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Revenues/"/>
    </mc:Choice>
  </mc:AlternateContent>
  <xr:revisionPtr revIDLastSave="34" documentId="11_10073DF863DDF07B14A95058F21A8A0DACDE7DBD" xr6:coauthVersionLast="47" xr6:coauthVersionMax="47" xr10:uidLastSave="{17E3CF80-EB79-4DA3-BEB1-5CA928D12A51}"/>
  <bookViews>
    <workbookView xWindow="-120" yWindow="-120" windowWidth="29040" windowHeight="15720" tabRatio="786" xr2:uid="{00000000-000D-0000-FFFF-FFFF00000000}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'2006'!$A$1:$O$93</definedName>
    <definedName name="_xlnm.Print_Area" localSheetId="16">'2007'!$A$1:$O$93</definedName>
    <definedName name="_xlnm.Print_Area" localSheetId="15">'2008'!$A$1:$O$92</definedName>
    <definedName name="_xlnm.Print_Area" localSheetId="14">'2009'!$A$1:$O$93</definedName>
    <definedName name="_xlnm.Print_Area" localSheetId="13">'2010'!$A$1:$O$87</definedName>
    <definedName name="_xlnm.Print_Area" localSheetId="12">'2011'!$A$1:$O$87</definedName>
    <definedName name="_xlnm.Print_Area" localSheetId="11">'2012'!$A$1:$O$85</definedName>
    <definedName name="_xlnm.Print_Area" localSheetId="10">'2013'!$A$1:$O$84</definedName>
    <definedName name="_xlnm.Print_Area" localSheetId="9">'2014'!$A$1:$O$85</definedName>
    <definedName name="_xlnm.Print_Area" localSheetId="8">'2015'!$A$1:$O$96</definedName>
    <definedName name="_xlnm.Print_Area" localSheetId="7">'2016'!$A$1:$O$98</definedName>
    <definedName name="_xlnm.Print_Area" localSheetId="6">'2017'!$A$1:$O$97</definedName>
    <definedName name="_xlnm.Print_Area" localSheetId="5">'2018'!$A$1:$O$92</definedName>
    <definedName name="_xlnm.Print_Area" localSheetId="4">'2019'!$A$1:$O$94</definedName>
    <definedName name="_xlnm.Print_Area" localSheetId="3">'2020'!$A$1:$O$96</definedName>
    <definedName name="_xlnm.Print_Area" localSheetId="2">'2021'!$A$1:$P$94</definedName>
    <definedName name="_xlnm.Print_Area" localSheetId="1">'2022'!$A$1:$P$98</definedName>
    <definedName name="_xlnm.Print_Area" localSheetId="0">'2023'!$A$1:$P$25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51" l="1"/>
  <c r="F21" i="51"/>
  <c r="G21" i="51"/>
  <c r="H21" i="51"/>
  <c r="I21" i="51"/>
  <c r="J21" i="51"/>
  <c r="K21" i="51"/>
  <c r="L21" i="51"/>
  <c r="M21" i="51"/>
  <c r="N21" i="51"/>
  <c r="D21" i="51"/>
  <c r="O20" i="51"/>
  <c r="P20" i="51" s="1"/>
  <c r="N19" i="51"/>
  <c r="M19" i="51"/>
  <c r="L19" i="51"/>
  <c r="K19" i="51"/>
  <c r="J19" i="51"/>
  <c r="I19" i="51"/>
  <c r="H19" i="51"/>
  <c r="G19" i="51"/>
  <c r="F19" i="51"/>
  <c r="E19" i="51"/>
  <c r="D19" i="51"/>
  <c r="O18" i="51"/>
  <c r="P18" i="51" s="1"/>
  <c r="O17" i="51"/>
  <c r="P17" i="51" s="1"/>
  <c r="O16" i="51"/>
  <c r="P16" i="51" s="1"/>
  <c r="N15" i="51"/>
  <c r="M15" i="51"/>
  <c r="L15" i="51"/>
  <c r="K15" i="51"/>
  <c r="J15" i="51"/>
  <c r="I15" i="51"/>
  <c r="H15" i="51"/>
  <c r="G15" i="51"/>
  <c r="F15" i="51"/>
  <c r="E15" i="51"/>
  <c r="D15" i="5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N9" i="51"/>
  <c r="M9" i="51"/>
  <c r="L9" i="51"/>
  <c r="K9" i="51"/>
  <c r="J9" i="51"/>
  <c r="I9" i="51"/>
  <c r="H9" i="51"/>
  <c r="G9" i="51"/>
  <c r="F9" i="51"/>
  <c r="E9" i="51"/>
  <c r="D9" i="51"/>
  <c r="O8" i="51"/>
  <c r="P8" i="51" s="1"/>
  <c r="N7" i="51"/>
  <c r="M7" i="51"/>
  <c r="L7" i="51"/>
  <c r="K7" i="51"/>
  <c r="J7" i="51"/>
  <c r="I7" i="51"/>
  <c r="H7" i="51"/>
  <c r="G7" i="51"/>
  <c r="F7" i="51"/>
  <c r="E7" i="51"/>
  <c r="D7" i="5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93" i="50"/>
  <c r="P93" i="50" s="1"/>
  <c r="N92" i="50"/>
  <c r="M92" i="50"/>
  <c r="L92" i="50"/>
  <c r="K92" i="50"/>
  <c r="J92" i="50"/>
  <c r="I92" i="50"/>
  <c r="H92" i="50"/>
  <c r="G92" i="50"/>
  <c r="F92" i="50"/>
  <c r="E92" i="50"/>
  <c r="D92" i="50"/>
  <c r="O91" i="50"/>
  <c r="P91" i="50" s="1"/>
  <c r="O90" i="50"/>
  <c r="P90" i="50" s="1"/>
  <c r="O89" i="50"/>
  <c r="P89" i="50" s="1"/>
  <c r="O88" i="50"/>
  <c r="P88" i="50" s="1"/>
  <c r="N87" i="50"/>
  <c r="M87" i="50"/>
  <c r="L87" i="50"/>
  <c r="K87" i="50"/>
  <c r="J87" i="50"/>
  <c r="I87" i="50"/>
  <c r="H87" i="50"/>
  <c r="G87" i="50"/>
  <c r="F87" i="50"/>
  <c r="E87" i="50"/>
  <c r="D87" i="50"/>
  <c r="O86" i="50"/>
  <c r="P86" i="50" s="1"/>
  <c r="O85" i="50"/>
  <c r="P85" i="50" s="1"/>
  <c r="O84" i="50"/>
  <c r="P84" i="50" s="1"/>
  <c r="O83" i="50"/>
  <c r="P83" i="50" s="1"/>
  <c r="O82" i="50"/>
  <c r="P82" i="50" s="1"/>
  <c r="O81" i="50"/>
  <c r="P81" i="50" s="1"/>
  <c r="O80" i="50"/>
  <c r="P80" i="50" s="1"/>
  <c r="O79" i="50"/>
  <c r="P79" i="50" s="1"/>
  <c r="N78" i="50"/>
  <c r="M78" i="50"/>
  <c r="L78" i="50"/>
  <c r="K78" i="50"/>
  <c r="J78" i="50"/>
  <c r="I78" i="50"/>
  <c r="H78" i="50"/>
  <c r="G78" i="50"/>
  <c r="F78" i="50"/>
  <c r="E78" i="50"/>
  <c r="D78" i="50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N45" i="50"/>
  <c r="M45" i="50"/>
  <c r="L45" i="50"/>
  <c r="K45" i="50"/>
  <c r="J45" i="50"/>
  <c r="I45" i="50"/>
  <c r="H45" i="50"/>
  <c r="G45" i="50"/>
  <c r="F45" i="50"/>
  <c r="E45" i="50"/>
  <c r="D45" i="50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 s="1"/>
  <c r="O13" i="50"/>
  <c r="P13" i="50" s="1"/>
  <c r="O12" i="50"/>
  <c r="P12" i="50" s="1"/>
  <c r="N11" i="50"/>
  <c r="M11" i="50"/>
  <c r="L11" i="50"/>
  <c r="K11" i="50"/>
  <c r="J11" i="50"/>
  <c r="I11" i="50"/>
  <c r="H11" i="50"/>
  <c r="G11" i="50"/>
  <c r="F11" i="50"/>
  <c r="E11" i="50"/>
  <c r="D11" i="50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9" i="51" l="1"/>
  <c r="P19" i="51" s="1"/>
  <c r="O7" i="51"/>
  <c r="P7" i="51" s="1"/>
  <c r="O15" i="51"/>
  <c r="P15" i="51" s="1"/>
  <c r="O13" i="51"/>
  <c r="P13" i="51" s="1"/>
  <c r="O9" i="51"/>
  <c r="P9" i="51" s="1"/>
  <c r="O5" i="51"/>
  <c r="P5" i="51" s="1"/>
  <c r="O21" i="51"/>
  <c r="P21" i="51" s="1"/>
  <c r="O92" i="50"/>
  <c r="P92" i="50" s="1"/>
  <c r="O87" i="50"/>
  <c r="P87" i="50" s="1"/>
  <c r="O78" i="50"/>
  <c r="P78" i="50" s="1"/>
  <c r="O45" i="50"/>
  <c r="P45" i="50" s="1"/>
  <c r="K94" i="50"/>
  <c r="O16" i="50"/>
  <c r="P16" i="50" s="1"/>
  <c r="L94" i="50"/>
  <c r="O11" i="50"/>
  <c r="P11" i="50" s="1"/>
  <c r="D94" i="50"/>
  <c r="H94" i="50"/>
  <c r="F94" i="50"/>
  <c r="M94" i="50"/>
  <c r="J94" i="50"/>
  <c r="I94" i="50"/>
  <c r="N94" i="50"/>
  <c r="G94" i="50"/>
  <c r="E94" i="50"/>
  <c r="O5" i="50"/>
  <c r="P5" i="50" s="1"/>
  <c r="O89" i="49"/>
  <c r="P89" i="49"/>
  <c r="O88" i="49"/>
  <c r="P88" i="49" s="1"/>
  <c r="N87" i="49"/>
  <c r="M87" i="49"/>
  <c r="L87" i="49"/>
  <c r="K87" i="49"/>
  <c r="J87" i="49"/>
  <c r="I87" i="49"/>
  <c r="H87" i="49"/>
  <c r="G87" i="49"/>
  <c r="F87" i="49"/>
  <c r="E87" i="49"/>
  <c r="D87" i="49"/>
  <c r="O86" i="49"/>
  <c r="P86" i="49" s="1"/>
  <c r="O85" i="49"/>
  <c r="P85" i="49" s="1"/>
  <c r="O84" i="49"/>
  <c r="P84" i="49"/>
  <c r="O83" i="49"/>
  <c r="P83" i="49"/>
  <c r="O82" i="49"/>
  <c r="P82" i="49" s="1"/>
  <c r="N81" i="49"/>
  <c r="M81" i="49"/>
  <c r="L81" i="49"/>
  <c r="K81" i="49"/>
  <c r="J81" i="49"/>
  <c r="I81" i="49"/>
  <c r="H81" i="49"/>
  <c r="G81" i="49"/>
  <c r="F81" i="49"/>
  <c r="E81" i="49"/>
  <c r="D81" i="49"/>
  <c r="O80" i="49"/>
  <c r="P80" i="49"/>
  <c r="O79" i="49"/>
  <c r="P79" i="49" s="1"/>
  <c r="O78" i="49"/>
  <c r="P78" i="49"/>
  <c r="O77" i="49"/>
  <c r="P77" i="49"/>
  <c r="O76" i="49"/>
  <c r="P76" i="49" s="1"/>
  <c r="O75" i="49"/>
  <c r="P75" i="49"/>
  <c r="N74" i="49"/>
  <c r="M74" i="49"/>
  <c r="L74" i="49"/>
  <c r="K74" i="49"/>
  <c r="J74" i="49"/>
  <c r="I74" i="49"/>
  <c r="H74" i="49"/>
  <c r="G74" i="49"/>
  <c r="F74" i="49"/>
  <c r="E74" i="49"/>
  <c r="O74" i="49" s="1"/>
  <c r="P74" i="49" s="1"/>
  <c r="D74" i="49"/>
  <c r="O73" i="49"/>
  <c r="P73" i="49" s="1"/>
  <c r="O72" i="49"/>
  <c r="P72" i="49"/>
  <c r="O71" i="49"/>
  <c r="P71" i="49" s="1"/>
  <c r="O70" i="49"/>
  <c r="P70" i="49" s="1"/>
  <c r="O69" i="49"/>
  <c r="P69" i="49"/>
  <c r="O68" i="49"/>
  <c r="P68" i="49"/>
  <c r="O67" i="49"/>
  <c r="P67" i="49" s="1"/>
  <c r="O66" i="49"/>
  <c r="P66" i="49"/>
  <c r="O65" i="49"/>
  <c r="P65" i="49" s="1"/>
  <c r="O64" i="49"/>
  <c r="P64" i="49" s="1"/>
  <c r="O63" i="49"/>
  <c r="P63" i="49"/>
  <c r="O62" i="49"/>
  <c r="P62" i="49"/>
  <c r="O61" i="49"/>
  <c r="P61" i="49" s="1"/>
  <c r="O60" i="49"/>
  <c r="P60" i="49"/>
  <c r="O59" i="49"/>
  <c r="P59" i="49" s="1"/>
  <c r="O58" i="49"/>
  <c r="P58" i="49" s="1"/>
  <c r="O57" i="49"/>
  <c r="P57" i="49"/>
  <c r="O56" i="49"/>
  <c r="P56" i="49"/>
  <c r="O55" i="49"/>
  <c r="P55" i="49" s="1"/>
  <c r="O54" i="49"/>
  <c r="P54" i="49" s="1"/>
  <c r="O53" i="49"/>
  <c r="P53" i="49" s="1"/>
  <c r="O52" i="49"/>
  <c r="P52" i="49" s="1"/>
  <c r="O51" i="49"/>
  <c r="P51" i="49"/>
  <c r="O50" i="49"/>
  <c r="P50" i="49"/>
  <c r="O49" i="49"/>
  <c r="P49" i="49" s="1"/>
  <c r="O48" i="49"/>
  <c r="P48" i="49"/>
  <c r="O47" i="49"/>
  <c r="P47" i="49" s="1"/>
  <c r="O46" i="49"/>
  <c r="P46" i="49" s="1"/>
  <c r="O45" i="49"/>
  <c r="P45" i="49"/>
  <c r="O44" i="49"/>
  <c r="P44" i="49"/>
  <c r="N43" i="49"/>
  <c r="M43" i="49"/>
  <c r="L43" i="49"/>
  <c r="L90" i="49" s="1"/>
  <c r="K43" i="49"/>
  <c r="O43" i="49" s="1"/>
  <c r="P43" i="49" s="1"/>
  <c r="J43" i="49"/>
  <c r="I43" i="49"/>
  <c r="H43" i="49"/>
  <c r="G43" i="49"/>
  <c r="F43" i="49"/>
  <c r="E43" i="49"/>
  <c r="D43" i="49"/>
  <c r="O42" i="49"/>
  <c r="P42" i="49"/>
  <c r="O41" i="49"/>
  <c r="P41" i="49" s="1"/>
  <c r="O40" i="49"/>
  <c r="P40" i="49" s="1"/>
  <c r="O39" i="49"/>
  <c r="P39" i="49"/>
  <c r="O38" i="49"/>
  <c r="P38" i="49"/>
  <c r="O37" i="49"/>
  <c r="P37" i="49" s="1"/>
  <c r="O36" i="49"/>
  <c r="P36" i="49"/>
  <c r="O35" i="49"/>
  <c r="P35" i="49" s="1"/>
  <c r="O34" i="49"/>
  <c r="P34" i="49" s="1"/>
  <c r="O33" i="49"/>
  <c r="P33" i="49" s="1"/>
  <c r="O32" i="49"/>
  <c r="P32" i="49" s="1"/>
  <c r="O31" i="49"/>
  <c r="P31" i="49" s="1"/>
  <c r="O30" i="49"/>
  <c r="P30" i="49"/>
  <c r="O29" i="49"/>
  <c r="P29" i="49" s="1"/>
  <c r="O28" i="49"/>
  <c r="P28" i="49" s="1"/>
  <c r="O27" i="49"/>
  <c r="P27" i="49"/>
  <c r="O26" i="49"/>
  <c r="P26" i="49"/>
  <c r="O25" i="49"/>
  <c r="P25" i="49" s="1"/>
  <c r="O24" i="49"/>
  <c r="P24" i="49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/>
  <c r="O17" i="49"/>
  <c r="P17" i="49" s="1"/>
  <c r="N16" i="49"/>
  <c r="M16" i="49"/>
  <c r="M90" i="49" s="1"/>
  <c r="L16" i="49"/>
  <c r="K16" i="49"/>
  <c r="J16" i="49"/>
  <c r="I16" i="49"/>
  <c r="H16" i="49"/>
  <c r="G16" i="49"/>
  <c r="F16" i="49"/>
  <c r="O16" i="49" s="1"/>
  <c r="P16" i="49" s="1"/>
  <c r="E16" i="49"/>
  <c r="D16" i="49"/>
  <c r="O15" i="49"/>
  <c r="P15" i="49" s="1"/>
  <c r="O14" i="49"/>
  <c r="P14" i="49" s="1"/>
  <c r="O13" i="49"/>
  <c r="P13" i="49" s="1"/>
  <c r="O12" i="49"/>
  <c r="P12" i="49"/>
  <c r="N11" i="49"/>
  <c r="M11" i="49"/>
  <c r="L11" i="49"/>
  <c r="K11" i="49"/>
  <c r="J11" i="49"/>
  <c r="J90" i="49" s="1"/>
  <c r="I11" i="49"/>
  <c r="H11" i="49"/>
  <c r="G11" i="49"/>
  <c r="F11" i="49"/>
  <c r="E11" i="49"/>
  <c r="E90" i="49" s="1"/>
  <c r="D11" i="49"/>
  <c r="O11" i="49" s="1"/>
  <c r="P11" i="49" s="1"/>
  <c r="O10" i="49"/>
  <c r="P10" i="49" s="1"/>
  <c r="O9" i="49"/>
  <c r="P9" i="49" s="1"/>
  <c r="O8" i="49"/>
  <c r="P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5" i="49" s="1"/>
  <c r="P5" i="49" s="1"/>
  <c r="N91" i="47"/>
  <c r="O91" i="47" s="1"/>
  <c r="N90" i="47"/>
  <c r="O90" i="47"/>
  <c r="M89" i="47"/>
  <c r="L89" i="47"/>
  <c r="K89" i="47"/>
  <c r="J89" i="47"/>
  <c r="I89" i="47"/>
  <c r="H89" i="47"/>
  <c r="G89" i="47"/>
  <c r="F89" i="47"/>
  <c r="E89" i="47"/>
  <c r="D89" i="47"/>
  <c r="N89" i="47" s="1"/>
  <c r="O89" i="47" s="1"/>
  <c r="N88" i="47"/>
  <c r="O88" i="47"/>
  <c r="N87" i="47"/>
  <c r="O87" i="47"/>
  <c r="N86" i="47"/>
  <c r="O86" i="47" s="1"/>
  <c r="N85" i="47"/>
  <c r="O85" i="47"/>
  <c r="N84" i="47"/>
  <c r="O84" i="47" s="1"/>
  <c r="M83" i="47"/>
  <c r="L83" i="47"/>
  <c r="N83" i="47" s="1"/>
  <c r="O83" i="47" s="1"/>
  <c r="K83" i="47"/>
  <c r="J83" i="47"/>
  <c r="I83" i="47"/>
  <c r="H83" i="47"/>
  <c r="G83" i="47"/>
  <c r="F83" i="47"/>
  <c r="E83" i="47"/>
  <c r="D83" i="47"/>
  <c r="N82" i="47"/>
  <c r="O82" i="47" s="1"/>
  <c r="N81" i="47"/>
  <c r="O81" i="47" s="1"/>
  <c r="N80" i="47"/>
  <c r="O80" i="47"/>
  <c r="N79" i="47"/>
  <c r="O79" i="47"/>
  <c r="N78" i="47"/>
  <c r="O78" i="47" s="1"/>
  <c r="N77" i="47"/>
  <c r="O77" i="47"/>
  <c r="M76" i="47"/>
  <c r="L76" i="47"/>
  <c r="K76" i="47"/>
  <c r="N76" i="47" s="1"/>
  <c r="O76" i="47" s="1"/>
  <c r="J76" i="47"/>
  <c r="I76" i="47"/>
  <c r="H76" i="47"/>
  <c r="G76" i="47"/>
  <c r="F76" i="47"/>
  <c r="E76" i="47"/>
  <c r="D76" i="47"/>
  <c r="N75" i="47"/>
  <c r="O75" i="47"/>
  <c r="N74" i="47"/>
  <c r="O74" i="47" s="1"/>
  <c r="N73" i="47"/>
  <c r="O73" i="47" s="1"/>
  <c r="N72" i="47"/>
  <c r="O72" i="47"/>
  <c r="N71" i="47"/>
  <c r="O71" i="47"/>
  <c r="N70" i="47"/>
  <c r="O70" i="47" s="1"/>
  <c r="N69" i="47"/>
  <c r="O69" i="47"/>
  <c r="N68" i="47"/>
  <c r="O68" i="47" s="1"/>
  <c r="N67" i="47"/>
  <c r="O67" i="47" s="1"/>
  <c r="N66" i="47"/>
  <c r="O66" i="47"/>
  <c r="N65" i="47"/>
  <c r="O65" i="47" s="1"/>
  <c r="N64" i="47"/>
  <c r="O64" i="47" s="1"/>
  <c r="N63" i="47"/>
  <c r="O63" i="47"/>
  <c r="N62" i="47"/>
  <c r="O62" i="47" s="1"/>
  <c r="N61" i="47"/>
  <c r="O61" i="47" s="1"/>
  <c r="N60" i="47"/>
  <c r="O60" i="47" s="1"/>
  <c r="N59" i="47"/>
  <c r="O59" i="47"/>
  <c r="N58" i="47"/>
  <c r="O58" i="47" s="1"/>
  <c r="N57" i="47"/>
  <c r="O57" i="47"/>
  <c r="N56" i="47"/>
  <c r="O56" i="47" s="1"/>
  <c r="N55" i="47"/>
  <c r="O55" i="47" s="1"/>
  <c r="N54" i="47"/>
  <c r="O54" i="47" s="1"/>
  <c r="N53" i="47"/>
  <c r="O53" i="47"/>
  <c r="N52" i="47"/>
  <c r="O52" i="47" s="1"/>
  <c r="N51" i="47"/>
  <c r="O51" i="47"/>
  <c r="N50" i="47"/>
  <c r="O50" i="47" s="1"/>
  <c r="N49" i="47"/>
  <c r="O49" i="47" s="1"/>
  <c r="N48" i="47"/>
  <c r="O48" i="47"/>
  <c r="N47" i="47"/>
  <c r="O47" i="47" s="1"/>
  <c r="N46" i="47"/>
  <c r="O46" i="47" s="1"/>
  <c r="N45" i="47"/>
  <c r="O45" i="47"/>
  <c r="M44" i="47"/>
  <c r="L44" i="47"/>
  <c r="K44" i="47"/>
  <c r="J44" i="47"/>
  <c r="J92" i="47" s="1"/>
  <c r="I44" i="47"/>
  <c r="I92" i="47" s="1"/>
  <c r="H44" i="47"/>
  <c r="G44" i="47"/>
  <c r="F44" i="47"/>
  <c r="E44" i="47"/>
  <c r="D44" i="47"/>
  <c r="N43" i="47"/>
  <c r="O43" i="47" s="1"/>
  <c r="N42" i="47"/>
  <c r="O42" i="47" s="1"/>
  <c r="N41" i="47"/>
  <c r="O41" i="47" s="1"/>
  <c r="N40" i="47"/>
  <c r="O40" i="47"/>
  <c r="N39" i="47"/>
  <c r="O39" i="47"/>
  <c r="N38" i="47"/>
  <c r="O38" i="47" s="1"/>
  <c r="N37" i="47"/>
  <c r="O37" i="47"/>
  <c r="N36" i="47"/>
  <c r="O36" i="47" s="1"/>
  <c r="N35" i="47"/>
  <c r="O35" i="47" s="1"/>
  <c r="N34" i="47"/>
  <c r="O34" i="47"/>
  <c r="N33" i="47"/>
  <c r="O33" i="47" s="1"/>
  <c r="N32" i="47"/>
  <c r="O32" i="47" s="1"/>
  <c r="N31" i="47"/>
  <c r="O31" i="47" s="1"/>
  <c r="N30" i="47"/>
  <c r="O30" i="47" s="1"/>
  <c r="N29" i="47"/>
  <c r="O29" i="47" s="1"/>
  <c r="N28" i="47"/>
  <c r="O28" i="47"/>
  <c r="N27" i="47"/>
  <c r="O27" i="47"/>
  <c r="N26" i="47"/>
  <c r="O26" i="47" s="1"/>
  <c r="N25" i="47"/>
  <c r="O25" i="47"/>
  <c r="N24" i="47"/>
  <c r="O24" i="47" s="1"/>
  <c r="N23" i="47"/>
  <c r="O23" i="47" s="1"/>
  <c r="N22" i="47"/>
  <c r="O22" i="47"/>
  <c r="N21" i="47"/>
  <c r="O21" i="47"/>
  <c r="N20" i="47"/>
  <c r="O20" i="47" s="1"/>
  <c r="N19" i="47"/>
  <c r="O19" i="47"/>
  <c r="N18" i="47"/>
  <c r="O18" i="47" s="1"/>
  <c r="N17" i="47"/>
  <c r="O17" i="47" s="1"/>
  <c r="M16" i="47"/>
  <c r="L16" i="47"/>
  <c r="K16" i="47"/>
  <c r="J16" i="47"/>
  <c r="I16" i="47"/>
  <c r="H16" i="47"/>
  <c r="G16" i="47"/>
  <c r="F16" i="47"/>
  <c r="E16" i="47"/>
  <c r="D16" i="47"/>
  <c r="N15" i="47"/>
  <c r="O15" i="47" s="1"/>
  <c r="N14" i="47"/>
  <c r="O14" i="47"/>
  <c r="N13" i="47"/>
  <c r="O13" i="47"/>
  <c r="N12" i="47"/>
  <c r="O12" i="47" s="1"/>
  <c r="M11" i="47"/>
  <c r="L11" i="47"/>
  <c r="K11" i="47"/>
  <c r="J11" i="47"/>
  <c r="I11" i="47"/>
  <c r="H11" i="47"/>
  <c r="G11" i="47"/>
  <c r="F11" i="47"/>
  <c r="E11" i="47"/>
  <c r="D11" i="47"/>
  <c r="D92" i="47" s="1"/>
  <c r="N10" i="47"/>
  <c r="O10" i="47" s="1"/>
  <c r="N9" i="47"/>
  <c r="O9" i="47"/>
  <c r="N8" i="47"/>
  <c r="O8" i="47" s="1"/>
  <c r="N7" i="47"/>
  <c r="O7" i="47" s="1"/>
  <c r="N6" i="47"/>
  <c r="O6" i="47"/>
  <c r="M5" i="47"/>
  <c r="M92" i="47" s="1"/>
  <c r="L5" i="47"/>
  <c r="K5" i="47"/>
  <c r="J5" i="47"/>
  <c r="I5" i="47"/>
  <c r="H5" i="47"/>
  <c r="G5" i="47"/>
  <c r="F5" i="47"/>
  <c r="E5" i="47"/>
  <c r="D5" i="47"/>
  <c r="N89" i="46"/>
  <c r="O89" i="46"/>
  <c r="M88" i="46"/>
  <c r="L88" i="46"/>
  <c r="K88" i="46"/>
  <c r="J88" i="46"/>
  <c r="I88" i="46"/>
  <c r="H88" i="46"/>
  <c r="G88" i="46"/>
  <c r="F88" i="46"/>
  <c r="E88" i="46"/>
  <c r="D88" i="46"/>
  <c r="N88" i="46" s="1"/>
  <c r="O88" i="46" s="1"/>
  <c r="N87" i="46"/>
  <c r="O87" i="46" s="1"/>
  <c r="N86" i="46"/>
  <c r="O86" i="46"/>
  <c r="N85" i="46"/>
  <c r="O85" i="46" s="1"/>
  <c r="N84" i="46"/>
  <c r="O84" i="46" s="1"/>
  <c r="N83" i="46"/>
  <c r="O83" i="46" s="1"/>
  <c r="M82" i="46"/>
  <c r="L82" i="46"/>
  <c r="K82" i="46"/>
  <c r="J82" i="46"/>
  <c r="I82" i="46"/>
  <c r="H82" i="46"/>
  <c r="G82" i="46"/>
  <c r="F82" i="46"/>
  <c r="E82" i="46"/>
  <c r="D82" i="46"/>
  <c r="N82" i="46" s="1"/>
  <c r="O82" i="46" s="1"/>
  <c r="N81" i="46"/>
  <c r="O81" i="46" s="1"/>
  <c r="N80" i="46"/>
  <c r="O80" i="46" s="1"/>
  <c r="N79" i="46"/>
  <c r="O79" i="46" s="1"/>
  <c r="N78" i="46"/>
  <c r="O78" i="46"/>
  <c r="N77" i="46"/>
  <c r="O77" i="46" s="1"/>
  <c r="N76" i="46"/>
  <c r="O76" i="46" s="1"/>
  <c r="N75" i="46"/>
  <c r="O75" i="46" s="1"/>
  <c r="M74" i="46"/>
  <c r="L74" i="46"/>
  <c r="K74" i="46"/>
  <c r="J74" i="46"/>
  <c r="I74" i="46"/>
  <c r="H74" i="46"/>
  <c r="G74" i="46"/>
  <c r="F74" i="46"/>
  <c r="E74" i="46"/>
  <c r="D74" i="46"/>
  <c r="N74" i="46" s="1"/>
  <c r="O74" i="46" s="1"/>
  <c r="N73" i="46"/>
  <c r="O73" i="46" s="1"/>
  <c r="N72" i="46"/>
  <c r="O72" i="46" s="1"/>
  <c r="N71" i="46"/>
  <c r="O71" i="46" s="1"/>
  <c r="N70" i="46"/>
  <c r="O70" i="46"/>
  <c r="N69" i="46"/>
  <c r="O69" i="46" s="1"/>
  <c r="N68" i="46"/>
  <c r="O68" i="46" s="1"/>
  <c r="N67" i="46"/>
  <c r="O67" i="46" s="1"/>
  <c r="N66" i="46"/>
  <c r="O66" i="46" s="1"/>
  <c r="N65" i="46"/>
  <c r="O65" i="46"/>
  <c r="N64" i="46"/>
  <c r="O64" i="46"/>
  <c r="N63" i="46"/>
  <c r="O63" i="46" s="1"/>
  <c r="N62" i="46"/>
  <c r="O62" i="46"/>
  <c r="N61" i="46"/>
  <c r="O61" i="46" s="1"/>
  <c r="N60" i="46"/>
  <c r="O60" i="46" s="1"/>
  <c r="N59" i="46"/>
  <c r="O59" i="46"/>
  <c r="N58" i="46"/>
  <c r="O58" i="46" s="1"/>
  <c r="N57" i="46"/>
  <c r="O57" i="46" s="1"/>
  <c r="N56" i="46"/>
  <c r="O56" i="46" s="1"/>
  <c r="N55" i="46"/>
  <c r="O55" i="46" s="1"/>
  <c r="N54" i="46"/>
  <c r="O54" i="46" s="1"/>
  <c r="N53" i="46"/>
  <c r="O53" i="46"/>
  <c r="N52" i="46"/>
  <c r="O52" i="46"/>
  <c r="N51" i="46"/>
  <c r="O51" i="46" s="1"/>
  <c r="N50" i="46"/>
  <c r="O50" i="46"/>
  <c r="N49" i="46"/>
  <c r="O49" i="46" s="1"/>
  <c r="N48" i="46"/>
  <c r="O48" i="46" s="1"/>
  <c r="N47" i="46"/>
  <c r="O47" i="46"/>
  <c r="N46" i="46"/>
  <c r="O46" i="46"/>
  <c r="N45" i="46"/>
  <c r="O45" i="46" s="1"/>
  <c r="N44" i="46"/>
  <c r="O44" i="46"/>
  <c r="M43" i="46"/>
  <c r="L43" i="46"/>
  <c r="K43" i="46"/>
  <c r="J43" i="46"/>
  <c r="I43" i="46"/>
  <c r="H43" i="46"/>
  <c r="G43" i="46"/>
  <c r="F43" i="46"/>
  <c r="E43" i="46"/>
  <c r="D43" i="46"/>
  <c r="N42" i="46"/>
  <c r="O42" i="46"/>
  <c r="N41" i="46"/>
  <c r="O41" i="46" s="1"/>
  <c r="N40" i="46"/>
  <c r="O40" i="46" s="1"/>
  <c r="N39" i="46"/>
  <c r="O39" i="46"/>
  <c r="N38" i="46"/>
  <c r="O38" i="46"/>
  <c r="N37" i="46"/>
  <c r="O37" i="46" s="1"/>
  <c r="N36" i="46"/>
  <c r="O36" i="46"/>
  <c r="N35" i="46"/>
  <c r="O35" i="46" s="1"/>
  <c r="N34" i="46"/>
  <c r="O34" i="46" s="1"/>
  <c r="N33" i="46"/>
  <c r="O33" i="46"/>
  <c r="N32" i="46"/>
  <c r="O32" i="46"/>
  <c r="N31" i="46"/>
  <c r="O31" i="46" s="1"/>
  <c r="N30" i="46"/>
  <c r="O30" i="46"/>
  <c r="N29" i="46"/>
  <c r="O29" i="46" s="1"/>
  <c r="N28" i="46"/>
  <c r="O28" i="46" s="1"/>
  <c r="N27" i="46"/>
  <c r="O27" i="46"/>
  <c r="N26" i="46"/>
  <c r="O26" i="46"/>
  <c r="N25" i="46"/>
  <c r="O25" i="46" s="1"/>
  <c r="N24" i="46"/>
  <c r="O24" i="46" s="1"/>
  <c r="N23" i="46"/>
  <c r="O23" i="46" s="1"/>
  <c r="N22" i="46"/>
  <c r="O22" i="46" s="1"/>
  <c r="N21" i="46"/>
  <c r="O21" i="46"/>
  <c r="N20" i="46"/>
  <c r="O20" i="46"/>
  <c r="N19" i="46"/>
  <c r="O19" i="46" s="1"/>
  <c r="N18" i="46"/>
  <c r="O18" i="46"/>
  <c r="N17" i="46"/>
  <c r="O17" i="46" s="1"/>
  <c r="M16" i="46"/>
  <c r="M90" i="46" s="1"/>
  <c r="L16" i="46"/>
  <c r="K16" i="46"/>
  <c r="J16" i="46"/>
  <c r="I16" i="46"/>
  <c r="H16" i="46"/>
  <c r="G16" i="46"/>
  <c r="F16" i="46"/>
  <c r="E16" i="46"/>
  <c r="N16" i="46" s="1"/>
  <c r="O16" i="46" s="1"/>
  <c r="D16" i="46"/>
  <c r="N15" i="46"/>
  <c r="O15" i="46" s="1"/>
  <c r="N14" i="46"/>
  <c r="O14" i="46" s="1"/>
  <c r="N13" i="46"/>
  <c r="O13" i="46"/>
  <c r="N12" i="46"/>
  <c r="O12" i="46"/>
  <c r="M11" i="46"/>
  <c r="L11" i="46"/>
  <c r="L90" i="46" s="1"/>
  <c r="K11" i="46"/>
  <c r="K90" i="46" s="1"/>
  <c r="J11" i="46"/>
  <c r="I11" i="46"/>
  <c r="H11" i="46"/>
  <c r="G11" i="46"/>
  <c r="G90" i="46" s="1"/>
  <c r="F11" i="46"/>
  <c r="F90" i="46" s="1"/>
  <c r="E11" i="46"/>
  <c r="D11" i="46"/>
  <c r="N10" i="46"/>
  <c r="O10" i="46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I5" i="46"/>
  <c r="I90" i="46" s="1"/>
  <c r="H5" i="46"/>
  <c r="H90" i="46" s="1"/>
  <c r="G5" i="46"/>
  <c r="F5" i="46"/>
  <c r="E5" i="46"/>
  <c r="D5" i="46"/>
  <c r="N5" i="46" s="1"/>
  <c r="O5" i="46" s="1"/>
  <c r="N87" i="45"/>
  <c r="O87" i="45" s="1"/>
  <c r="N86" i="45"/>
  <c r="O86" i="45"/>
  <c r="M85" i="45"/>
  <c r="L85" i="45"/>
  <c r="K85" i="45"/>
  <c r="N85" i="45" s="1"/>
  <c r="O85" i="45" s="1"/>
  <c r="J85" i="45"/>
  <c r="I85" i="45"/>
  <c r="H85" i="45"/>
  <c r="G85" i="45"/>
  <c r="F85" i="45"/>
  <c r="E85" i="45"/>
  <c r="D85" i="45"/>
  <c r="N84" i="45"/>
  <c r="O84" i="45"/>
  <c r="N83" i="45"/>
  <c r="O83" i="45" s="1"/>
  <c r="N82" i="45"/>
  <c r="O82" i="45" s="1"/>
  <c r="N81" i="45"/>
  <c r="O81" i="45"/>
  <c r="N80" i="45"/>
  <c r="O80" i="45" s="1"/>
  <c r="M79" i="45"/>
  <c r="L79" i="45"/>
  <c r="K79" i="45"/>
  <c r="J79" i="45"/>
  <c r="I79" i="45"/>
  <c r="N79" i="45" s="1"/>
  <c r="O79" i="45" s="1"/>
  <c r="H79" i="45"/>
  <c r="G79" i="45"/>
  <c r="F79" i="45"/>
  <c r="E79" i="45"/>
  <c r="D79" i="45"/>
  <c r="N78" i="45"/>
  <c r="O78" i="45" s="1"/>
  <c r="N77" i="45"/>
  <c r="O77" i="45" s="1"/>
  <c r="N76" i="45"/>
  <c r="O76" i="45"/>
  <c r="N75" i="45"/>
  <c r="O75" i="45" s="1"/>
  <c r="N74" i="45"/>
  <c r="O74" i="45" s="1"/>
  <c r="N73" i="45"/>
  <c r="O73" i="45"/>
  <c r="N72" i="45"/>
  <c r="O72" i="45" s="1"/>
  <c r="M71" i="45"/>
  <c r="L71" i="45"/>
  <c r="K71" i="45"/>
  <c r="J71" i="45"/>
  <c r="I71" i="45"/>
  <c r="H71" i="45"/>
  <c r="G71" i="45"/>
  <c r="F71" i="45"/>
  <c r="E71" i="45"/>
  <c r="D71" i="45"/>
  <c r="N70" i="45"/>
  <c r="O70" i="45" s="1"/>
  <c r="N69" i="45"/>
  <c r="O69" i="45" s="1"/>
  <c r="N68" i="45"/>
  <c r="O68" i="45"/>
  <c r="N67" i="45"/>
  <c r="O67" i="45" s="1"/>
  <c r="N66" i="45"/>
  <c r="O66" i="45" s="1"/>
  <c r="N65" i="45"/>
  <c r="O65" i="45"/>
  <c r="N64" i="45"/>
  <c r="O64" i="45" s="1"/>
  <c r="N63" i="45"/>
  <c r="O63" i="45" s="1"/>
  <c r="N62" i="45"/>
  <c r="O62" i="45"/>
  <c r="N61" i="45"/>
  <c r="O61" i="45"/>
  <c r="N60" i="45"/>
  <c r="O60" i="45" s="1"/>
  <c r="N59" i="45"/>
  <c r="O59" i="45"/>
  <c r="N58" i="45"/>
  <c r="O58" i="45" s="1"/>
  <c r="N57" i="45"/>
  <c r="O57" i="45" s="1"/>
  <c r="N56" i="45"/>
  <c r="O56" i="45"/>
  <c r="N55" i="45"/>
  <c r="O55" i="45"/>
  <c r="N54" i="45"/>
  <c r="O54" i="45" s="1"/>
  <c r="N53" i="45"/>
  <c r="O53" i="45"/>
  <c r="N52" i="45"/>
  <c r="O52" i="45" s="1"/>
  <c r="N51" i="45"/>
  <c r="O51" i="45" s="1"/>
  <c r="N50" i="45"/>
  <c r="O50" i="45"/>
  <c r="N49" i="45"/>
  <c r="O49" i="45"/>
  <c r="N48" i="45"/>
  <c r="O48" i="45" s="1"/>
  <c r="N47" i="45"/>
  <c r="O47" i="45" s="1"/>
  <c r="N46" i="45"/>
  <c r="O46" i="45" s="1"/>
  <c r="N45" i="45"/>
  <c r="O45" i="45" s="1"/>
  <c r="N44" i="45"/>
  <c r="O44" i="45"/>
  <c r="N43" i="45"/>
  <c r="O43" i="45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1" i="45" s="1"/>
  <c r="O41" i="45" s="1"/>
  <c r="N40" i="45"/>
  <c r="O40" i="45" s="1"/>
  <c r="N39" i="45"/>
  <c r="O39" i="45" s="1"/>
  <c r="N38" i="45"/>
  <c r="O38" i="45" s="1"/>
  <c r="N37" i="45"/>
  <c r="O37" i="45" s="1"/>
  <c r="N36" i="45"/>
  <c r="O36" i="45"/>
  <c r="N35" i="45"/>
  <c r="O35" i="45"/>
  <c r="N34" i="45"/>
  <c r="O34" i="45" s="1"/>
  <c r="N33" i="45"/>
  <c r="O33" i="45"/>
  <c r="N32" i="45"/>
  <c r="O32" i="45" s="1"/>
  <c r="N31" i="45"/>
  <c r="O31" i="45" s="1"/>
  <c r="N30" i="45"/>
  <c r="O30" i="45"/>
  <c r="N29" i="45"/>
  <c r="O29" i="45"/>
  <c r="N28" i="45"/>
  <c r="O28" i="45" s="1"/>
  <c r="N27" i="45"/>
  <c r="O27" i="45"/>
  <c r="N26" i="45"/>
  <c r="O26" i="45" s="1"/>
  <c r="N25" i="45"/>
  <c r="O25" i="45" s="1"/>
  <c r="N24" i="45"/>
  <c r="O24" i="45"/>
  <c r="N23" i="45"/>
  <c r="O23" i="45"/>
  <c r="N22" i="45"/>
  <c r="O22" i="45" s="1"/>
  <c r="N21" i="45"/>
  <c r="O21" i="45"/>
  <c r="N20" i="45"/>
  <c r="O20" i="45" s="1"/>
  <c r="N19" i="45"/>
  <c r="O19" i="45" s="1"/>
  <c r="N18" i="45"/>
  <c r="O18" i="45"/>
  <c r="M17" i="45"/>
  <c r="L17" i="45"/>
  <c r="K17" i="45"/>
  <c r="J17" i="45"/>
  <c r="I17" i="45"/>
  <c r="H17" i="45"/>
  <c r="G17" i="45"/>
  <c r="F17" i="45"/>
  <c r="N17" i="45" s="1"/>
  <c r="O17" i="45" s="1"/>
  <c r="E17" i="45"/>
  <c r="D17" i="45"/>
  <c r="N16" i="45"/>
  <c r="O16" i="45" s="1"/>
  <c r="N15" i="45"/>
  <c r="O15" i="45" s="1"/>
  <c r="N14" i="45"/>
  <c r="O14" i="45" s="1"/>
  <c r="N13" i="45"/>
  <c r="O13" i="45"/>
  <c r="M12" i="45"/>
  <c r="L12" i="45"/>
  <c r="K12" i="45"/>
  <c r="K88" i="45" s="1"/>
  <c r="J12" i="45"/>
  <c r="I12" i="45"/>
  <c r="H12" i="45"/>
  <c r="G12" i="45"/>
  <c r="F12" i="45"/>
  <c r="E12" i="45"/>
  <c r="D12" i="45"/>
  <c r="N12" i="45" s="1"/>
  <c r="O12" i="45" s="1"/>
  <c r="N11" i="45"/>
  <c r="O11" i="45" s="1"/>
  <c r="N10" i="45"/>
  <c r="O10" i="45" s="1"/>
  <c r="N9" i="45"/>
  <c r="O9" i="45" s="1"/>
  <c r="N8" i="45"/>
  <c r="O8" i="45"/>
  <c r="N7" i="45"/>
  <c r="O7" i="45"/>
  <c r="N6" i="45"/>
  <c r="O6" i="45" s="1"/>
  <c r="M5" i="45"/>
  <c r="L5" i="45"/>
  <c r="K5" i="45"/>
  <c r="J5" i="45"/>
  <c r="J88" i="45" s="1"/>
  <c r="I5" i="45"/>
  <c r="I88" i="45" s="1"/>
  <c r="H5" i="45"/>
  <c r="G5" i="45"/>
  <c r="G88" i="45" s="1"/>
  <c r="F5" i="45"/>
  <c r="E5" i="45"/>
  <c r="E88" i="45" s="1"/>
  <c r="D5" i="45"/>
  <c r="N92" i="44"/>
  <c r="O92" i="44" s="1"/>
  <c r="N91" i="44"/>
  <c r="O91" i="44" s="1"/>
  <c r="M90" i="44"/>
  <c r="L90" i="44"/>
  <c r="K90" i="44"/>
  <c r="J90" i="44"/>
  <c r="I90" i="44"/>
  <c r="H90" i="44"/>
  <c r="G90" i="44"/>
  <c r="F90" i="44"/>
  <c r="E90" i="44"/>
  <c r="N90" i="44" s="1"/>
  <c r="O90" i="44" s="1"/>
  <c r="D90" i="44"/>
  <c r="N89" i="44"/>
  <c r="O89" i="44"/>
  <c r="N88" i="44"/>
  <c r="O88" i="44" s="1"/>
  <c r="N87" i="44"/>
  <c r="O87" i="44" s="1"/>
  <c r="N86" i="44"/>
  <c r="O86" i="44"/>
  <c r="N85" i="44"/>
  <c r="O85" i="44"/>
  <c r="M84" i="44"/>
  <c r="L84" i="44"/>
  <c r="K84" i="44"/>
  <c r="J84" i="44"/>
  <c r="I84" i="44"/>
  <c r="H84" i="44"/>
  <c r="G84" i="44"/>
  <c r="F84" i="44"/>
  <c r="E84" i="44"/>
  <c r="D84" i="44"/>
  <c r="N84" i="44" s="1"/>
  <c r="O84" i="44" s="1"/>
  <c r="N83" i="44"/>
  <c r="O83" i="44" s="1"/>
  <c r="N82" i="44"/>
  <c r="O82" i="44" s="1"/>
  <c r="N81" i="44"/>
  <c r="O81" i="44"/>
  <c r="N80" i="44"/>
  <c r="O80" i="44" s="1"/>
  <c r="N79" i="44"/>
  <c r="O79" i="44" s="1"/>
  <c r="N78" i="44"/>
  <c r="O78" i="44"/>
  <c r="N77" i="44"/>
  <c r="O77" i="44"/>
  <c r="N76" i="44"/>
  <c r="O76" i="44" s="1"/>
  <c r="M75" i="44"/>
  <c r="L75" i="44"/>
  <c r="K75" i="44"/>
  <c r="J75" i="44"/>
  <c r="I75" i="44"/>
  <c r="H75" i="44"/>
  <c r="G75" i="44"/>
  <c r="F75" i="44"/>
  <c r="E75" i="44"/>
  <c r="D75" i="44"/>
  <c r="N74" i="44"/>
  <c r="O74" i="44" s="1"/>
  <c r="N73" i="44"/>
  <c r="O73" i="44"/>
  <c r="N72" i="44"/>
  <c r="O72" i="44" s="1"/>
  <c r="N71" i="44"/>
  <c r="O71" i="44" s="1"/>
  <c r="N70" i="44"/>
  <c r="O70" i="44"/>
  <c r="N69" i="44"/>
  <c r="O69" i="44"/>
  <c r="N68" i="44"/>
  <c r="O68" i="44" s="1"/>
  <c r="N67" i="44"/>
  <c r="O67" i="44"/>
  <c r="N66" i="44"/>
  <c r="O66" i="44" s="1"/>
  <c r="N65" i="44"/>
  <c r="O65" i="44" s="1"/>
  <c r="N64" i="44"/>
  <c r="O64" i="44"/>
  <c r="N63" i="44"/>
  <c r="O63" i="44"/>
  <c r="N62" i="44"/>
  <c r="O62" i="44" s="1"/>
  <c r="N61" i="44"/>
  <c r="O61" i="44"/>
  <c r="N60" i="44"/>
  <c r="O60" i="44" s="1"/>
  <c r="N59" i="44"/>
  <c r="O59" i="44" s="1"/>
  <c r="N58" i="44"/>
  <c r="O58" i="44"/>
  <c r="N57" i="44"/>
  <c r="O57" i="44"/>
  <c r="N56" i="44"/>
  <c r="O56" i="44" s="1"/>
  <c r="N55" i="44"/>
  <c r="O55" i="44" s="1"/>
  <c r="N54" i="44"/>
  <c r="O54" i="44" s="1"/>
  <c r="N53" i="44"/>
  <c r="O53" i="44" s="1"/>
  <c r="N52" i="44"/>
  <c r="O52" i="44"/>
  <c r="N51" i="44"/>
  <c r="O51" i="44"/>
  <c r="N50" i="44"/>
  <c r="O50" i="44" s="1"/>
  <c r="N49" i="44"/>
  <c r="O49" i="44"/>
  <c r="N48" i="44"/>
  <c r="O48" i="44" s="1"/>
  <c r="N47" i="44"/>
  <c r="O47" i="44" s="1"/>
  <c r="N46" i="44"/>
  <c r="O46" i="44"/>
  <c r="N45" i="44"/>
  <c r="O45" i="44"/>
  <c r="N44" i="44"/>
  <c r="O44" i="44" s="1"/>
  <c r="M43" i="44"/>
  <c r="L43" i="44"/>
  <c r="K43" i="44"/>
  <c r="J43" i="44"/>
  <c r="I43" i="44"/>
  <c r="H43" i="44"/>
  <c r="G43" i="44"/>
  <c r="F43" i="44"/>
  <c r="E43" i="44"/>
  <c r="D43" i="44"/>
  <c r="N42" i="44"/>
  <c r="O42" i="44" s="1"/>
  <c r="N41" i="44"/>
  <c r="O41" i="44"/>
  <c r="N40" i="44"/>
  <c r="O40" i="44" s="1"/>
  <c r="N39" i="44"/>
  <c r="O39" i="44" s="1"/>
  <c r="N38" i="44"/>
  <c r="O38" i="44"/>
  <c r="N37" i="44"/>
  <c r="O37" i="44"/>
  <c r="N36" i="44"/>
  <c r="O36" i="44" s="1"/>
  <c r="N35" i="44"/>
  <c r="O35" i="44"/>
  <c r="N34" i="44"/>
  <c r="O34" i="44" s="1"/>
  <c r="N33" i="44"/>
  <c r="O33" i="44" s="1"/>
  <c r="N32" i="44"/>
  <c r="O32" i="44"/>
  <c r="N31" i="44"/>
  <c r="O31" i="44"/>
  <c r="N30" i="44"/>
  <c r="O30" i="44" s="1"/>
  <c r="N29" i="44"/>
  <c r="O29" i="44"/>
  <c r="N28" i="44"/>
  <c r="O28" i="44" s="1"/>
  <c r="N27" i="44"/>
  <c r="O27" i="44" s="1"/>
  <c r="N26" i="44"/>
  <c r="O26" i="44"/>
  <c r="N25" i="44"/>
  <c r="O25" i="44"/>
  <c r="N24" i="44"/>
  <c r="O24" i="44" s="1"/>
  <c r="N23" i="44"/>
  <c r="O23" i="44"/>
  <c r="N22" i="44"/>
  <c r="O22" i="44" s="1"/>
  <c r="N21" i="44"/>
  <c r="O21" i="44" s="1"/>
  <c r="N20" i="44"/>
  <c r="O20" i="44" s="1"/>
  <c r="N19" i="44"/>
  <c r="O19" i="44"/>
  <c r="N18" i="44"/>
  <c r="O18" i="44" s="1"/>
  <c r="M17" i="44"/>
  <c r="L17" i="44"/>
  <c r="K17" i="44"/>
  <c r="J17" i="44"/>
  <c r="I17" i="44"/>
  <c r="H17" i="44"/>
  <c r="H93" i="44" s="1"/>
  <c r="G17" i="44"/>
  <c r="F17" i="44"/>
  <c r="E17" i="44"/>
  <c r="D17" i="44"/>
  <c r="N16" i="44"/>
  <c r="O16" i="44" s="1"/>
  <c r="N15" i="44"/>
  <c r="O15" i="44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2" i="44" s="1"/>
  <c r="O12" i="44" s="1"/>
  <c r="N11" i="44"/>
  <c r="O11" i="44" s="1"/>
  <c r="N10" i="44"/>
  <c r="O10" i="44"/>
  <c r="N9" i="44"/>
  <c r="O9" i="44"/>
  <c r="N8" i="44"/>
  <c r="O8" i="44" s="1"/>
  <c r="N7" i="44"/>
  <c r="O7" i="44"/>
  <c r="N6" i="44"/>
  <c r="O6" i="44" s="1"/>
  <c r="M5" i="44"/>
  <c r="M93" i="44" s="1"/>
  <c r="L5" i="44"/>
  <c r="K5" i="44"/>
  <c r="J5" i="44"/>
  <c r="I5" i="44"/>
  <c r="H5" i="44"/>
  <c r="G5" i="44"/>
  <c r="F5" i="44"/>
  <c r="E5" i="44"/>
  <c r="D5" i="44"/>
  <c r="N93" i="43"/>
  <c r="O93" i="43" s="1"/>
  <c r="M92" i="43"/>
  <c r="L92" i="43"/>
  <c r="K92" i="43"/>
  <c r="J92" i="43"/>
  <c r="I92" i="43"/>
  <c r="H92" i="43"/>
  <c r="G92" i="43"/>
  <c r="F92" i="43"/>
  <c r="E92" i="43"/>
  <c r="D92" i="43"/>
  <c r="N92" i="43" s="1"/>
  <c r="O92" i="43" s="1"/>
  <c r="N91" i="43"/>
  <c r="O91" i="43" s="1"/>
  <c r="N90" i="43"/>
  <c r="O90" i="43" s="1"/>
  <c r="N89" i="43"/>
  <c r="O89" i="43"/>
  <c r="N88" i="43"/>
  <c r="O88" i="43"/>
  <c r="N87" i="43"/>
  <c r="O87" i="43" s="1"/>
  <c r="N86" i="43"/>
  <c r="O86" i="43"/>
  <c r="M85" i="43"/>
  <c r="L85" i="43"/>
  <c r="K85" i="43"/>
  <c r="J85" i="43"/>
  <c r="I85" i="43"/>
  <c r="H85" i="43"/>
  <c r="G85" i="43"/>
  <c r="F85" i="43"/>
  <c r="E85" i="43"/>
  <c r="D85" i="43"/>
  <c r="N85" i="43" s="1"/>
  <c r="O85" i="43" s="1"/>
  <c r="N84" i="43"/>
  <c r="O84" i="43" s="1"/>
  <c r="N83" i="43"/>
  <c r="O83" i="43" s="1"/>
  <c r="N82" i="43"/>
  <c r="O82" i="43" s="1"/>
  <c r="N81" i="43"/>
  <c r="O81" i="43" s="1"/>
  <c r="N80" i="43"/>
  <c r="O80" i="43" s="1"/>
  <c r="N79" i="43"/>
  <c r="O79" i="43" s="1"/>
  <c r="M78" i="43"/>
  <c r="L78" i="43"/>
  <c r="K78" i="43"/>
  <c r="J78" i="43"/>
  <c r="I78" i="43"/>
  <c r="H78" i="43"/>
  <c r="G78" i="43"/>
  <c r="F78" i="43"/>
  <c r="E78" i="43"/>
  <c r="D78" i="43"/>
  <c r="N78" i="43" s="1"/>
  <c r="O78" i="43" s="1"/>
  <c r="N77" i="43"/>
  <c r="O77" i="43" s="1"/>
  <c r="N76" i="43"/>
  <c r="O76" i="43"/>
  <c r="N75" i="43"/>
  <c r="O75" i="43" s="1"/>
  <c r="N74" i="43"/>
  <c r="O74" i="43" s="1"/>
  <c r="N73" i="43"/>
  <c r="O73" i="43" s="1"/>
  <c r="N72" i="43"/>
  <c r="O72" i="43" s="1"/>
  <c r="N71" i="43"/>
  <c r="O71" i="43" s="1"/>
  <c r="N70" i="43"/>
  <c r="O70" i="43"/>
  <c r="N69" i="43"/>
  <c r="O69" i="43" s="1"/>
  <c r="N68" i="43"/>
  <c r="O68" i="43" s="1"/>
  <c r="N67" i="43"/>
  <c r="O67" i="43"/>
  <c r="N66" i="43"/>
  <c r="O66" i="43"/>
  <c r="N65" i="43"/>
  <c r="O65" i="43" s="1"/>
  <c r="N64" i="43"/>
  <c r="O64" i="43" s="1"/>
  <c r="N63" i="43"/>
  <c r="O63" i="43" s="1"/>
  <c r="N62" i="43"/>
  <c r="O62" i="43" s="1"/>
  <c r="N61" i="43"/>
  <c r="O61" i="43" s="1"/>
  <c r="N60" i="43"/>
  <c r="O60" i="43" s="1"/>
  <c r="N59" i="43"/>
  <c r="O59" i="43" s="1"/>
  <c r="N58" i="43"/>
  <c r="O58" i="43"/>
  <c r="N57" i="43"/>
  <c r="O57" i="43" s="1"/>
  <c r="N56" i="43"/>
  <c r="O56" i="43" s="1"/>
  <c r="N55" i="43"/>
  <c r="O55" i="43" s="1"/>
  <c r="N54" i="43"/>
  <c r="O54" i="43"/>
  <c r="N53" i="43"/>
  <c r="O53" i="43" s="1"/>
  <c r="N52" i="43"/>
  <c r="O52" i="43"/>
  <c r="N51" i="43"/>
  <c r="O51" i="43" s="1"/>
  <c r="N50" i="43"/>
  <c r="O50" i="43" s="1"/>
  <c r="N49" i="43"/>
  <c r="O49" i="43"/>
  <c r="N48" i="43"/>
  <c r="O48" i="43" s="1"/>
  <c r="N47" i="43"/>
  <c r="O47" i="43" s="1"/>
  <c r="N46" i="43"/>
  <c r="O46" i="43"/>
  <c r="M45" i="43"/>
  <c r="L45" i="43"/>
  <c r="K45" i="43"/>
  <c r="J45" i="43"/>
  <c r="I45" i="43"/>
  <c r="H45" i="43"/>
  <c r="G45" i="43"/>
  <c r="F45" i="43"/>
  <c r="E45" i="43"/>
  <c r="D45" i="43"/>
  <c r="N45" i="43" s="1"/>
  <c r="O45" i="43" s="1"/>
  <c r="N44" i="43"/>
  <c r="O44" i="43"/>
  <c r="N43" i="43"/>
  <c r="O43" i="43" s="1"/>
  <c r="N42" i="43"/>
  <c r="O42" i="43" s="1"/>
  <c r="N41" i="43"/>
  <c r="O41" i="43" s="1"/>
  <c r="N40" i="43"/>
  <c r="O40" i="43"/>
  <c r="N39" i="43"/>
  <c r="O39" i="43" s="1"/>
  <c r="N38" i="43"/>
  <c r="O38" i="43" s="1"/>
  <c r="N37" i="43"/>
  <c r="O37" i="43" s="1"/>
  <c r="N36" i="43"/>
  <c r="O36" i="43" s="1"/>
  <c r="N35" i="43"/>
  <c r="O35" i="43"/>
  <c r="N34" i="43"/>
  <c r="O34" i="43"/>
  <c r="N33" i="43"/>
  <c r="O33" i="43" s="1"/>
  <c r="N32" i="43"/>
  <c r="O32" i="43"/>
  <c r="N31" i="43"/>
  <c r="O31" i="43" s="1"/>
  <c r="N30" i="43"/>
  <c r="O30" i="43" s="1"/>
  <c r="N29" i="43"/>
  <c r="O29" i="43"/>
  <c r="N28" i="43"/>
  <c r="O28" i="43" s="1"/>
  <c r="N27" i="43"/>
  <c r="O27" i="43" s="1"/>
  <c r="N26" i="43"/>
  <c r="O26" i="43" s="1"/>
  <c r="N25" i="43"/>
  <c r="O25" i="43" s="1"/>
  <c r="N24" i="43"/>
  <c r="O24" i="43" s="1"/>
  <c r="N23" i="43"/>
  <c r="O23" i="43"/>
  <c r="N22" i="43"/>
  <c r="O22" i="43"/>
  <c r="N21" i="43"/>
  <c r="O21" i="43" s="1"/>
  <c r="N20" i="43"/>
  <c r="O20" i="43"/>
  <c r="N19" i="43"/>
  <c r="O19" i="43" s="1"/>
  <c r="M18" i="43"/>
  <c r="L18" i="43"/>
  <c r="K18" i="43"/>
  <c r="J18" i="43"/>
  <c r="J94" i="43" s="1"/>
  <c r="I18" i="43"/>
  <c r="H18" i="43"/>
  <c r="N18" i="43" s="1"/>
  <c r="O18" i="43" s="1"/>
  <c r="G18" i="43"/>
  <c r="F18" i="43"/>
  <c r="E18" i="43"/>
  <c r="D18" i="43"/>
  <c r="N17" i="43"/>
  <c r="O17" i="43" s="1"/>
  <c r="N16" i="43"/>
  <c r="O16" i="43" s="1"/>
  <c r="N15" i="43"/>
  <c r="O15" i="43"/>
  <c r="N14" i="43"/>
  <c r="O14" i="43"/>
  <c r="N13" i="43"/>
  <c r="O13" i="43" s="1"/>
  <c r="M12" i="43"/>
  <c r="L12" i="43"/>
  <c r="K12" i="43"/>
  <c r="J12" i="43"/>
  <c r="I12" i="43"/>
  <c r="H12" i="43"/>
  <c r="G12" i="43"/>
  <c r="F12" i="43"/>
  <c r="E12" i="43"/>
  <c r="N12" i="43" s="1"/>
  <c r="O12" i="43" s="1"/>
  <c r="D12" i="43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/>
  <c r="M5" i="43"/>
  <c r="L5" i="43"/>
  <c r="K5" i="43"/>
  <c r="J5" i="43"/>
  <c r="I5" i="43"/>
  <c r="H5" i="43"/>
  <c r="G5" i="43"/>
  <c r="G94" i="43" s="1"/>
  <c r="F5" i="43"/>
  <c r="E5" i="43"/>
  <c r="D5" i="43"/>
  <c r="N88" i="42"/>
  <c r="O88" i="42" s="1"/>
  <c r="N87" i="42"/>
  <c r="O87" i="42" s="1"/>
  <c r="M86" i="42"/>
  <c r="L86" i="42"/>
  <c r="K86" i="42"/>
  <c r="J86" i="42"/>
  <c r="I86" i="42"/>
  <c r="H86" i="42"/>
  <c r="G86" i="42"/>
  <c r="F86" i="42"/>
  <c r="E86" i="42"/>
  <c r="D86" i="42"/>
  <c r="N85" i="42"/>
  <c r="O85" i="42" s="1"/>
  <c r="N84" i="42"/>
  <c r="O84" i="42"/>
  <c r="N83" i="42"/>
  <c r="O83" i="42" s="1"/>
  <c r="N82" i="42"/>
  <c r="O82" i="42" s="1"/>
  <c r="N81" i="42"/>
  <c r="O81" i="42" s="1"/>
  <c r="N80" i="42"/>
  <c r="O80" i="42" s="1"/>
  <c r="N79" i="42"/>
  <c r="O79" i="42" s="1"/>
  <c r="M78" i="42"/>
  <c r="L78" i="42"/>
  <c r="K78" i="42"/>
  <c r="J78" i="42"/>
  <c r="I78" i="42"/>
  <c r="H78" i="42"/>
  <c r="G78" i="42"/>
  <c r="F78" i="42"/>
  <c r="E78" i="42"/>
  <c r="D78" i="42"/>
  <c r="N78" i="42" s="1"/>
  <c r="O78" i="42" s="1"/>
  <c r="N77" i="42"/>
  <c r="O77" i="42" s="1"/>
  <c r="N76" i="42"/>
  <c r="O76" i="42"/>
  <c r="N75" i="42"/>
  <c r="O75" i="42" s="1"/>
  <c r="N74" i="42"/>
  <c r="O74" i="42" s="1"/>
  <c r="N73" i="42"/>
  <c r="O73" i="42"/>
  <c r="M72" i="42"/>
  <c r="L72" i="42"/>
  <c r="K72" i="42"/>
  <c r="J72" i="42"/>
  <c r="I72" i="42"/>
  <c r="H72" i="42"/>
  <c r="G72" i="42"/>
  <c r="F72" i="42"/>
  <c r="E72" i="42"/>
  <c r="D72" i="42"/>
  <c r="N72" i="42" s="1"/>
  <c r="O72" i="42" s="1"/>
  <c r="N71" i="42"/>
  <c r="O71" i="42"/>
  <c r="N70" i="42"/>
  <c r="O70" i="42"/>
  <c r="N69" i="42"/>
  <c r="O69" i="42" s="1"/>
  <c r="N68" i="42"/>
  <c r="O68" i="42"/>
  <c r="N67" i="42"/>
  <c r="O67" i="42" s="1"/>
  <c r="N66" i="42"/>
  <c r="O66" i="42" s="1"/>
  <c r="N65" i="42"/>
  <c r="O65" i="42" s="1"/>
  <c r="N64" i="42"/>
  <c r="O64" i="42"/>
  <c r="N63" i="42"/>
  <c r="O63" i="42" s="1"/>
  <c r="N62" i="42"/>
  <c r="O62" i="42" s="1"/>
  <c r="N61" i="42"/>
  <c r="O61" i="42" s="1"/>
  <c r="N60" i="42"/>
  <c r="O60" i="42" s="1"/>
  <c r="N59" i="42"/>
  <c r="O59" i="42"/>
  <c r="N58" i="42"/>
  <c r="O58" i="42"/>
  <c r="N57" i="42"/>
  <c r="O57" i="42" s="1"/>
  <c r="N56" i="42"/>
  <c r="O56" i="42"/>
  <c r="N55" i="42"/>
  <c r="O55" i="42" s="1"/>
  <c r="N54" i="42"/>
  <c r="O54" i="42" s="1"/>
  <c r="N53" i="42"/>
  <c r="O53" i="42"/>
  <c r="N52" i="42"/>
  <c r="O52" i="42" s="1"/>
  <c r="N51" i="42"/>
  <c r="O51" i="42" s="1"/>
  <c r="N50" i="42"/>
  <c r="O50" i="42" s="1"/>
  <c r="N49" i="42"/>
  <c r="O49" i="42" s="1"/>
  <c r="N48" i="42"/>
  <c r="O48" i="42" s="1"/>
  <c r="N47" i="42"/>
  <c r="O47" i="42"/>
  <c r="N46" i="42"/>
  <c r="O46" i="42"/>
  <c r="N45" i="42"/>
  <c r="O45" i="42" s="1"/>
  <c r="M44" i="42"/>
  <c r="L44" i="42"/>
  <c r="K44" i="42"/>
  <c r="J44" i="42"/>
  <c r="I44" i="42"/>
  <c r="H44" i="42"/>
  <c r="G44" i="42"/>
  <c r="F44" i="42"/>
  <c r="E44" i="42"/>
  <c r="D44" i="42"/>
  <c r="N43" i="42"/>
  <c r="O43" i="42" s="1"/>
  <c r="N42" i="42"/>
  <c r="O42" i="42" s="1"/>
  <c r="N41" i="42"/>
  <c r="O41" i="42" s="1"/>
  <c r="N40" i="42"/>
  <c r="O40" i="42" s="1"/>
  <c r="N39" i="42"/>
  <c r="O39" i="42"/>
  <c r="N38" i="42"/>
  <c r="O38" i="42"/>
  <c r="N37" i="42"/>
  <c r="O37" i="42" s="1"/>
  <c r="N36" i="42"/>
  <c r="O36" i="42"/>
  <c r="N35" i="42"/>
  <c r="O35" i="42"/>
  <c r="N34" i="42"/>
  <c r="O34" i="42"/>
  <c r="N33" i="42"/>
  <c r="O33" i="42"/>
  <c r="N32" i="42"/>
  <c r="O32" i="42" s="1"/>
  <c r="N31" i="42"/>
  <c r="O31" i="42" s="1"/>
  <c r="N30" i="42"/>
  <c r="O30" i="42" s="1"/>
  <c r="N29" i="42"/>
  <c r="O29" i="42" s="1"/>
  <c r="N28" i="42"/>
  <c r="O28" i="42"/>
  <c r="N27" i="42"/>
  <c r="O27" i="42"/>
  <c r="N26" i="42"/>
  <c r="O26" i="42" s="1"/>
  <c r="N25" i="42"/>
  <c r="O25" i="42"/>
  <c r="N24" i="42"/>
  <c r="O24" i="42"/>
  <c r="N23" i="42"/>
  <c r="O23" i="42"/>
  <c r="N22" i="42"/>
  <c r="O22" i="42"/>
  <c r="N21" i="42"/>
  <c r="O21" i="42" s="1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7" i="42" s="1"/>
  <c r="O17" i="42" s="1"/>
  <c r="N16" i="42"/>
  <c r="O16" i="42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3" i="42" s="1"/>
  <c r="O13" i="42" s="1"/>
  <c r="N12" i="42"/>
  <c r="O12" i="42"/>
  <c r="N11" i="42"/>
  <c r="O11" i="42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J89" i="42" s="1"/>
  <c r="I5" i="42"/>
  <c r="I89" i="42" s="1"/>
  <c r="H5" i="42"/>
  <c r="G5" i="42"/>
  <c r="G89" i="42" s="1"/>
  <c r="F5" i="42"/>
  <c r="E5" i="42"/>
  <c r="E89" i="42" s="1"/>
  <c r="D5" i="42"/>
  <c r="N88" i="41"/>
  <c r="O88" i="41"/>
  <c r="M87" i="41"/>
  <c r="L87" i="41"/>
  <c r="K87" i="41"/>
  <c r="J87" i="41"/>
  <c r="I87" i="41"/>
  <c r="H87" i="41"/>
  <c r="G87" i="41"/>
  <c r="F87" i="41"/>
  <c r="E87" i="41"/>
  <c r="D87" i="41"/>
  <c r="N86" i="41"/>
  <c r="O86" i="41"/>
  <c r="N85" i="41"/>
  <c r="O85" i="41"/>
  <c r="N84" i="41"/>
  <c r="O84" i="41" s="1"/>
  <c r="N83" i="41"/>
  <c r="O83" i="41"/>
  <c r="N82" i="41"/>
  <c r="O82" i="41" s="1"/>
  <c r="N81" i="41"/>
  <c r="O81" i="41"/>
  <c r="N80" i="41"/>
  <c r="O80" i="41"/>
  <c r="M79" i="41"/>
  <c r="L79" i="41"/>
  <c r="K79" i="41"/>
  <c r="J79" i="41"/>
  <c r="I79" i="41"/>
  <c r="H79" i="41"/>
  <c r="G79" i="41"/>
  <c r="F79" i="41"/>
  <c r="E79" i="41"/>
  <c r="D79" i="41"/>
  <c r="N78" i="41"/>
  <c r="O78" i="41"/>
  <c r="N77" i="41"/>
  <c r="O77" i="41"/>
  <c r="N76" i="41"/>
  <c r="O76" i="41" s="1"/>
  <c r="N75" i="41"/>
  <c r="O75" i="41"/>
  <c r="N74" i="41"/>
  <c r="O74" i="41" s="1"/>
  <c r="N73" i="41"/>
  <c r="O73" i="41"/>
  <c r="M72" i="41"/>
  <c r="M89" i="41" s="1"/>
  <c r="L72" i="41"/>
  <c r="K72" i="41"/>
  <c r="J72" i="41"/>
  <c r="I72" i="41"/>
  <c r="H72" i="41"/>
  <c r="G72" i="41"/>
  <c r="F72" i="41"/>
  <c r="E72" i="41"/>
  <c r="D72" i="41"/>
  <c r="N72" i="41" s="1"/>
  <c r="O72" i="41" s="1"/>
  <c r="N71" i="41"/>
  <c r="O71" i="41"/>
  <c r="N70" i="41"/>
  <c r="O70" i="41"/>
  <c r="N69" i="41"/>
  <c r="O69" i="41"/>
  <c r="N68" i="41"/>
  <c r="O68" i="41" s="1"/>
  <c r="N67" i="41"/>
  <c r="O67" i="41"/>
  <c r="N66" i="41"/>
  <c r="O66" i="41" s="1"/>
  <c r="N65" i="41"/>
  <c r="O65" i="41" s="1"/>
  <c r="N64" i="41"/>
  <c r="O64" i="41" s="1"/>
  <c r="N63" i="41"/>
  <c r="O63" i="41" s="1"/>
  <c r="N62" i="41"/>
  <c r="O62" i="41" s="1"/>
  <c r="N61" i="41"/>
  <c r="O61" i="41" s="1"/>
  <c r="N60" i="41"/>
  <c r="O60" i="41" s="1"/>
  <c r="N59" i="41"/>
  <c r="O59" i="41"/>
  <c r="N58" i="41"/>
  <c r="O58" i="41"/>
  <c r="N57" i="41"/>
  <c r="O57" i="41" s="1"/>
  <c r="N56" i="41"/>
  <c r="O56" i="41" s="1"/>
  <c r="N55" i="41"/>
  <c r="O55" i="41"/>
  <c r="N54" i="41"/>
  <c r="O54" i="41" s="1"/>
  <c r="N53" i="41"/>
  <c r="O53" i="41"/>
  <c r="N52" i="41"/>
  <c r="O52" i="41" s="1"/>
  <c r="N51" i="41"/>
  <c r="O51" i="41" s="1"/>
  <c r="N50" i="41"/>
  <c r="O50" i="41" s="1"/>
  <c r="N49" i="41"/>
  <c r="O49" i="41"/>
  <c r="N48" i="41"/>
  <c r="O48" i="41" s="1"/>
  <c r="N47" i="41"/>
  <c r="O47" i="41"/>
  <c r="N46" i="41"/>
  <c r="O46" i="41"/>
  <c r="N45" i="41"/>
  <c r="O45" i="41" s="1"/>
  <c r="N44" i="41"/>
  <c r="O44" i="41" s="1"/>
  <c r="N43" i="41"/>
  <c r="O43" i="41"/>
  <c r="M42" i="41"/>
  <c r="L42" i="41"/>
  <c r="K42" i="41"/>
  <c r="J42" i="41"/>
  <c r="I42" i="41"/>
  <c r="I89" i="41" s="1"/>
  <c r="H42" i="41"/>
  <c r="N42" i="41" s="1"/>
  <c r="O42" i="41" s="1"/>
  <c r="G42" i="41"/>
  <c r="F42" i="41"/>
  <c r="E42" i="41"/>
  <c r="D42" i="41"/>
  <c r="N41" i="41"/>
  <c r="O41" i="41" s="1"/>
  <c r="N40" i="41"/>
  <c r="O40" i="41" s="1"/>
  <c r="N39" i="41"/>
  <c r="O39" i="41"/>
  <c r="N38" i="41"/>
  <c r="O38" i="41" s="1"/>
  <c r="N37" i="41"/>
  <c r="O37" i="41" s="1"/>
  <c r="N36" i="41"/>
  <c r="O36" i="41" s="1"/>
  <c r="N35" i="41"/>
  <c r="O35" i="41"/>
  <c r="N34" i="41"/>
  <c r="O34" i="41" s="1"/>
  <c r="N33" i="41"/>
  <c r="O33" i="41"/>
  <c r="N32" i="41"/>
  <c r="O32" i="4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/>
  <c r="N25" i="41"/>
  <c r="O25" i="41" s="1"/>
  <c r="N24" i="41"/>
  <c r="O24" i="41" s="1"/>
  <c r="N23" i="41"/>
  <c r="O23" i="41"/>
  <c r="N22" i="41"/>
  <c r="O22" i="41" s="1"/>
  <c r="N21" i="41"/>
  <c r="O21" i="41"/>
  <c r="N20" i="41"/>
  <c r="O20" i="4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H89" i="41" s="1"/>
  <c r="G16" i="41"/>
  <c r="G89" i="41" s="1"/>
  <c r="F16" i="41"/>
  <c r="F89" i="41" s="1"/>
  <c r="E16" i="41"/>
  <c r="D16" i="41"/>
  <c r="N15" i="41"/>
  <c r="O15" i="41"/>
  <c r="N14" i="41"/>
  <c r="O14" i="41" s="1"/>
  <c r="N13" i="41"/>
  <c r="O13" i="41"/>
  <c r="N12" i="41"/>
  <c r="O12" i="4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K89" i="41" s="1"/>
  <c r="J5" i="41"/>
  <c r="I5" i="41"/>
  <c r="H5" i="41"/>
  <c r="G5" i="41"/>
  <c r="F5" i="41"/>
  <c r="E5" i="41"/>
  <c r="D5" i="41"/>
  <c r="N91" i="40"/>
  <c r="O91" i="40" s="1"/>
  <c r="N90" i="40"/>
  <c r="O90" i="40"/>
  <c r="M89" i="40"/>
  <c r="L89" i="40"/>
  <c r="K89" i="40"/>
  <c r="J89" i="40"/>
  <c r="I89" i="40"/>
  <c r="H89" i="40"/>
  <c r="G89" i="40"/>
  <c r="F89" i="40"/>
  <c r="E89" i="40"/>
  <c r="D89" i="40"/>
  <c r="N89" i="40" s="1"/>
  <c r="O89" i="40" s="1"/>
  <c r="N88" i="40"/>
  <c r="O88" i="40" s="1"/>
  <c r="N87" i="40"/>
  <c r="O87" i="40" s="1"/>
  <c r="N86" i="40"/>
  <c r="O86" i="40" s="1"/>
  <c r="N85" i="40"/>
  <c r="O85" i="40"/>
  <c r="N84" i="40"/>
  <c r="O84" i="40" s="1"/>
  <c r="N83" i="40"/>
  <c r="O83" i="40"/>
  <c r="M82" i="40"/>
  <c r="L82" i="40"/>
  <c r="K82" i="40"/>
  <c r="J82" i="40"/>
  <c r="I82" i="40"/>
  <c r="H82" i="40"/>
  <c r="G82" i="40"/>
  <c r="F82" i="40"/>
  <c r="E82" i="40"/>
  <c r="D82" i="40"/>
  <c r="N82" i="40" s="1"/>
  <c r="O82" i="40" s="1"/>
  <c r="N81" i="40"/>
  <c r="O81" i="40"/>
  <c r="N80" i="40"/>
  <c r="O80" i="40" s="1"/>
  <c r="N79" i="40"/>
  <c r="O79" i="40" s="1"/>
  <c r="N78" i="40"/>
  <c r="O78" i="40" s="1"/>
  <c r="N77" i="40"/>
  <c r="O77" i="40" s="1"/>
  <c r="M76" i="40"/>
  <c r="L76" i="40"/>
  <c r="K76" i="40"/>
  <c r="J76" i="40"/>
  <c r="I76" i="40"/>
  <c r="H76" i="40"/>
  <c r="G76" i="40"/>
  <c r="F76" i="40"/>
  <c r="E76" i="40"/>
  <c r="D76" i="40"/>
  <c r="N75" i="40"/>
  <c r="O75" i="40"/>
  <c r="N74" i="40"/>
  <c r="O74" i="40" s="1"/>
  <c r="N73" i="40"/>
  <c r="O73" i="40" s="1"/>
  <c r="N72" i="40"/>
  <c r="O72" i="40"/>
  <c r="N71" i="40"/>
  <c r="O71" i="40" s="1"/>
  <c r="N70" i="40"/>
  <c r="O70" i="40" s="1"/>
  <c r="N69" i="40"/>
  <c r="O69" i="40" s="1"/>
  <c r="N68" i="40"/>
  <c r="O68" i="40" s="1"/>
  <c r="N67" i="40"/>
  <c r="O67" i="40"/>
  <c r="N66" i="40"/>
  <c r="O66" i="40"/>
  <c r="N65" i="40"/>
  <c r="O65" i="40" s="1"/>
  <c r="N64" i="40"/>
  <c r="O64" i="40" s="1"/>
  <c r="N63" i="40"/>
  <c r="O63" i="40"/>
  <c r="N62" i="40"/>
  <c r="O62" i="40" s="1"/>
  <c r="N61" i="40"/>
  <c r="O61" i="40"/>
  <c r="N60" i="40"/>
  <c r="O60" i="40" s="1"/>
  <c r="N59" i="40"/>
  <c r="O59" i="40" s="1"/>
  <c r="N58" i="40"/>
  <c r="O58" i="40" s="1"/>
  <c r="N57" i="40"/>
  <c r="O57" i="40"/>
  <c r="N56" i="40"/>
  <c r="O56" i="40" s="1"/>
  <c r="N55" i="40"/>
  <c r="O55" i="40"/>
  <c r="N54" i="40"/>
  <c r="O54" i="40"/>
  <c r="N53" i="40"/>
  <c r="O53" i="40" s="1"/>
  <c r="N52" i="40"/>
  <c r="O52" i="40" s="1"/>
  <c r="N51" i="40"/>
  <c r="O51" i="40"/>
  <c r="N50" i="40"/>
  <c r="O50" i="40" s="1"/>
  <c r="N49" i="40"/>
  <c r="O49" i="40"/>
  <c r="N48" i="40"/>
  <c r="O48" i="40"/>
  <c r="N47" i="40"/>
  <c r="O47" i="40" s="1"/>
  <c r="N46" i="40"/>
  <c r="O46" i="40" s="1"/>
  <c r="N45" i="40"/>
  <c r="O45" i="40"/>
  <c r="N44" i="40"/>
  <c r="O44" i="40" s="1"/>
  <c r="M43" i="40"/>
  <c r="L43" i="40"/>
  <c r="K43" i="40"/>
  <c r="J43" i="40"/>
  <c r="I43" i="40"/>
  <c r="H43" i="40"/>
  <c r="G43" i="40"/>
  <c r="F43" i="40"/>
  <c r="E43" i="40"/>
  <c r="D43" i="40"/>
  <c r="N43" i="40" s="1"/>
  <c r="O43" i="40" s="1"/>
  <c r="N42" i="40"/>
  <c r="O42" i="40"/>
  <c r="N41" i="40"/>
  <c r="O41" i="40"/>
  <c r="N40" i="40"/>
  <c r="O40" i="40" s="1"/>
  <c r="N39" i="40"/>
  <c r="O39" i="40" s="1"/>
  <c r="N38" i="40"/>
  <c r="O38" i="40" s="1"/>
  <c r="N37" i="40"/>
  <c r="O37" i="40" s="1"/>
  <c r="N36" i="40"/>
  <c r="O36" i="40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/>
  <c r="N29" i="40"/>
  <c r="O29" i="40"/>
  <c r="N28" i="40"/>
  <c r="O28" i="40" s="1"/>
  <c r="N27" i="40"/>
  <c r="O27" i="40" s="1"/>
  <c r="N26" i="40"/>
  <c r="O26" i="40"/>
  <c r="N25" i="40"/>
  <c r="O25" i="40" s="1"/>
  <c r="N24" i="40"/>
  <c r="O24" i="40"/>
  <c r="N23" i="40"/>
  <c r="O23" i="40"/>
  <c r="N22" i="40"/>
  <c r="O22" i="40" s="1"/>
  <c r="N21" i="40"/>
  <c r="O21" i="40" s="1"/>
  <c r="N20" i="40"/>
  <c r="O20" i="40"/>
  <c r="N19" i="40"/>
  <c r="O19" i="40" s="1"/>
  <c r="N18" i="40"/>
  <c r="O18" i="40"/>
  <c r="M17" i="40"/>
  <c r="L17" i="40"/>
  <c r="K17" i="40"/>
  <c r="K92" i="40" s="1"/>
  <c r="J17" i="40"/>
  <c r="I17" i="40"/>
  <c r="I92" i="40" s="1"/>
  <c r="H17" i="40"/>
  <c r="G17" i="40"/>
  <c r="F17" i="40"/>
  <c r="F92" i="40" s="1"/>
  <c r="E17" i="40"/>
  <c r="D17" i="40"/>
  <c r="N16" i="40"/>
  <c r="O16" i="40" s="1"/>
  <c r="N15" i="40"/>
  <c r="O15" i="40" s="1"/>
  <c r="N14" i="40"/>
  <c r="O14" i="40" s="1"/>
  <c r="N13" i="40"/>
  <c r="O13" i="40" s="1"/>
  <c r="M12" i="40"/>
  <c r="L12" i="40"/>
  <c r="K12" i="40"/>
  <c r="J12" i="40"/>
  <c r="I12" i="40"/>
  <c r="H12" i="40"/>
  <c r="G12" i="40"/>
  <c r="G92" i="40" s="1"/>
  <c r="F12" i="40"/>
  <c r="E12" i="40"/>
  <c r="D12" i="40"/>
  <c r="N12" i="40" s="1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J92" i="40" s="1"/>
  <c r="I5" i="40"/>
  <c r="H5" i="40"/>
  <c r="H92" i="40" s="1"/>
  <c r="G5" i="40"/>
  <c r="F5" i="40"/>
  <c r="E5" i="40"/>
  <c r="D5" i="40"/>
  <c r="N5" i="40" s="1"/>
  <c r="O5" i="40" s="1"/>
  <c r="N80" i="39"/>
  <c r="O80" i="39" s="1"/>
  <c r="M79" i="39"/>
  <c r="L79" i="39"/>
  <c r="K79" i="39"/>
  <c r="J79" i="39"/>
  <c r="I79" i="39"/>
  <c r="H79" i="39"/>
  <c r="G79" i="39"/>
  <c r="F79" i="39"/>
  <c r="E79" i="39"/>
  <c r="D79" i="39"/>
  <c r="N78" i="39"/>
  <c r="O78" i="39" s="1"/>
  <c r="N77" i="39"/>
  <c r="O77" i="39" s="1"/>
  <c r="N76" i="39"/>
  <c r="O76" i="39" s="1"/>
  <c r="N75" i="39"/>
  <c r="O75" i="39"/>
  <c r="N74" i="39"/>
  <c r="O74" i="39"/>
  <c r="N73" i="39"/>
  <c r="O73" i="39" s="1"/>
  <c r="M72" i="39"/>
  <c r="L72" i="39"/>
  <c r="K72" i="39"/>
  <c r="J72" i="39"/>
  <c r="I72" i="39"/>
  <c r="H72" i="39"/>
  <c r="G72" i="39"/>
  <c r="F72" i="39"/>
  <c r="E72" i="39"/>
  <c r="D72" i="39"/>
  <c r="N71" i="39"/>
  <c r="O71" i="39" s="1"/>
  <c r="N70" i="39"/>
  <c r="O70" i="39" s="1"/>
  <c r="N69" i="39"/>
  <c r="O69" i="39" s="1"/>
  <c r="N68" i="39"/>
  <c r="O68" i="39" s="1"/>
  <c r="N67" i="39"/>
  <c r="O67" i="39"/>
  <c r="N66" i="39"/>
  <c r="O66" i="39" s="1"/>
  <c r="M65" i="39"/>
  <c r="L65" i="39"/>
  <c r="K65" i="39"/>
  <c r="J65" i="39"/>
  <c r="I65" i="39"/>
  <c r="H65" i="39"/>
  <c r="G65" i="39"/>
  <c r="F65" i="39"/>
  <c r="E65" i="39"/>
  <c r="D65" i="39"/>
  <c r="N64" i="39"/>
  <c r="O64" i="39" s="1"/>
  <c r="N63" i="39"/>
  <c r="O63" i="39" s="1"/>
  <c r="N62" i="39"/>
  <c r="O62" i="39" s="1"/>
  <c r="N61" i="39"/>
  <c r="O61" i="39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/>
  <c r="N54" i="39"/>
  <c r="O54" i="39"/>
  <c r="N53" i="39"/>
  <c r="O53" i="39" s="1"/>
  <c r="N52" i="39"/>
  <c r="O52" i="39" s="1"/>
  <c r="N51" i="39"/>
  <c r="O51" i="39" s="1"/>
  <c r="N50" i="39"/>
  <c r="O50" i="39" s="1"/>
  <c r="N49" i="39"/>
  <c r="O49" i="39"/>
  <c r="N48" i="39"/>
  <c r="O48" i="39" s="1"/>
  <c r="N47" i="39"/>
  <c r="O47" i="39" s="1"/>
  <c r="N46" i="39"/>
  <c r="O46" i="39" s="1"/>
  <c r="M45" i="39"/>
  <c r="L45" i="39"/>
  <c r="K45" i="39"/>
  <c r="J45" i="39"/>
  <c r="I45" i="39"/>
  <c r="H45" i="39"/>
  <c r="G45" i="39"/>
  <c r="F45" i="39"/>
  <c r="F81" i="39"/>
  <c r="E45" i="39"/>
  <c r="D45" i="39"/>
  <c r="N45" i="39" s="1"/>
  <c r="O45" i="39" s="1"/>
  <c r="N44" i="39"/>
  <c r="O44" i="39" s="1"/>
  <c r="N43" i="39"/>
  <c r="O43" i="39" s="1"/>
  <c r="N42" i="39"/>
  <c r="O42" i="39" s="1"/>
  <c r="N41" i="39"/>
  <c r="O41" i="39" s="1"/>
  <c r="N40" i="39"/>
  <c r="O40" i="39"/>
  <c r="N39" i="39"/>
  <c r="O39" i="39" s="1"/>
  <c r="N38" i="39"/>
  <c r="O38" i="39" s="1"/>
  <c r="N37" i="39"/>
  <c r="O37" i="39"/>
  <c r="N36" i="39"/>
  <c r="O36" i="39" s="1"/>
  <c r="N35" i="39"/>
  <c r="O35" i="39" s="1"/>
  <c r="N34" i="39"/>
  <c r="O34" i="39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 s="1"/>
  <c r="N26" i="39"/>
  <c r="O26" i="39"/>
  <c r="N25" i="39"/>
  <c r="O25" i="39" s="1"/>
  <c r="N24" i="39"/>
  <c r="O24" i="39" s="1"/>
  <c r="N23" i="39"/>
  <c r="O23" i="39" s="1"/>
  <c r="N22" i="39"/>
  <c r="O22" i="39"/>
  <c r="N21" i="39"/>
  <c r="O21" i="39" s="1"/>
  <c r="N20" i="39"/>
  <c r="O20" i="39"/>
  <c r="N19" i="39"/>
  <c r="O19" i="39"/>
  <c r="M18" i="39"/>
  <c r="L18" i="39"/>
  <c r="K18" i="39"/>
  <c r="J18" i="39"/>
  <c r="I18" i="39"/>
  <c r="H18" i="39"/>
  <c r="G18" i="39"/>
  <c r="F18" i="39"/>
  <c r="E18" i="39"/>
  <c r="E81" i="39" s="1"/>
  <c r="D18" i="39"/>
  <c r="N18" i="39" s="1"/>
  <c r="O18" i="39" s="1"/>
  <c r="N17" i="39"/>
  <c r="O17" i="39" s="1"/>
  <c r="N16" i="39"/>
  <c r="O16" i="39" s="1"/>
  <c r="N15" i="39"/>
  <c r="O15" i="39"/>
  <c r="N14" i="39"/>
  <c r="O14" i="39" s="1"/>
  <c r="N13" i="39"/>
  <c r="O13" i="39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/>
  <c r="M5" i="39"/>
  <c r="M81" i="39" s="1"/>
  <c r="L5" i="39"/>
  <c r="K5" i="39"/>
  <c r="J5" i="39"/>
  <c r="I5" i="39"/>
  <c r="I81" i="39" s="1"/>
  <c r="H5" i="39"/>
  <c r="G5" i="39"/>
  <c r="G81" i="39" s="1"/>
  <c r="F5" i="39"/>
  <c r="E5" i="39"/>
  <c r="D5" i="39"/>
  <c r="N79" i="38"/>
  <c r="O79" i="38"/>
  <c r="N78" i="38"/>
  <c r="O78" i="38" s="1"/>
  <c r="M77" i="38"/>
  <c r="L77" i="38"/>
  <c r="K77" i="38"/>
  <c r="J77" i="38"/>
  <c r="I77" i="38"/>
  <c r="H77" i="38"/>
  <c r="G77" i="38"/>
  <c r="F77" i="38"/>
  <c r="E77" i="38"/>
  <c r="D77" i="38"/>
  <c r="N77" i="38" s="1"/>
  <c r="O77" i="38" s="1"/>
  <c r="N76" i="38"/>
  <c r="O76" i="38" s="1"/>
  <c r="N75" i="38"/>
  <c r="O75" i="38" s="1"/>
  <c r="N74" i="38"/>
  <c r="O74" i="38"/>
  <c r="N73" i="38"/>
  <c r="O73" i="38" s="1"/>
  <c r="N72" i="38"/>
  <c r="O72" i="38" s="1"/>
  <c r="N71" i="38"/>
  <c r="O71" i="38"/>
  <c r="M70" i="38"/>
  <c r="L70" i="38"/>
  <c r="K70" i="38"/>
  <c r="J70" i="38"/>
  <c r="I70" i="38"/>
  <c r="H70" i="38"/>
  <c r="G70" i="38"/>
  <c r="F70" i="38"/>
  <c r="E70" i="38"/>
  <c r="D70" i="38"/>
  <c r="N70" i="38" s="1"/>
  <c r="O70" i="38" s="1"/>
  <c r="N69" i="38"/>
  <c r="O69" i="38"/>
  <c r="N68" i="38"/>
  <c r="O68" i="38" s="1"/>
  <c r="N67" i="38"/>
  <c r="O67" i="38" s="1"/>
  <c r="N66" i="38"/>
  <c r="O66" i="38" s="1"/>
  <c r="N65" i="38"/>
  <c r="O65" i="38" s="1"/>
  <c r="N64" i="38"/>
  <c r="O64" i="38" s="1"/>
  <c r="M63" i="38"/>
  <c r="L63" i="38"/>
  <c r="K63" i="38"/>
  <c r="J63" i="38"/>
  <c r="I63" i="38"/>
  <c r="H63" i="38"/>
  <c r="G63" i="38"/>
  <c r="F63" i="38"/>
  <c r="E63" i="38"/>
  <c r="D63" i="38"/>
  <c r="N63" i="38" s="1"/>
  <c r="O63" i="38" s="1"/>
  <c r="N62" i="38"/>
  <c r="O62" i="38"/>
  <c r="N61" i="38"/>
  <c r="O61" i="38" s="1"/>
  <c r="N60" i="38"/>
  <c r="O60" i="38" s="1"/>
  <c r="N59" i="38"/>
  <c r="O59" i="38" s="1"/>
  <c r="N58" i="38"/>
  <c r="O58" i="38"/>
  <c r="N57" i="38"/>
  <c r="O57" i="38" s="1"/>
  <c r="N56" i="38"/>
  <c r="O56" i="38"/>
  <c r="N55" i="38"/>
  <c r="O55" i="38"/>
  <c r="N54" i="38"/>
  <c r="O54" i="38" s="1"/>
  <c r="N53" i="38"/>
  <c r="O53" i="38" s="1"/>
  <c r="N52" i="38"/>
  <c r="O52" i="38"/>
  <c r="N51" i="38"/>
  <c r="O51" i="38" s="1"/>
  <c r="N50" i="38"/>
  <c r="O50" i="38"/>
  <c r="N49" i="38"/>
  <c r="O49" i="38"/>
  <c r="N48" i="38"/>
  <c r="O48" i="38" s="1"/>
  <c r="N47" i="38"/>
  <c r="O47" i="38" s="1"/>
  <c r="M46" i="38"/>
  <c r="L46" i="38"/>
  <c r="K46" i="38"/>
  <c r="J46" i="38"/>
  <c r="I46" i="38"/>
  <c r="H46" i="38"/>
  <c r="G46" i="38"/>
  <c r="F46" i="38"/>
  <c r="E46" i="38"/>
  <c r="D46" i="38"/>
  <c r="N45" i="38"/>
  <c r="O45" i="38" s="1"/>
  <c r="N44" i="38"/>
  <c r="O44" i="38"/>
  <c r="N43" i="38"/>
  <c r="O43" i="38" s="1"/>
  <c r="N42" i="38"/>
  <c r="O42" i="38"/>
  <c r="N41" i="38"/>
  <c r="O41" i="38"/>
  <c r="N40" i="38"/>
  <c r="O40" i="38" s="1"/>
  <c r="N39" i="38"/>
  <c r="O39" i="38" s="1"/>
  <c r="N38" i="38"/>
  <c r="O38" i="38"/>
  <c r="N37" i="38"/>
  <c r="O37" i="38" s="1"/>
  <c r="N36" i="38"/>
  <c r="O36" i="38" s="1"/>
  <c r="N35" i="38"/>
  <c r="O35" i="38"/>
  <c r="N34" i="38"/>
  <c r="O34" i="38" s="1"/>
  <c r="N33" i="38"/>
  <c r="O33" i="38" s="1"/>
  <c r="N32" i="38"/>
  <c r="O32" i="38"/>
  <c r="N31" i="38"/>
  <c r="O31" i="38" s="1"/>
  <c r="N30" i="38"/>
  <c r="O30" i="38"/>
  <c r="N29" i="38"/>
  <c r="O29" i="38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/>
  <c r="N19" i="38"/>
  <c r="O19" i="38" s="1"/>
  <c r="M18" i="38"/>
  <c r="L18" i="38"/>
  <c r="K18" i="38"/>
  <c r="K80" i="38" s="1"/>
  <c r="J18" i="38"/>
  <c r="I18" i="38"/>
  <c r="H18" i="38"/>
  <c r="G18" i="38"/>
  <c r="F18" i="38"/>
  <c r="E18" i="38"/>
  <c r="D18" i="38"/>
  <c r="N17" i="38"/>
  <c r="O17" i="38" s="1"/>
  <c r="N16" i="38"/>
  <c r="O16" i="38" s="1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2" i="38" s="1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I80" i="38" s="1"/>
  <c r="H5" i="38"/>
  <c r="G5" i="38"/>
  <c r="G80" i="38" s="1"/>
  <c r="F5" i="38"/>
  <c r="F80" i="38" s="1"/>
  <c r="E5" i="38"/>
  <c r="D5" i="38"/>
  <c r="N5" i="38" s="1"/>
  <c r="O5" i="38" s="1"/>
  <c r="N80" i="37"/>
  <c r="O80" i="37" s="1"/>
  <c r="M79" i="37"/>
  <c r="L79" i="37"/>
  <c r="K79" i="37"/>
  <c r="J79" i="37"/>
  <c r="I79" i="37"/>
  <c r="H79" i="37"/>
  <c r="G79" i="37"/>
  <c r="F79" i="37"/>
  <c r="E79" i="37"/>
  <c r="D79" i="37"/>
  <c r="N79" i="37" s="1"/>
  <c r="O79" i="37" s="1"/>
  <c r="N78" i="37"/>
  <c r="O78" i="37" s="1"/>
  <c r="N77" i="37"/>
  <c r="O77" i="37" s="1"/>
  <c r="N76" i="37"/>
  <c r="O76" i="37" s="1"/>
  <c r="N75" i="37"/>
  <c r="O75" i="37" s="1"/>
  <c r="N74" i="37"/>
  <c r="O74" i="37"/>
  <c r="N73" i="37"/>
  <c r="O73" i="37" s="1"/>
  <c r="M72" i="37"/>
  <c r="L72" i="37"/>
  <c r="K72" i="37"/>
  <c r="J72" i="37"/>
  <c r="I72" i="37"/>
  <c r="H72" i="37"/>
  <c r="G72" i="37"/>
  <c r="F72" i="37"/>
  <c r="E72" i="37"/>
  <c r="N72" i="37" s="1"/>
  <c r="O72" i="37" s="1"/>
  <c r="D72" i="37"/>
  <c r="N71" i="37"/>
  <c r="O71" i="37" s="1"/>
  <c r="N70" i="37"/>
  <c r="O70" i="37" s="1"/>
  <c r="N69" i="37"/>
  <c r="O69" i="37" s="1"/>
  <c r="N68" i="37"/>
  <c r="O68" i="37" s="1"/>
  <c r="N67" i="37"/>
  <c r="O67" i="37" s="1"/>
  <c r="N66" i="37"/>
  <c r="O66" i="37"/>
  <c r="M65" i="37"/>
  <c r="L65" i="37"/>
  <c r="K65" i="37"/>
  <c r="J65" i="37"/>
  <c r="I65" i="37"/>
  <c r="H65" i="37"/>
  <c r="G65" i="37"/>
  <c r="F65" i="37"/>
  <c r="E65" i="37"/>
  <c r="D65" i="37"/>
  <c r="N64" i="37"/>
  <c r="O64" i="37"/>
  <c r="N63" i="37"/>
  <c r="O63" i="37" s="1"/>
  <c r="N62" i="37"/>
  <c r="O62" i="37"/>
  <c r="N61" i="37"/>
  <c r="O61" i="37"/>
  <c r="N60" i="37"/>
  <c r="O60" i="37" s="1"/>
  <c r="N59" i="37"/>
  <c r="O59" i="37"/>
  <c r="N58" i="37"/>
  <c r="O58" i="37"/>
  <c r="N57" i="37"/>
  <c r="O57" i="37" s="1"/>
  <c r="N56" i="37"/>
  <c r="O56" i="37"/>
  <c r="N55" i="37"/>
  <c r="O55" i="37"/>
  <c r="N54" i="37"/>
  <c r="O54" i="37" s="1"/>
  <c r="N53" i="37"/>
  <c r="O53" i="37"/>
  <c r="N52" i="37"/>
  <c r="O52" i="37"/>
  <c r="N51" i="37"/>
  <c r="O51" i="37" s="1"/>
  <c r="N50" i="37"/>
  <c r="O50" i="37"/>
  <c r="N49" i="37"/>
  <c r="O49" i="37"/>
  <c r="M48" i="37"/>
  <c r="L48" i="37"/>
  <c r="K48" i="37"/>
  <c r="J48" i="37"/>
  <c r="I48" i="37"/>
  <c r="H48" i="37"/>
  <c r="G48" i="37"/>
  <c r="F48" i="37"/>
  <c r="E48" i="37"/>
  <c r="E81" i="37" s="1"/>
  <c r="D48" i="37"/>
  <c r="N48" i="37" s="1"/>
  <c r="O48" i="37" s="1"/>
  <c r="N47" i="37"/>
  <c r="O47" i="37" s="1"/>
  <c r="N46" i="37"/>
  <c r="O46" i="37" s="1"/>
  <c r="N45" i="37"/>
  <c r="O45" i="37"/>
  <c r="N44" i="37"/>
  <c r="O44" i="37"/>
  <c r="N43" i="37"/>
  <c r="O43" i="37" s="1"/>
  <c r="N42" i="37"/>
  <c r="O42" i="37"/>
  <c r="N41" i="37"/>
  <c r="O41" i="37"/>
  <c r="N40" i="37"/>
  <c r="O40" i="37" s="1"/>
  <c r="N39" i="37"/>
  <c r="O39" i="37"/>
  <c r="N38" i="37"/>
  <c r="O38" i="37"/>
  <c r="N37" i="37"/>
  <c r="O37" i="37" s="1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/>
  <c r="N29" i="37"/>
  <c r="O29" i="37" s="1"/>
  <c r="N28" i="37"/>
  <c r="O28" i="37" s="1"/>
  <c r="N27" i="37"/>
  <c r="O27" i="37" s="1"/>
  <c r="N26" i="37"/>
  <c r="O26" i="37"/>
  <c r="N25" i="37"/>
  <c r="O25" i="37" s="1"/>
  <c r="N24" i="37"/>
  <c r="O24" i="37"/>
  <c r="N23" i="37"/>
  <c r="O23" i="37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/>
  <c r="N18" i="37"/>
  <c r="O18" i="37" s="1"/>
  <c r="N17" i="37"/>
  <c r="O17" i="37"/>
  <c r="N16" i="37"/>
  <c r="O16" i="37"/>
  <c r="N15" i="37"/>
  <c r="O15" i="37" s="1"/>
  <c r="N14" i="37"/>
  <c r="O14" i="37" s="1"/>
  <c r="N13" i="37"/>
  <c r="O13" i="37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 s="1"/>
  <c r="N8" i="37"/>
  <c r="O8" i="37"/>
  <c r="N7" i="37"/>
  <c r="O7" i="37"/>
  <c r="N6" i="37"/>
  <c r="O6" i="37" s="1"/>
  <c r="M5" i="37"/>
  <c r="L5" i="37"/>
  <c r="K5" i="37"/>
  <c r="J5" i="37"/>
  <c r="I5" i="37"/>
  <c r="H5" i="37"/>
  <c r="G5" i="37"/>
  <c r="F5" i="37"/>
  <c r="E5" i="37"/>
  <c r="D5" i="37"/>
  <c r="N87" i="36"/>
  <c r="O87" i="36"/>
  <c r="M86" i="36"/>
  <c r="L86" i="36"/>
  <c r="K86" i="36"/>
  <c r="J86" i="36"/>
  <c r="I86" i="36"/>
  <c r="H86" i="36"/>
  <c r="G86" i="36"/>
  <c r="N86" i="36" s="1"/>
  <c r="O86" i="36" s="1"/>
  <c r="F86" i="36"/>
  <c r="E86" i="36"/>
  <c r="D86" i="36"/>
  <c r="N85" i="36"/>
  <c r="O85" i="36" s="1"/>
  <c r="N84" i="36"/>
  <c r="O84" i="36" s="1"/>
  <c r="N83" i="36"/>
  <c r="O83" i="36"/>
  <c r="N82" i="36"/>
  <c r="O82" i="36" s="1"/>
  <c r="N81" i="36"/>
  <c r="O81" i="36" s="1"/>
  <c r="N80" i="36"/>
  <c r="O80" i="36"/>
  <c r="M79" i="36"/>
  <c r="L79" i="36"/>
  <c r="K79" i="36"/>
  <c r="J79" i="36"/>
  <c r="I79" i="36"/>
  <c r="H79" i="36"/>
  <c r="G79" i="36"/>
  <c r="F79" i="36"/>
  <c r="E79" i="36"/>
  <c r="D79" i="36"/>
  <c r="N78" i="36"/>
  <c r="O78" i="36" s="1"/>
  <c r="N77" i="36"/>
  <c r="O77" i="36" s="1"/>
  <c r="N76" i="36"/>
  <c r="O76" i="36" s="1"/>
  <c r="N75" i="36"/>
  <c r="O75" i="36" s="1"/>
  <c r="N74" i="36"/>
  <c r="O74" i="36"/>
  <c r="M73" i="36"/>
  <c r="L73" i="36"/>
  <c r="K73" i="36"/>
  <c r="K88" i="36" s="1"/>
  <c r="J73" i="36"/>
  <c r="I73" i="36"/>
  <c r="H73" i="36"/>
  <c r="G73" i="36"/>
  <c r="F73" i="36"/>
  <c r="E73" i="36"/>
  <c r="D73" i="36"/>
  <c r="N73" i="36" s="1"/>
  <c r="O73" i="36" s="1"/>
  <c r="N72" i="36"/>
  <c r="O72" i="36" s="1"/>
  <c r="N71" i="36"/>
  <c r="O71" i="36" s="1"/>
  <c r="N70" i="36"/>
  <c r="O70" i="36" s="1"/>
  <c r="N69" i="36"/>
  <c r="O69" i="36" s="1"/>
  <c r="N68" i="36"/>
  <c r="O68" i="36" s="1"/>
  <c r="N67" i="36"/>
  <c r="O67" i="36"/>
  <c r="N66" i="36"/>
  <c r="O66" i="36" s="1"/>
  <c r="N65" i="36"/>
  <c r="O65" i="36" s="1"/>
  <c r="N64" i="36"/>
  <c r="O64" i="36" s="1"/>
  <c r="N63" i="36"/>
  <c r="O63" i="36"/>
  <c r="N62" i="36"/>
  <c r="O62" i="36" s="1"/>
  <c r="N61" i="36"/>
  <c r="O61" i="36"/>
  <c r="N60" i="36"/>
  <c r="O60" i="36"/>
  <c r="N59" i="36"/>
  <c r="O59" i="36" s="1"/>
  <c r="N58" i="36"/>
  <c r="O58" i="36" s="1"/>
  <c r="N57" i="36"/>
  <c r="O57" i="36" s="1"/>
  <c r="N56" i="36"/>
  <c r="O56" i="36" s="1"/>
  <c r="N55" i="36"/>
  <c r="O55" i="36" s="1"/>
  <c r="N54" i="36"/>
  <c r="O54" i="36"/>
  <c r="N53" i="36"/>
  <c r="O53" i="36" s="1"/>
  <c r="N52" i="36"/>
  <c r="O52" i="36" s="1"/>
  <c r="N51" i="36"/>
  <c r="O51" i="36"/>
  <c r="N50" i="36"/>
  <c r="O50" i="36" s="1"/>
  <c r="N49" i="36"/>
  <c r="O49" i="36"/>
  <c r="N48" i="36"/>
  <c r="O48" i="36"/>
  <c r="N47" i="36"/>
  <c r="O47" i="36" s="1"/>
  <c r="M46" i="36"/>
  <c r="M88" i="36" s="1"/>
  <c r="L46" i="36"/>
  <c r="K46" i="36"/>
  <c r="J46" i="36"/>
  <c r="I46" i="36"/>
  <c r="H46" i="36"/>
  <c r="G46" i="36"/>
  <c r="F46" i="36"/>
  <c r="E46" i="36"/>
  <c r="D46" i="36"/>
  <c r="N45" i="36"/>
  <c r="O45" i="36" s="1"/>
  <c r="N44" i="36"/>
  <c r="O44" i="36"/>
  <c r="N43" i="36"/>
  <c r="O43" i="36" s="1"/>
  <c r="N42" i="36"/>
  <c r="O42" i="36"/>
  <c r="N41" i="36"/>
  <c r="O41" i="36"/>
  <c r="N40" i="36"/>
  <c r="O40" i="36" s="1"/>
  <c r="N39" i="36"/>
  <c r="O39" i="36" s="1"/>
  <c r="N38" i="36"/>
  <c r="O38" i="36" s="1"/>
  <c r="N37" i="36"/>
  <c r="O37" i="36" s="1"/>
  <c r="N36" i="36"/>
  <c r="O36" i="36" s="1"/>
  <c r="N35" i="36"/>
  <c r="O35" i="36" s="1"/>
  <c r="N34" i="36"/>
  <c r="O34" i="36" s="1"/>
  <c r="N33" i="36"/>
  <c r="O33" i="36" s="1"/>
  <c r="N32" i="36"/>
  <c r="O32" i="36"/>
  <c r="N31" i="36"/>
  <c r="O31" i="36" s="1"/>
  <c r="N30" i="36"/>
  <c r="O30" i="36"/>
  <c r="N29" i="36"/>
  <c r="O29" i="36"/>
  <c r="N28" i="36"/>
  <c r="O28" i="36" s="1"/>
  <c r="N27" i="36"/>
  <c r="O27" i="36" s="1"/>
  <c r="N26" i="36"/>
  <c r="O26" i="36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/>
  <c r="N19" i="36"/>
  <c r="O19" i="36" s="1"/>
  <c r="M18" i="36"/>
  <c r="L18" i="36"/>
  <c r="K18" i="36"/>
  <c r="J18" i="36"/>
  <c r="I18" i="36"/>
  <c r="H18" i="36"/>
  <c r="G18" i="36"/>
  <c r="F18" i="36"/>
  <c r="F88" i="36" s="1"/>
  <c r="E18" i="36"/>
  <c r="D18" i="36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I88" i="36" s="1"/>
  <c r="H13" i="36"/>
  <c r="G13" i="36"/>
  <c r="F13" i="36"/>
  <c r="E13" i="36"/>
  <c r="D13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D88" i="36" s="1"/>
  <c r="N82" i="35"/>
  <c r="O82" i="35" s="1"/>
  <c r="M81" i="35"/>
  <c r="L81" i="35"/>
  <c r="K81" i="35"/>
  <c r="J81" i="35"/>
  <c r="I81" i="35"/>
  <c r="H81" i="35"/>
  <c r="G81" i="35"/>
  <c r="F81" i="35"/>
  <c r="E81" i="35"/>
  <c r="D81" i="35"/>
  <c r="N80" i="35"/>
  <c r="O80" i="35" s="1"/>
  <c r="N79" i="35"/>
  <c r="O79" i="35" s="1"/>
  <c r="N78" i="35"/>
  <c r="O78" i="35" s="1"/>
  <c r="N77" i="35"/>
  <c r="O77" i="35" s="1"/>
  <c r="N76" i="35"/>
  <c r="O76" i="35"/>
  <c r="N75" i="35"/>
  <c r="O75" i="35" s="1"/>
  <c r="M74" i="35"/>
  <c r="L74" i="35"/>
  <c r="K74" i="35"/>
  <c r="J74" i="35"/>
  <c r="I74" i="35"/>
  <c r="H74" i="35"/>
  <c r="G74" i="35"/>
  <c r="F74" i="35"/>
  <c r="E74" i="35"/>
  <c r="D74" i="35"/>
  <c r="N73" i="35"/>
  <c r="O73" i="35" s="1"/>
  <c r="N72" i="35"/>
  <c r="O72" i="35" s="1"/>
  <c r="N71" i="35"/>
  <c r="O71" i="35" s="1"/>
  <c r="N70" i="35"/>
  <c r="O70" i="35" s="1"/>
  <c r="N69" i="35"/>
  <c r="O69" i="35" s="1"/>
  <c r="N68" i="35"/>
  <c r="O68" i="35"/>
  <c r="M67" i="35"/>
  <c r="L67" i="35"/>
  <c r="K67" i="35"/>
  <c r="J67" i="35"/>
  <c r="I67" i="35"/>
  <c r="H67" i="35"/>
  <c r="G67" i="35"/>
  <c r="F67" i="35"/>
  <c r="E67" i="35"/>
  <c r="D67" i="35"/>
  <c r="N66" i="35"/>
  <c r="O66" i="35" s="1"/>
  <c r="N65" i="35"/>
  <c r="O65" i="35" s="1"/>
  <c r="N64" i="35"/>
  <c r="O64" i="35" s="1"/>
  <c r="N63" i="35"/>
  <c r="O63" i="35" s="1"/>
  <c r="N62" i="35"/>
  <c r="O62" i="35" s="1"/>
  <c r="N61" i="35"/>
  <c r="O61" i="35" s="1"/>
  <c r="N60" i="35"/>
  <c r="O60" i="35" s="1"/>
  <c r="N59" i="35"/>
  <c r="O59" i="35"/>
  <c r="N58" i="35"/>
  <c r="O58" i="35" s="1"/>
  <c r="N57" i="35"/>
  <c r="O57" i="35" s="1"/>
  <c r="N56" i="35"/>
  <c r="O56" i="35" s="1"/>
  <c r="N55" i="35"/>
  <c r="O55" i="35" s="1"/>
  <c r="N54" i="35"/>
  <c r="O54" i="35" s="1"/>
  <c r="N53" i="35"/>
  <c r="O53" i="35"/>
  <c r="N52" i="35"/>
  <c r="O52" i="35" s="1"/>
  <c r="N51" i="35"/>
  <c r="O51" i="35" s="1"/>
  <c r="N50" i="35"/>
  <c r="O50" i="35" s="1"/>
  <c r="N49" i="35"/>
  <c r="O49" i="35" s="1"/>
  <c r="M48" i="35"/>
  <c r="L48" i="35"/>
  <c r="K48" i="35"/>
  <c r="J48" i="35"/>
  <c r="I48" i="35"/>
  <c r="H48" i="35"/>
  <c r="G48" i="35"/>
  <c r="F48" i="35"/>
  <c r="E48" i="35"/>
  <c r="D48" i="35"/>
  <c r="N48" i="35" s="1"/>
  <c r="O48" i="35" s="1"/>
  <c r="N47" i="35"/>
  <c r="O47" i="35" s="1"/>
  <c r="N46" i="35"/>
  <c r="O46" i="35" s="1"/>
  <c r="N45" i="35"/>
  <c r="O45" i="35"/>
  <c r="N44" i="35"/>
  <c r="O44" i="35" s="1"/>
  <c r="N43" i="35"/>
  <c r="O43" i="35" s="1"/>
  <c r="N42" i="35"/>
  <c r="O42" i="35" s="1"/>
  <c r="N41" i="35"/>
  <c r="O41" i="35" s="1"/>
  <c r="N40" i="35"/>
  <c r="O40" i="35" s="1"/>
  <c r="N39" i="35"/>
  <c r="O39" i="35" s="1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/>
  <c r="N26" i="35"/>
  <c r="O26" i="35" s="1"/>
  <c r="N25" i="35"/>
  <c r="O25" i="35" s="1"/>
  <c r="N24" i="35"/>
  <c r="O24" i="35" s="1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E83" i="35" s="1"/>
  <c r="D21" i="35"/>
  <c r="N20" i="35"/>
  <c r="O20" i="35"/>
  <c r="N19" i="35"/>
  <c r="O19" i="35" s="1"/>
  <c r="N18" i="35"/>
  <c r="O18" i="35" s="1"/>
  <c r="N17" i="35"/>
  <c r="O17" i="35" s="1"/>
  <c r="N16" i="35"/>
  <c r="O16" i="35" s="1"/>
  <c r="N15" i="35"/>
  <c r="O15" i="35" s="1"/>
  <c r="N14" i="35"/>
  <c r="O14" i="35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D5" i="35"/>
  <c r="D83" i="35" s="1"/>
  <c r="N82" i="34"/>
  <c r="O82" i="34" s="1"/>
  <c r="M81" i="34"/>
  <c r="L81" i="34"/>
  <c r="K81" i="34"/>
  <c r="J81" i="34"/>
  <c r="I81" i="34"/>
  <c r="H81" i="34"/>
  <c r="G81" i="34"/>
  <c r="F81" i="34"/>
  <c r="E81" i="34"/>
  <c r="D81" i="34"/>
  <c r="N80" i="34"/>
  <c r="O80" i="34" s="1"/>
  <c r="N79" i="34"/>
  <c r="O79" i="34"/>
  <c r="N78" i="34"/>
  <c r="O78" i="34" s="1"/>
  <c r="N77" i="34"/>
  <c r="O77" i="34" s="1"/>
  <c r="N76" i="34"/>
  <c r="O76" i="34" s="1"/>
  <c r="M75" i="34"/>
  <c r="L75" i="34"/>
  <c r="K75" i="34"/>
  <c r="J75" i="34"/>
  <c r="I75" i="34"/>
  <c r="H75" i="34"/>
  <c r="G75" i="34"/>
  <c r="F75" i="34"/>
  <c r="E75" i="34"/>
  <c r="D75" i="34"/>
  <c r="N74" i="34"/>
  <c r="O74" i="34" s="1"/>
  <c r="N73" i="34"/>
  <c r="O73" i="34" s="1"/>
  <c r="N72" i="34"/>
  <c r="O72" i="34" s="1"/>
  <c r="N71" i="34"/>
  <c r="O71" i="34"/>
  <c r="N70" i="34"/>
  <c r="O70" i="34"/>
  <c r="N69" i="34"/>
  <c r="O69" i="34" s="1"/>
  <c r="M68" i="34"/>
  <c r="L68" i="34"/>
  <c r="K68" i="34"/>
  <c r="J68" i="34"/>
  <c r="I68" i="34"/>
  <c r="H68" i="34"/>
  <c r="G68" i="34"/>
  <c r="F68" i="34"/>
  <c r="E68" i="34"/>
  <c r="D68" i="34"/>
  <c r="N68" i="34" s="1"/>
  <c r="O68" i="34" s="1"/>
  <c r="N67" i="34"/>
  <c r="O67" i="34" s="1"/>
  <c r="N66" i="34"/>
  <c r="O66" i="34" s="1"/>
  <c r="N65" i="34"/>
  <c r="O65" i="34" s="1"/>
  <c r="N64" i="34"/>
  <c r="O64" i="34"/>
  <c r="N63" i="34"/>
  <c r="O63" i="34"/>
  <c r="N62" i="34"/>
  <c r="O62" i="34" s="1"/>
  <c r="N61" i="34"/>
  <c r="O61" i="34" s="1"/>
  <c r="N60" i="34"/>
  <c r="O60" i="34" s="1"/>
  <c r="N59" i="34"/>
  <c r="O59" i="34" s="1"/>
  <c r="N58" i="34"/>
  <c r="O58" i="34"/>
  <c r="N57" i="34"/>
  <c r="O57" i="34"/>
  <c r="N56" i="34"/>
  <c r="O56" i="34"/>
  <c r="N55" i="34"/>
  <c r="O55" i="34" s="1"/>
  <c r="N54" i="34"/>
  <c r="O54" i="34" s="1"/>
  <c r="N53" i="34"/>
  <c r="O53" i="34" s="1"/>
  <c r="N52" i="34"/>
  <c r="O52" i="34"/>
  <c r="N51" i="34"/>
  <c r="O51" i="34"/>
  <c r="N50" i="34"/>
  <c r="O50" i="34" s="1"/>
  <c r="N49" i="34"/>
  <c r="O49" i="34" s="1"/>
  <c r="M48" i="34"/>
  <c r="L48" i="34"/>
  <c r="L83" i="34" s="1"/>
  <c r="K48" i="34"/>
  <c r="J48" i="34"/>
  <c r="I48" i="34"/>
  <c r="H48" i="34"/>
  <c r="G48" i="34"/>
  <c r="F48" i="34"/>
  <c r="F83" i="34" s="1"/>
  <c r="E48" i="34"/>
  <c r="D48" i="34"/>
  <c r="N47" i="34"/>
  <c r="O47" i="34" s="1"/>
  <c r="N46" i="34"/>
  <c r="O46" i="34" s="1"/>
  <c r="N45" i="34"/>
  <c r="O45" i="34" s="1"/>
  <c r="N44" i="34"/>
  <c r="O44" i="34" s="1"/>
  <c r="N43" i="34"/>
  <c r="O43" i="34" s="1"/>
  <c r="N42" i="34"/>
  <c r="O42" i="34"/>
  <c r="N41" i="34"/>
  <c r="O41" i="34" s="1"/>
  <c r="N40" i="34"/>
  <c r="O40" i="34" s="1"/>
  <c r="N39" i="34"/>
  <c r="O39" i="34"/>
  <c r="N38" i="34"/>
  <c r="O38" i="34"/>
  <c r="N37" i="34"/>
  <c r="O37" i="34"/>
  <c r="N36" i="34"/>
  <c r="O36" i="34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 s="1"/>
  <c r="N26" i="34"/>
  <c r="O26" i="34"/>
  <c r="N25" i="34"/>
  <c r="O25" i="34" s="1"/>
  <c r="N24" i="34"/>
  <c r="O24" i="34"/>
  <c r="N23" i="34"/>
  <c r="O23" i="34" s="1"/>
  <c r="N22" i="34"/>
  <c r="O22" i="34" s="1"/>
  <c r="N21" i="34"/>
  <c r="O21" i="34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9" i="34" s="1"/>
  <c r="O19" i="34" s="1"/>
  <c r="N18" i="34"/>
  <c r="O18" i="34" s="1"/>
  <c r="N17" i="34"/>
  <c r="O17" i="34"/>
  <c r="N16" i="34"/>
  <c r="O16" i="34" s="1"/>
  <c r="N15" i="34"/>
  <c r="O15" i="34" s="1"/>
  <c r="N14" i="34"/>
  <c r="O14" i="34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I5" i="34"/>
  <c r="H5" i="34"/>
  <c r="G5" i="34"/>
  <c r="F5" i="34"/>
  <c r="E5" i="34"/>
  <c r="D5" i="34"/>
  <c r="E46" i="33"/>
  <c r="F46" i="33"/>
  <c r="G46" i="33"/>
  <c r="H46" i="33"/>
  <c r="I46" i="33"/>
  <c r="J46" i="33"/>
  <c r="K46" i="33"/>
  <c r="L46" i="33"/>
  <c r="M46" i="33"/>
  <c r="D46" i="33"/>
  <c r="E18" i="33"/>
  <c r="F18" i="33"/>
  <c r="G18" i="33"/>
  <c r="H18" i="33"/>
  <c r="I18" i="33"/>
  <c r="J18" i="33"/>
  <c r="K18" i="33"/>
  <c r="L18" i="33"/>
  <c r="M18" i="33"/>
  <c r="D18" i="33"/>
  <c r="E12" i="33"/>
  <c r="F12" i="33"/>
  <c r="G12" i="33"/>
  <c r="H12" i="33"/>
  <c r="I12" i="33"/>
  <c r="J12" i="33"/>
  <c r="K12" i="33"/>
  <c r="L12" i="33"/>
  <c r="M12" i="33"/>
  <c r="D12" i="33"/>
  <c r="E5" i="33"/>
  <c r="F5" i="33"/>
  <c r="G5" i="33"/>
  <c r="H5" i="33"/>
  <c r="H89" i="33" s="1"/>
  <c r="I5" i="33"/>
  <c r="J5" i="33"/>
  <c r="K5" i="33"/>
  <c r="L5" i="33"/>
  <c r="M5" i="33"/>
  <c r="D5" i="33"/>
  <c r="N5" i="33" s="1"/>
  <c r="O5" i="33" s="1"/>
  <c r="E86" i="33"/>
  <c r="F86" i="33"/>
  <c r="G86" i="33"/>
  <c r="H86" i="33"/>
  <c r="I86" i="33"/>
  <c r="J86" i="33"/>
  <c r="K86" i="33"/>
  <c r="K89" i="33" s="1"/>
  <c r="L86" i="33"/>
  <c r="M86" i="33"/>
  <c r="D86" i="33"/>
  <c r="N88" i="33"/>
  <c r="O88" i="33"/>
  <c r="N87" i="33"/>
  <c r="O87" i="33" s="1"/>
  <c r="N82" i="33"/>
  <c r="O82" i="33"/>
  <c r="N83" i="33"/>
  <c r="N84" i="33"/>
  <c r="N85" i="33"/>
  <c r="N81" i="33"/>
  <c r="O81" i="33"/>
  <c r="E80" i="33"/>
  <c r="F80" i="33"/>
  <c r="G80" i="33"/>
  <c r="H80" i="33"/>
  <c r="I80" i="33"/>
  <c r="J80" i="33"/>
  <c r="K80" i="33"/>
  <c r="L80" i="33"/>
  <c r="M80" i="33"/>
  <c r="D80" i="33"/>
  <c r="E74" i="33"/>
  <c r="F74" i="33"/>
  <c r="G74" i="33"/>
  <c r="H74" i="33"/>
  <c r="I74" i="33"/>
  <c r="J74" i="33"/>
  <c r="K74" i="33"/>
  <c r="L74" i="33"/>
  <c r="M74" i="33"/>
  <c r="D74" i="33"/>
  <c r="N74" i="33" s="1"/>
  <c r="O74" i="33" s="1"/>
  <c r="N76" i="33"/>
  <c r="O76" i="33"/>
  <c r="N77" i="33"/>
  <c r="O77" i="33"/>
  <c r="N78" i="33"/>
  <c r="O78" i="33" s="1"/>
  <c r="N79" i="33"/>
  <c r="O79" i="33" s="1"/>
  <c r="N75" i="33"/>
  <c r="O75" i="33" s="1"/>
  <c r="N71" i="33"/>
  <c r="O71" i="33" s="1"/>
  <c r="N72" i="33"/>
  <c r="O72" i="33"/>
  <c r="N70" i="33"/>
  <c r="O70" i="33"/>
  <c r="N69" i="33"/>
  <c r="O69" i="33"/>
  <c r="N68" i="33"/>
  <c r="O68" i="33" s="1"/>
  <c r="N67" i="33"/>
  <c r="O67" i="33"/>
  <c r="N66" i="33"/>
  <c r="O66" i="33"/>
  <c r="N65" i="33"/>
  <c r="O65" i="33"/>
  <c r="N64" i="33"/>
  <c r="O64" i="33" s="1"/>
  <c r="N63" i="33"/>
  <c r="O63" i="33"/>
  <c r="N62" i="33"/>
  <c r="O62" i="33" s="1"/>
  <c r="N61" i="33"/>
  <c r="O61" i="33" s="1"/>
  <c r="N60" i="33"/>
  <c r="O60" i="33"/>
  <c r="N59" i="33"/>
  <c r="O59" i="33"/>
  <c r="N58" i="33"/>
  <c r="O58" i="33"/>
  <c r="N48" i="33"/>
  <c r="O48" i="33"/>
  <c r="N49" i="33"/>
  <c r="O49" i="33" s="1"/>
  <c r="N50" i="33"/>
  <c r="O50" i="33" s="1"/>
  <c r="N51" i="33"/>
  <c r="O51" i="33"/>
  <c r="N52" i="33"/>
  <c r="O52" i="33" s="1"/>
  <c r="N53" i="33"/>
  <c r="O53" i="33" s="1"/>
  <c r="N54" i="33"/>
  <c r="O54" i="33" s="1"/>
  <c r="N55" i="33"/>
  <c r="O55" i="33" s="1"/>
  <c r="N56" i="33"/>
  <c r="N57" i="33"/>
  <c r="O57" i="33" s="1"/>
  <c r="N73" i="33"/>
  <c r="O73" i="33"/>
  <c r="N47" i="33"/>
  <c r="O47" i="33" s="1"/>
  <c r="O56" i="33"/>
  <c r="O83" i="33"/>
  <c r="O84" i="33"/>
  <c r="O85" i="33"/>
  <c r="N14" i="33"/>
  <c r="O14" i="33"/>
  <c r="N15" i="33"/>
  <c r="O15" i="33"/>
  <c r="N16" i="33"/>
  <c r="O16" i="33" s="1"/>
  <c r="N17" i="33"/>
  <c r="O17" i="33" s="1"/>
  <c r="N7" i="33"/>
  <c r="O7" i="33" s="1"/>
  <c r="N8" i="33"/>
  <c r="O8" i="33"/>
  <c r="N9" i="33"/>
  <c r="O9" i="33"/>
  <c r="N10" i="33"/>
  <c r="O10" i="33"/>
  <c r="N11" i="33"/>
  <c r="O11" i="33" s="1"/>
  <c r="N6" i="33"/>
  <c r="O6" i="33" s="1"/>
  <c r="N44" i="33"/>
  <c r="O44" i="33"/>
  <c r="N45" i="33"/>
  <c r="O45" i="33"/>
  <c r="N43" i="33"/>
  <c r="O43" i="33"/>
  <c r="N41" i="33"/>
  <c r="O41" i="33" s="1"/>
  <c r="N42" i="33"/>
  <c r="O42" i="33" s="1"/>
  <c r="N28" i="33"/>
  <c r="O28" i="33" s="1"/>
  <c r="N29" i="33"/>
  <c r="O29" i="33" s="1"/>
  <c r="N30" i="33"/>
  <c r="O30" i="33" s="1"/>
  <c r="N31" i="33"/>
  <c r="O31" i="33"/>
  <c r="N32" i="33"/>
  <c r="O32" i="33"/>
  <c r="N33" i="33"/>
  <c r="O33" i="33" s="1"/>
  <c r="N34" i="33"/>
  <c r="O34" i="33" s="1"/>
  <c r="N35" i="33"/>
  <c r="O35" i="33"/>
  <c r="N36" i="33"/>
  <c r="O36" i="33"/>
  <c r="N37" i="33"/>
  <c r="O37" i="33"/>
  <c r="N38" i="33"/>
  <c r="O38" i="33"/>
  <c r="N39" i="33"/>
  <c r="O39" i="33" s="1"/>
  <c r="N40" i="33"/>
  <c r="O40" i="33" s="1"/>
  <c r="N21" i="33"/>
  <c r="O21" i="33" s="1"/>
  <c r="N22" i="33"/>
  <c r="O22" i="33" s="1"/>
  <c r="N23" i="33"/>
  <c r="O23" i="33" s="1"/>
  <c r="N24" i="33"/>
  <c r="O24" i="33"/>
  <c r="N25" i="33"/>
  <c r="O25" i="33" s="1"/>
  <c r="N20" i="33"/>
  <c r="O20" i="33" s="1"/>
  <c r="N26" i="33"/>
  <c r="O26" i="33"/>
  <c r="N27" i="33"/>
  <c r="O27" i="33"/>
  <c r="N19" i="33"/>
  <c r="O19" i="33" s="1"/>
  <c r="N13" i="33"/>
  <c r="O13" i="33" s="1"/>
  <c r="M89" i="33"/>
  <c r="J88" i="36"/>
  <c r="G81" i="37"/>
  <c r="N48" i="34"/>
  <c r="O48" i="34" s="1"/>
  <c r="M92" i="40"/>
  <c r="N76" i="40"/>
  <c r="O76" i="40"/>
  <c r="N17" i="40"/>
  <c r="O17" i="40" s="1"/>
  <c r="E92" i="40"/>
  <c r="N5" i="36"/>
  <c r="O5" i="36" s="1"/>
  <c r="N13" i="36"/>
  <c r="O13" i="36"/>
  <c r="L89" i="41"/>
  <c r="E89" i="41"/>
  <c r="N16" i="41"/>
  <c r="O16" i="41" s="1"/>
  <c r="M89" i="42"/>
  <c r="K89" i="42"/>
  <c r="N86" i="42"/>
  <c r="O86" i="42"/>
  <c r="L89" i="42"/>
  <c r="H89" i="42"/>
  <c r="N5" i="42"/>
  <c r="O5" i="42" s="1"/>
  <c r="L94" i="43"/>
  <c r="M94" i="43"/>
  <c r="K94" i="43"/>
  <c r="I93" i="44"/>
  <c r="L93" i="44"/>
  <c r="J93" i="44"/>
  <c r="N75" i="44"/>
  <c r="O75" i="44" s="1"/>
  <c r="G93" i="44"/>
  <c r="F93" i="44"/>
  <c r="D93" i="44"/>
  <c r="N17" i="44"/>
  <c r="O17" i="44"/>
  <c r="E93" i="44"/>
  <c r="H88" i="45"/>
  <c r="M88" i="45"/>
  <c r="L88" i="45"/>
  <c r="N5" i="45"/>
  <c r="O5" i="45"/>
  <c r="J90" i="46"/>
  <c r="N43" i="46"/>
  <c r="O43" i="46" s="1"/>
  <c r="D90" i="46"/>
  <c r="K92" i="47"/>
  <c r="G92" i="47"/>
  <c r="F92" i="47"/>
  <c r="E92" i="47"/>
  <c r="N16" i="47"/>
  <c r="O16" i="47" s="1"/>
  <c r="F90" i="49"/>
  <c r="H90" i="49"/>
  <c r="I90" i="49"/>
  <c r="G88" i="36" l="1"/>
  <c r="N79" i="41"/>
  <c r="O79" i="41" s="1"/>
  <c r="N87" i="41"/>
  <c r="O87" i="41" s="1"/>
  <c r="N71" i="45"/>
  <c r="O71" i="45" s="1"/>
  <c r="N90" i="49"/>
  <c r="K81" i="39"/>
  <c r="O81" i="49"/>
  <c r="P81" i="49" s="1"/>
  <c r="N5" i="43"/>
  <c r="O5" i="43" s="1"/>
  <c r="D94" i="43"/>
  <c r="N90" i="46"/>
  <c r="O90" i="46" s="1"/>
  <c r="E90" i="46"/>
  <c r="E94" i="43"/>
  <c r="K90" i="49"/>
  <c r="F89" i="42"/>
  <c r="H94" i="43"/>
  <c r="D88" i="45"/>
  <c r="N88" i="45" s="1"/>
  <c r="O88" i="45" s="1"/>
  <c r="N5" i="39"/>
  <c r="O5" i="39" s="1"/>
  <c r="J81" i="39"/>
  <c r="N83" i="35"/>
  <c r="O83" i="35" s="1"/>
  <c r="H92" i="47"/>
  <c r="N44" i="47"/>
  <c r="O44" i="47" s="1"/>
  <c r="I94" i="43"/>
  <c r="N43" i="44"/>
  <c r="O43" i="44" s="1"/>
  <c r="K93" i="44"/>
  <c r="N93" i="44" s="1"/>
  <c r="O93" i="44" s="1"/>
  <c r="N5" i="47"/>
  <c r="O5" i="47" s="1"/>
  <c r="J89" i="33"/>
  <c r="F83" i="35"/>
  <c r="F94" i="43"/>
  <c r="E88" i="36"/>
  <c r="E80" i="38"/>
  <c r="J89" i="41"/>
  <c r="N5" i="41"/>
  <c r="O5" i="41" s="1"/>
  <c r="N44" i="42"/>
  <c r="O44" i="42" s="1"/>
  <c r="F88" i="45"/>
  <c r="L92" i="47"/>
  <c r="N92" i="47" s="1"/>
  <c r="O92" i="47" s="1"/>
  <c r="D92" i="40"/>
  <c r="N92" i="40" s="1"/>
  <c r="O92" i="40" s="1"/>
  <c r="E83" i="34"/>
  <c r="N12" i="34"/>
  <c r="O12" i="34" s="1"/>
  <c r="L88" i="36"/>
  <c r="N5" i="37"/>
  <c r="O5" i="37" s="1"/>
  <c r="J80" i="38"/>
  <c r="N65" i="37"/>
  <c r="O65" i="37" s="1"/>
  <c r="D89" i="42"/>
  <c r="N13" i="35"/>
  <c r="O13" i="35" s="1"/>
  <c r="N11" i="46"/>
  <c r="O11" i="46" s="1"/>
  <c r="D81" i="37"/>
  <c r="H81" i="37"/>
  <c r="H80" i="38"/>
  <c r="N12" i="39"/>
  <c r="O12" i="39" s="1"/>
  <c r="L81" i="39"/>
  <c r="N81" i="34"/>
  <c r="O81" i="34" s="1"/>
  <c r="N80" i="33"/>
  <c r="O80" i="33" s="1"/>
  <c r="E89" i="33"/>
  <c r="N67" i="35"/>
  <c r="O67" i="35" s="1"/>
  <c r="N18" i="38"/>
  <c r="O18" i="38" s="1"/>
  <c r="N11" i="47"/>
  <c r="O11" i="47" s="1"/>
  <c r="I83" i="34"/>
  <c r="I81" i="37"/>
  <c r="H83" i="34"/>
  <c r="G89" i="33"/>
  <c r="D90" i="49"/>
  <c r="J83" i="34"/>
  <c r="F89" i="33"/>
  <c r="K83" i="34"/>
  <c r="G83" i="35"/>
  <c r="N5" i="44"/>
  <c r="O5" i="44" s="1"/>
  <c r="O87" i="49"/>
  <c r="P87" i="49" s="1"/>
  <c r="J83" i="35"/>
  <c r="N79" i="36"/>
  <c r="O79" i="36" s="1"/>
  <c r="N21" i="35"/>
  <c r="O21" i="35" s="1"/>
  <c r="H83" i="35"/>
  <c r="L81" i="37"/>
  <c r="N12" i="33"/>
  <c r="O12" i="33" s="1"/>
  <c r="I83" i="35"/>
  <c r="L83" i="35"/>
  <c r="N81" i="35"/>
  <c r="O81" i="35" s="1"/>
  <c r="M81" i="37"/>
  <c r="H81" i="39"/>
  <c r="M83" i="35"/>
  <c r="I89" i="33"/>
  <c r="D80" i="38"/>
  <c r="N86" i="33"/>
  <c r="O86" i="33" s="1"/>
  <c r="K83" i="35"/>
  <c r="N75" i="34"/>
  <c r="O75" i="34" s="1"/>
  <c r="N74" i="35"/>
  <c r="O74" i="35" s="1"/>
  <c r="L89" i="33"/>
  <c r="F81" i="37"/>
  <c r="D89" i="41"/>
  <c r="G83" i="34"/>
  <c r="M80" i="38"/>
  <c r="D81" i="39"/>
  <c r="O94" i="50"/>
  <c r="P94" i="50" s="1"/>
  <c r="N11" i="41"/>
  <c r="O11" i="41" s="1"/>
  <c r="N18" i="33"/>
  <c r="O18" i="33" s="1"/>
  <c r="N5" i="35"/>
  <c r="O5" i="35" s="1"/>
  <c r="N46" i="38"/>
  <c r="O46" i="38" s="1"/>
  <c r="D83" i="34"/>
  <c r="H88" i="36"/>
  <c r="D89" i="33"/>
  <c r="M83" i="34"/>
  <c r="J81" i="37"/>
  <c r="N18" i="36"/>
  <c r="O18" i="36" s="1"/>
  <c r="K81" i="37"/>
  <c r="L92" i="40"/>
  <c r="G90" i="49"/>
  <c r="N46" i="33"/>
  <c r="O46" i="33" s="1"/>
  <c r="L80" i="38"/>
  <c r="N46" i="36"/>
  <c r="O46" i="36" s="1"/>
  <c r="N72" i="39"/>
  <c r="O72" i="39" s="1"/>
  <c r="N5" i="34"/>
  <c r="O5" i="34" s="1"/>
  <c r="N12" i="37"/>
  <c r="O12" i="37" s="1"/>
  <c r="N65" i="39"/>
  <c r="O65" i="39" s="1"/>
  <c r="N79" i="39"/>
  <c r="O79" i="39" s="1"/>
  <c r="N94" i="43" l="1"/>
  <c r="O94" i="43" s="1"/>
  <c r="N81" i="39"/>
  <c r="O81" i="39" s="1"/>
  <c r="N81" i="37"/>
  <c r="O81" i="37" s="1"/>
  <c r="N89" i="41"/>
  <c r="O89" i="41" s="1"/>
  <c r="N89" i="33"/>
  <c r="O89" i="33" s="1"/>
  <c r="N80" i="38"/>
  <c r="O80" i="38" s="1"/>
  <c r="O90" i="49"/>
  <c r="P90" i="49" s="1"/>
  <c r="N89" i="42"/>
  <c r="O89" i="42" s="1"/>
  <c r="N88" i="36"/>
  <c r="O88" i="36" s="1"/>
  <c r="N83" i="34"/>
  <c r="O83" i="34" s="1"/>
</calcChain>
</file>

<file path=xl/sharedStrings.xml><?xml version="1.0" encoding="utf-8"?>
<sst xmlns="http://schemas.openxmlformats.org/spreadsheetml/2006/main" count="1808" uniqueCount="253">
  <si>
    <t>Building Permits</t>
  </si>
  <si>
    <t>Other Charges for Services</t>
  </si>
  <si>
    <t>Taxes</t>
  </si>
  <si>
    <t>Ad Valorem Taxes</t>
  </si>
  <si>
    <t>Federal Payments in Lieu of Taxes</t>
  </si>
  <si>
    <t>State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</si>
  <si>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</si>
  <si>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</si>
  <si>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</si>
  <si>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</si>
  <si>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</si>
  <si>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</si>
  <si>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</si>
  <si>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</si>
  <si>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</si>
  <si>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</si>
  <si>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Discretionary Sales Surtaxes</t>
  </si>
  <si>
    <t>Communications Services Taxes</t>
  </si>
  <si>
    <t>Permits, Fees, and Special Assessments</t>
  </si>
  <si>
    <t>Franchise Fee - Cable Television</t>
  </si>
  <si>
    <t>Franchise Fee - Solid Waste</t>
  </si>
  <si>
    <t>Special Assessments - Charges for Public Services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</si>
  <si>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</si>
  <si>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</si>
  <si>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</si>
  <si>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</si>
  <si>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</si>
  <si>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State Grant - Public Safety</t>
  </si>
  <si>
    <t>Federal Grant - Transportation - Airport Development</t>
  </si>
  <si>
    <t>Federal Grant - Transportation - Other Transportation</t>
  </si>
  <si>
    <t>State Grant - Physical Environment - Garbage / Solid Waste</t>
  </si>
  <si>
    <t>State Grant - Physical Environment - Sewer / Wastewater</t>
  </si>
  <si>
    <t>State Grant - Physical Environment - Other Physical Environment</t>
  </si>
  <si>
    <t>State Grant - Transportation - Airport Development</t>
  </si>
  <si>
    <t>State Grant - Transportation - Other Transportation</t>
  </si>
  <si>
    <t>State Grant - Economic Environment</t>
  </si>
  <si>
    <t>State Grant - Human Services - Other Human Services</t>
  </si>
  <si>
    <t>State Grant - Culture / Recreation</t>
  </si>
  <si>
    <t>State Grant - Court-Related Grants - Other Court-Related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</si>
  <si>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</si>
  <si>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</si>
  <si>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</si>
  <si>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</si>
  <si>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</si>
  <si>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</si>
  <si>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Transportation - Other Transportation</t>
  </si>
  <si>
    <t>Grants from Other Local Units - Public Safety</t>
  </si>
  <si>
    <t>Grants from Other Local Units - Human Services</t>
  </si>
  <si>
    <t>Grants from Other Local Units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</si>
  <si>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</si>
  <si>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</si>
  <si>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</si>
  <si>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</si>
  <si>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</si>
  <si>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</si>
  <si>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</si>
  <si>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</si>
  <si>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</si>
  <si>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</si>
  <si>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Property Appraiser</t>
  </si>
  <si>
    <t>General Gov't (Not Court-Related) - County Officer Commission and Fees</t>
  </si>
  <si>
    <t>General Gov't (Not Court-Related) - Other General Gov't Charges and Fees</t>
  </si>
  <si>
    <t>Public Safety - Law Enforcement Services</t>
  </si>
  <si>
    <t>Physical Environment - Garbage / Solid Waste</t>
  </si>
  <si>
    <t>Transportation (User Fees) - Airports</t>
  </si>
  <si>
    <t>Human Services - Animal Control and Shelter Fees</t>
  </si>
  <si>
    <t>Culture / Recreation - Other Culture / Recreation Charges</t>
  </si>
  <si>
    <t>Court Service Reimbursement - State Reimbursement</t>
  </si>
  <si>
    <t>Total - All Account Codes</t>
  </si>
  <si>
    <t>County Court Criminal - Filing Fees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</si>
  <si>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</si>
  <si>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</si>
  <si>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</si>
  <si>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</si>
  <si>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</si>
  <si>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</si>
  <si>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</si>
  <si>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</si>
  <si>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Court Costs</t>
  </si>
  <si>
    <t>Traffic Court - Filing Fees</t>
  </si>
  <si>
    <t>Traffic Court - Service Charges</t>
  </si>
  <si>
    <t>Traffic Court - Court Costs</t>
  </si>
  <si>
    <t>Probate Court - Filing Fees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</si>
  <si>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</si>
  <si>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</si>
  <si>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</si>
  <si>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Court-Ordered Judgments and Fines - As Decided by Traffic Court</t>
  </si>
  <si>
    <t>Fines - Library</t>
  </si>
  <si>
    <t>Other Judgments, Fines, and Forfeits</t>
  </si>
  <si>
    <t>Interest and Other Earnings - Interest</t>
  </si>
  <si>
    <t>Rents and Royalties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</si>
  <si>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</si>
  <si>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</si>
  <si>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</si>
  <si>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</si>
  <si>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</si>
  <si>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</si>
  <si>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</si>
  <si>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</si>
  <si>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</si>
  <si>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</si>
  <si>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</si>
  <si>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</si>
  <si>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Taylor County Government Revenues Reported by Account Code and Fund Type</t>
  </si>
  <si>
    <t>Local Fiscal Year Ended September 30, 2010</t>
  </si>
  <si>
    <t>Impact Fees - Residential - Public Safety</t>
  </si>
  <si>
    <t>Federal Grant - Other Federal Grants</t>
  </si>
  <si>
    <t>State Grant - General Government</t>
  </si>
  <si>
    <t>State Shared Revenues - Transportation - Mass Transit</t>
  </si>
  <si>
    <t>State Shared Revenues - Clerk Allotment from Justice Administrative Commission</t>
  </si>
  <si>
    <t>Grants from Other Local Units - General Government</t>
  </si>
  <si>
    <t>Shared Revenue from Other Local Units</t>
  </si>
  <si>
    <t>General Gov't (Not Court-Related) - Public Records Modernization Trust Fund</t>
  </si>
  <si>
    <t>General Gov't (Not Court-Related) - Fees Remitted to County from Supervisor of Elections</t>
  </si>
  <si>
    <t>Public Safety - Other Public Safety Charges and Fees</t>
  </si>
  <si>
    <t>Transportation (User Fees) - Parking Facilities</t>
  </si>
  <si>
    <t>Culture / Recreation - Special Recreation Facilities</t>
  </si>
  <si>
    <t>Restricted Local Ordinance Court-Related Board Revenue - Traffic Surcharge</t>
  </si>
  <si>
    <t>Restricted Local Ordinance Court-Related Board Revenue - Animal Control Surcharge</t>
  </si>
  <si>
    <t>Restricted Local Ordinance Court-Related Board Revenue - Not Remitted to the State</t>
  </si>
  <si>
    <t>Court-Ordered Judgments and Fines - As Decided by County Court Civil</t>
  </si>
  <si>
    <t>Other Miscellaneous Revenues - Settlements</t>
  </si>
  <si>
    <t>2010 Countywide Census Population:</t>
  </si>
  <si>
    <t>Local Fiscal Year Ended September 30, 2011</t>
  </si>
  <si>
    <t>Local Business Tax</t>
  </si>
  <si>
    <t>Special Assessments - Capital Improvement</t>
  </si>
  <si>
    <t>Federal Grant - Culture / Recreation</t>
  </si>
  <si>
    <t>Public Safety - Housing for Prisoners</t>
  </si>
  <si>
    <t>Culture / Recreation - Parks and Recreation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</si>
  <si>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</si>
  <si>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</si>
  <si>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</si>
  <si>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Second Local Option Fuel Tax (1 to 5 Cents)</t>
  </si>
  <si>
    <t>Permits and Franchise Fees</t>
  </si>
  <si>
    <t>Other Permits and Fees</t>
  </si>
  <si>
    <t>Federal Grant - Human Services - Other Human Services</t>
  </si>
  <si>
    <t>State Grant - Other</t>
  </si>
  <si>
    <t>State Shared Revenues - General Gov't - Other General Government</t>
  </si>
  <si>
    <t>General Gov't (Not Court-Related) - Fees Remitted to County from Clerk of Circuit Court</t>
  </si>
  <si>
    <t>2008 Countywide Population:</t>
  </si>
  <si>
    <t>Local Fiscal Year Ended September 30, 2012</t>
  </si>
  <si>
    <t>Licenses</t>
  </si>
  <si>
    <t>Grants from Other Local Units - Culture / Recreation</t>
  </si>
  <si>
    <t>2012 Countywide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</si>
  <si>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</si>
  <si>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</si>
  <si>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</si>
  <si>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</si>
  <si>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</si>
  <si>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</si>
  <si>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</si>
  <si>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</si>
  <si>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General Government - Recording Fees</t>
  </si>
  <si>
    <t>General Government - Fees Remitted to County from Tax Collector</t>
  </si>
  <si>
    <t>General Government - Fees Remitted to County from Sheriff</t>
  </si>
  <si>
    <t>General Government - Fees Remitted to County from Property Appraiser</t>
  </si>
  <si>
    <t>General Government - County Officer Commission and Fees</t>
  </si>
  <si>
    <t>Transportation - Airports</t>
  </si>
  <si>
    <t>Court-Related Revenues - Restricted Board Revenue - Court Innovations / Local Requirements</t>
  </si>
  <si>
    <t>Court-Related Revenues - Restricted Board Revenue - Traffic Surcharge</t>
  </si>
  <si>
    <t>Court-Related Revenues - Restricted Board Revenue - Animal Control Surcharge</t>
  </si>
  <si>
    <t>Court-Related Revenues - Restricted Board Revenue - Other Collections Transferred to BOCC</t>
  </si>
  <si>
    <t>Sales - Sale of Surplus Materials and Scrap</t>
  </si>
  <si>
    <t>2013 Countywide Population:</t>
  </si>
  <si>
    <t>Local Fiscal Year Ended September 30, 2014</t>
  </si>
  <si>
    <t>General Government - Public Records Modernization Trust Fund</t>
  </si>
  <si>
    <t>General Government - Other General Government Charges and Fees</t>
  </si>
  <si>
    <t>Court-Related Revenues - County Court Criminal - Filing Fees</t>
  </si>
  <si>
    <t>Court-Related Revenues - County Court Criminal - Service Charges</t>
  </si>
  <si>
    <t>2014 Countywide Population:</t>
  </si>
  <si>
    <t>Local Fiscal Year Ended September 30, 2015</t>
  </si>
  <si>
    <t>Grants from Other Local Units - Physical Environment</t>
  </si>
  <si>
    <t>Court-Related Revenues - County Court Criminal - Court Costs</t>
  </si>
  <si>
    <t>Court-Related Revenues - County Court Criminal - Non-Local Fines and Forfeitures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</si>
  <si>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</si>
  <si>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</si>
  <si>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</si>
  <si>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</si>
  <si>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</si>
  <si>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</si>
  <si>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</si>
  <si>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</si>
  <si>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Traffic Court (Criminal and Civil) - Service Charges</t>
  </si>
  <si>
    <t>Court-Related Revenues - Traffic Court (Criminal and Civil) - Court Costs</t>
  </si>
  <si>
    <t>Court-Related Revenues - Traffic Court (Criminal and Civil) - Non-Local Fines and Forfeitures</t>
  </si>
  <si>
    <t>Court-Related Revenues - Probate Court - Filing Fees</t>
  </si>
  <si>
    <t>Court-Related Revenues - Probate Court - Service Charges</t>
  </si>
  <si>
    <t>Court-Related Revenues - Court Service Reimbursement - State Reimbursement</t>
  </si>
  <si>
    <t>2015 Countywide Population:</t>
  </si>
  <si>
    <t>Local Fiscal Year Ended September 30, 2007</t>
  </si>
  <si>
    <t>Other General Taxes</t>
  </si>
  <si>
    <t>Franchise Fees, Licenses, and Permits</t>
  </si>
  <si>
    <t>Franchise Fee - Electricity</t>
  </si>
  <si>
    <t>Occupational Licenses</t>
  </si>
  <si>
    <t>Other Permits, Fees and Licenses</t>
  </si>
  <si>
    <t>General Gov't (Not Court-Related) - Internal Service Fund Fees and Charges</t>
  </si>
  <si>
    <t>General Gov't (Not Court-Related) - Fees Remitted to County from Clerk of County Court</t>
  </si>
  <si>
    <t>Physical Environment - Other Physical Environment Charges</t>
  </si>
  <si>
    <t>Circuit Court Civil - Fees and Service Charges</t>
  </si>
  <si>
    <t>Probate Court - Service Charges</t>
  </si>
  <si>
    <t>Court-Ordered Judgments and Fines - Other Court-Ordered</t>
  </si>
  <si>
    <t>Special Assessments - Service Charges</t>
  </si>
  <si>
    <t>2007 Countywide Population:</t>
  </si>
  <si>
    <t>Local Fiscal Year Ended September 30, 2006</t>
  </si>
  <si>
    <t>Local Option Fuel Tax / Alternative Fuel Tax</t>
  </si>
  <si>
    <t>Franchise Fee - Telecommunications</t>
  </si>
  <si>
    <t>Permits, Fees, and Licenses</t>
  </si>
  <si>
    <t>Circuit Court Civil - Child Support</t>
  </si>
  <si>
    <t>Fines - Local Ordinance Violations</t>
  </si>
  <si>
    <t>2006 Countywide Population:</t>
  </si>
  <si>
    <t>Local Fiscal Year Ended September 30, 2016</t>
  </si>
  <si>
    <t>2016 Countywide Population:</t>
  </si>
  <si>
    <t>Other Miscellaneous Revenues</t>
  </si>
  <si>
    <t>Local Fiscal Year Ended September 30, 2017</t>
  </si>
  <si>
    <t>State Grant - Court-Related Grants - Article V Clerk of Court Trust Fund</t>
  </si>
  <si>
    <t>Court-Ordered Judgments and Fines - As Decided by Circuit Court Civil</t>
  </si>
  <si>
    <t>2017 Countywide Population:</t>
  </si>
  <si>
    <t>Local Fiscal Year Ended September 30, 2018</t>
  </si>
  <si>
    <t>2018 Countywide Population:</t>
  </si>
  <si>
    <t>Local Fiscal Year Ended September 30, 2019</t>
  </si>
  <si>
    <t>State Shared Revenues - General Government - Other General Government</t>
  </si>
  <si>
    <t>General Government - Fees Remitted to County from Clerk of County Court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</si>
  <si>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</si>
  <si>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</si>
  <si>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</si>
  <si>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</si>
  <si>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</si>
  <si>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</si>
  <si>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</si>
  <si>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</si>
  <si>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</si>
  <si>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</si>
  <si>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</si>
  <si>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State Communications Services Taxes</t>
  </si>
  <si>
    <t>Building Permits (Buildling Permit Fees)</t>
  </si>
  <si>
    <t>Inspection Fee</t>
  </si>
  <si>
    <t>Intergovernmental Revenues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</si>
  <si>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</si>
  <si>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</si>
  <si>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</si>
  <si>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Court-Related Revenues - Traffic Court - Service Charges</t>
  </si>
  <si>
    <t>Court-Related Revenues - Traffic Court - Court Costs</t>
  </si>
  <si>
    <t>Local Fiscal Year Ended September 30, 2022</t>
  </si>
  <si>
    <t>Other Fees and Special Assessments</t>
  </si>
  <si>
    <t>State Shared Revenues - Transportation - Constitutional Fuel Tax (2 Cents Fuel Tax)</t>
  </si>
  <si>
    <t>State Shared Revenues - Transportation - County Fuel Tax (1 Cent Fuel Tax)</t>
  </si>
  <si>
    <t>State Shared Revenues - Transportation - Fuel Tax Refunds and Credits</t>
  </si>
  <si>
    <t>Other Charges for Services (Not Court-Related)</t>
  </si>
  <si>
    <t>Court-Ordered Judgments and Fines - Other</t>
  </si>
  <si>
    <t>2022 Countywide Population:</t>
  </si>
  <si>
    <t>Local Fiscal Year Ended September 30, 2023</t>
  </si>
  <si>
    <t>Court-Ordered Judgments and Fines - Intergovernmental Radio Communication Program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</si>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</sst>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25914-9B24-4076-986B-CABF1520481C}">
  <sheetPr>
    <pageSetUpPr fitToPage="1"/>
  </sheetPr>
  <dimension ref="A1:ED25"/>
  <sheetViews>
    <sheetView tabSelected="1" workbookViewId="0">
      <selection sqref="A1:P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65.77734375" style="63" bestFit="1" customWidth="1"/>
    <col min="4" max="5" width="16.77734375" style="94" customWidth="1"/>
    <col min="6" max="7" width="15.77734375" style="94" customWidth="1"/>
    <col min="8" max="8" width="13.77734375" style="94" customWidth="1"/>
    <col min="9" max="10" width="15.77734375" style="94" customWidth="1"/>
    <col min="11" max="14" width="13.77734375" style="94" customWidth="1"/>
    <col min="15" max="15" width="16.77734375" style="94" customWidth="1"/>
    <col min="16" max="16" width="13.77734375" style="63" customWidth="1"/>
    <col min="17" max="18" width="9.77734375" style="63"/>
  </cols>
  <sheetData>
    <row r="1" spans="1:134" ht="27.75">
      <c r="A1" s="102" t="s">
        <v>103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49"/>
      <c r="R1"/>
    </row>
    <row r="2" spans="1:134" ht="24" thickBot="1">
      <c r="A2" s="105" t="s">
        <v>250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49"/>
      <c r="R2"/>
    </row>
    <row r="3" spans="1:134" ht="18" customHeight="1">
      <c r="A3" s="108" t="s">
        <v>96</v>
      </c>
      <c r="B3" s="109"/>
      <c r="C3" s="110"/>
      <c r="D3" s="114" t="s">
        <v>49</v>
      </c>
      <c r="E3" s="115"/>
      <c r="F3" s="115"/>
      <c r="G3" s="115"/>
      <c r="H3" s="116"/>
      <c r="I3" s="114" t="s">
        <v>50</v>
      </c>
      <c r="J3" s="116"/>
      <c r="K3" s="114" t="s">
        <v>52</v>
      </c>
      <c r="L3" s="115"/>
      <c r="M3" s="116"/>
      <c r="N3" s="50"/>
      <c r="O3" s="51"/>
      <c r="P3" s="117" t="s">
        <v>227</v>
      </c>
      <c r="Q3" s="52"/>
      <c r="R3"/>
    </row>
    <row r="4" spans="1:134" ht="32.25" customHeight="1" thickBot="1">
      <c r="A4" s="111"/>
      <c r="B4" s="112"/>
      <c r="C4" s="113"/>
      <c r="D4" s="53" t="s">
        <v>7</v>
      </c>
      <c r="E4" s="53" t="s">
        <v>97</v>
      </c>
      <c r="F4" s="53" t="s">
        <v>98</v>
      </c>
      <c r="G4" s="53" t="s">
        <v>99</v>
      </c>
      <c r="H4" s="53" t="s">
        <v>8</v>
      </c>
      <c r="I4" s="53" t="s">
        <v>9</v>
      </c>
      <c r="J4" s="54" t="s">
        <v>100</v>
      </c>
      <c r="K4" s="54" t="s">
        <v>10</v>
      </c>
      <c r="L4" s="54" t="s">
        <v>11</v>
      </c>
      <c r="M4" s="54" t="s">
        <v>228</v>
      </c>
      <c r="N4" s="54" t="s">
        <v>12</v>
      </c>
      <c r="O4" s="54" t="s">
        <v>229</v>
      </c>
      <c r="P4" s="118"/>
      <c r="Q4" s="55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</row>
    <row r="5" spans="1:134" ht="15.75">
      <c r="A5" s="57" t="s">
        <v>230</v>
      </c>
      <c r="B5" s="58"/>
      <c r="C5" s="58"/>
      <c r="D5" s="59">
        <f>SUM(D6:D6)</f>
        <v>13791620</v>
      </c>
      <c r="E5" s="59">
        <f>SUM(E6:E6)</f>
        <v>6004126</v>
      </c>
      <c r="F5" s="59">
        <f>SUM(F6:F6)</f>
        <v>0</v>
      </c>
      <c r="G5" s="59">
        <f>SUM(G6:G6)</f>
        <v>0</v>
      </c>
      <c r="H5" s="59">
        <f>SUM(H6:H6)</f>
        <v>0</v>
      </c>
      <c r="I5" s="59">
        <f>SUM(I6:I6)</f>
        <v>0</v>
      </c>
      <c r="J5" s="59">
        <f>SUM(J6:J6)</f>
        <v>0</v>
      </c>
      <c r="K5" s="59">
        <f>SUM(K6:K6)</f>
        <v>0</v>
      </c>
      <c r="L5" s="59">
        <f>SUM(L6:L6)</f>
        <v>0</v>
      </c>
      <c r="M5" s="59">
        <f>SUM(M6:M6)</f>
        <v>0</v>
      </c>
      <c r="N5" s="59">
        <f>SUM(N6:N6)</f>
        <v>0</v>
      </c>
      <c r="O5" s="60">
        <f>SUM(D5:N5)</f>
        <v>19795746</v>
      </c>
      <c r="P5" s="61">
        <f>(O5/P$23)</f>
        <v>912.83528543760951</v>
      </c>
      <c r="Q5" s="62"/>
    </row>
    <row r="6" spans="1:134">
      <c r="A6" s="64"/>
      <c r="B6" s="65">
        <v>311</v>
      </c>
      <c r="C6" s="66" t="s">
        <v>3</v>
      </c>
      <c r="D6" s="67">
        <v>13791620</v>
      </c>
      <c r="E6" s="67">
        <v>6004126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0</v>
      </c>
      <c r="O6" s="67">
        <f>SUM(D6:N6)</f>
        <v>19795746</v>
      </c>
      <c r="P6" s="68">
        <f>(O6/P$23)</f>
        <v>912.83528543760951</v>
      </c>
      <c r="Q6" s="69"/>
    </row>
    <row r="7" spans="1:134" ht="15.75">
      <c r="A7" s="70" t="s">
        <v>18</v>
      </c>
      <c r="B7" s="71"/>
      <c r="C7" s="72"/>
      <c r="D7" s="73">
        <f>SUM(D8:D8)</f>
        <v>164286</v>
      </c>
      <c r="E7" s="73">
        <f>SUM(E8:E8)</f>
        <v>1701936</v>
      </c>
      <c r="F7" s="73">
        <f>SUM(F8:F8)</f>
        <v>0</v>
      </c>
      <c r="G7" s="73">
        <f>SUM(G8:G8)</f>
        <v>0</v>
      </c>
      <c r="H7" s="73">
        <f>SUM(H8:H8)</f>
        <v>0</v>
      </c>
      <c r="I7" s="73">
        <f>SUM(I8:I8)</f>
        <v>0</v>
      </c>
      <c r="J7" s="73">
        <f>SUM(J8:J8)</f>
        <v>0</v>
      </c>
      <c r="K7" s="73">
        <f>SUM(K8:K8)</f>
        <v>0</v>
      </c>
      <c r="L7" s="73">
        <f>SUM(L8:L8)</f>
        <v>0</v>
      </c>
      <c r="M7" s="73">
        <f>SUM(M8:M8)</f>
        <v>0</v>
      </c>
      <c r="N7" s="73">
        <f>SUM(N8:N8)</f>
        <v>0</v>
      </c>
      <c r="O7" s="74">
        <f>SUM(D7:N7)</f>
        <v>1866222</v>
      </c>
      <c r="P7" s="75">
        <f>(O7/P$23)</f>
        <v>86.056534169510286</v>
      </c>
      <c r="Q7" s="76"/>
    </row>
    <row r="8" spans="1:134">
      <c r="A8" s="64"/>
      <c r="B8" s="65">
        <v>329.5</v>
      </c>
      <c r="C8" s="66" t="s">
        <v>243</v>
      </c>
      <c r="D8" s="67">
        <v>164286</v>
      </c>
      <c r="E8" s="67">
        <v>1701936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f t="shared" ref="O8" si="0">SUM(D8:N8)</f>
        <v>1866222</v>
      </c>
      <c r="P8" s="68">
        <f>(O8/P$23)</f>
        <v>86.056534169510286</v>
      </c>
      <c r="Q8" s="69"/>
    </row>
    <row r="9" spans="1:134" ht="15.75">
      <c r="A9" s="70" t="s">
        <v>53</v>
      </c>
      <c r="B9" s="71"/>
      <c r="C9" s="72"/>
      <c r="D9" s="73">
        <f>SUM(D10:D12)</f>
        <v>333678</v>
      </c>
      <c r="E9" s="73">
        <f>SUM(E10:E12)</f>
        <v>2134661</v>
      </c>
      <c r="F9" s="73">
        <f>SUM(F10:F12)</f>
        <v>0</v>
      </c>
      <c r="G9" s="73">
        <f>SUM(G10:G12)</f>
        <v>0</v>
      </c>
      <c r="H9" s="73">
        <f>SUM(H10:H12)</f>
        <v>0</v>
      </c>
      <c r="I9" s="73">
        <f>SUM(I10:I12)</f>
        <v>368357</v>
      </c>
      <c r="J9" s="73">
        <f>SUM(J10:J12)</f>
        <v>0</v>
      </c>
      <c r="K9" s="73">
        <f>SUM(K10:K12)</f>
        <v>0</v>
      </c>
      <c r="L9" s="73">
        <f>SUM(L10:L12)</f>
        <v>0</v>
      </c>
      <c r="M9" s="73">
        <f>SUM(M10:M12)</f>
        <v>0</v>
      </c>
      <c r="N9" s="73">
        <f>SUM(N10:N12)</f>
        <v>0</v>
      </c>
      <c r="O9" s="73">
        <f>SUM(D9:N9)</f>
        <v>2836696</v>
      </c>
      <c r="P9" s="75">
        <f>(O9/P$23)</f>
        <v>130.80771004334593</v>
      </c>
      <c r="Q9" s="76"/>
    </row>
    <row r="10" spans="1:134">
      <c r="A10" s="64"/>
      <c r="B10" s="65">
        <v>344.1</v>
      </c>
      <c r="C10" s="66" t="s">
        <v>157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368357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f t="shared" ref="O10:O12" si="1">SUM(D10:N10)</f>
        <v>368357</v>
      </c>
      <c r="P10" s="68">
        <f>(O10/P$23)</f>
        <v>16.985935626671587</v>
      </c>
      <c r="Q10" s="69"/>
    </row>
    <row r="11" spans="1:134">
      <c r="A11" s="64"/>
      <c r="B11" s="65">
        <v>348.14</v>
      </c>
      <c r="C11" s="66" t="s">
        <v>173</v>
      </c>
      <c r="D11" s="67">
        <v>67003</v>
      </c>
      <c r="E11" s="67">
        <v>258303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f t="shared" ref="O11" si="2">SUM(D11:N11)</f>
        <v>325306</v>
      </c>
      <c r="P11" s="68">
        <f>(O11/P$23)</f>
        <v>15.000737803190999</v>
      </c>
      <c r="Q11" s="69"/>
    </row>
    <row r="12" spans="1:134">
      <c r="A12" s="64"/>
      <c r="B12" s="65">
        <v>349</v>
      </c>
      <c r="C12" s="66" t="s">
        <v>247</v>
      </c>
      <c r="D12" s="67">
        <v>266675</v>
      </c>
      <c r="E12" s="67">
        <v>1876358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f t="shared" si="1"/>
        <v>2143033</v>
      </c>
      <c r="P12" s="68">
        <f>(O12/P$23)</f>
        <v>98.821036613483358</v>
      </c>
      <c r="Q12" s="69"/>
    </row>
    <row r="13" spans="1:134" ht="15.75">
      <c r="A13" s="70" t="s">
        <v>54</v>
      </c>
      <c r="B13" s="71"/>
      <c r="C13" s="72"/>
      <c r="D13" s="73">
        <f>SUM(D14:D14)</f>
        <v>5893517</v>
      </c>
      <c r="E13" s="73">
        <f>SUM(E14:E14)</f>
        <v>5597420</v>
      </c>
      <c r="F13" s="73">
        <f>SUM(F14:F14)</f>
        <v>0</v>
      </c>
      <c r="G13" s="73">
        <f>SUM(G14:G14)</f>
        <v>1031696</v>
      </c>
      <c r="H13" s="73">
        <f>SUM(H14:H14)</f>
        <v>0</v>
      </c>
      <c r="I13" s="73">
        <f>SUM(I14:I14)</f>
        <v>0</v>
      </c>
      <c r="J13" s="73">
        <f>SUM(J14:J14)</f>
        <v>0</v>
      </c>
      <c r="K13" s="73">
        <f>SUM(K14:K14)</f>
        <v>0</v>
      </c>
      <c r="L13" s="73">
        <f>SUM(L14:L14)</f>
        <v>0</v>
      </c>
      <c r="M13" s="73">
        <f>SUM(M14:M14)</f>
        <v>0</v>
      </c>
      <c r="N13" s="73">
        <f>SUM(N14:N14)</f>
        <v>0</v>
      </c>
      <c r="O13" s="73">
        <f>SUM(D13:N13)</f>
        <v>12522633</v>
      </c>
      <c r="P13" s="75">
        <f>(O13/P$23)</f>
        <v>577.45241169418057</v>
      </c>
      <c r="Q13" s="76"/>
    </row>
    <row r="14" spans="1:134">
      <c r="A14" s="77"/>
      <c r="B14" s="78">
        <v>351.7</v>
      </c>
      <c r="C14" s="79" t="s">
        <v>251</v>
      </c>
      <c r="D14" s="67">
        <v>5893517</v>
      </c>
      <c r="E14" s="67">
        <v>5597420</v>
      </c>
      <c r="F14" s="67">
        <v>0</v>
      </c>
      <c r="G14" s="67">
        <v>1031696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f t="shared" ref="O14" si="3">SUM(D14:N14)</f>
        <v>12522633</v>
      </c>
      <c r="P14" s="68">
        <f>(O14/P$23)</f>
        <v>577.45241169418057</v>
      </c>
      <c r="Q14" s="69"/>
    </row>
    <row r="15" spans="1:134" ht="15.75">
      <c r="A15" s="70" t="s">
        <v>6</v>
      </c>
      <c r="B15" s="71"/>
      <c r="C15" s="72"/>
      <c r="D15" s="73">
        <f>SUM(D16:D18)</f>
        <v>520831</v>
      </c>
      <c r="E15" s="73">
        <f>SUM(E16:E18)</f>
        <v>538798</v>
      </c>
      <c r="F15" s="73">
        <f>SUM(F16:F18)</f>
        <v>0</v>
      </c>
      <c r="G15" s="73">
        <f>SUM(G16:G18)</f>
        <v>92105</v>
      </c>
      <c r="H15" s="73">
        <f>SUM(H16:H18)</f>
        <v>0</v>
      </c>
      <c r="I15" s="73">
        <f>SUM(I16:I18)</f>
        <v>0</v>
      </c>
      <c r="J15" s="73">
        <f>SUM(J16:J18)</f>
        <v>0</v>
      </c>
      <c r="K15" s="73">
        <f>SUM(K16:K18)</f>
        <v>0</v>
      </c>
      <c r="L15" s="73">
        <f>SUM(L16:L18)</f>
        <v>0</v>
      </c>
      <c r="M15" s="73">
        <f>SUM(M16:M18)</f>
        <v>59647741</v>
      </c>
      <c r="N15" s="73">
        <f>SUM(N16:N18)</f>
        <v>0</v>
      </c>
      <c r="O15" s="73">
        <f>SUM(D15:N15)</f>
        <v>60799475</v>
      </c>
      <c r="P15" s="75">
        <f>(O15/P$23)</f>
        <v>2803.6279166282393</v>
      </c>
      <c r="Q15" s="76"/>
    </row>
    <row r="16" spans="1:134">
      <c r="A16" s="64"/>
      <c r="B16" s="65">
        <v>361.1</v>
      </c>
      <c r="C16" s="66" t="s">
        <v>89</v>
      </c>
      <c r="D16" s="67">
        <v>283015</v>
      </c>
      <c r="E16" s="67">
        <v>77266</v>
      </c>
      <c r="F16" s="67">
        <v>0</v>
      </c>
      <c r="G16" s="67">
        <v>92105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f>SUM(D16:N16)</f>
        <v>452386</v>
      </c>
      <c r="P16" s="68">
        <f>(O16/P$23)</f>
        <v>20.860739647698978</v>
      </c>
      <c r="Q16" s="69"/>
    </row>
    <row r="17" spans="1:120">
      <c r="A17" s="64"/>
      <c r="B17" s="65">
        <v>367</v>
      </c>
      <c r="C17" s="66" t="s">
        <v>141</v>
      </c>
      <c r="D17" s="67">
        <v>21859</v>
      </c>
      <c r="E17" s="67">
        <v>282106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f t="shared" ref="O17:O18" si="4">SUM(D17:N17)</f>
        <v>303965</v>
      </c>
      <c r="P17" s="68">
        <f>(O17/P$23)</f>
        <v>14.01664668449691</v>
      </c>
      <c r="Q17" s="69"/>
    </row>
    <row r="18" spans="1:120">
      <c r="A18" s="64"/>
      <c r="B18" s="65">
        <v>369.9</v>
      </c>
      <c r="C18" s="66" t="s">
        <v>93</v>
      </c>
      <c r="D18" s="67">
        <v>215957</v>
      </c>
      <c r="E18" s="67">
        <v>179426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59647741</v>
      </c>
      <c r="N18" s="67">
        <v>0</v>
      </c>
      <c r="O18" s="67">
        <f t="shared" si="4"/>
        <v>60043124</v>
      </c>
      <c r="P18" s="68">
        <f>(O18/P$23)</f>
        <v>2768.7505302960435</v>
      </c>
      <c r="Q18" s="69"/>
    </row>
    <row r="19" spans="1:120" ht="15.75">
      <c r="A19" s="70" t="s">
        <v>55</v>
      </c>
      <c r="B19" s="71"/>
      <c r="C19" s="72"/>
      <c r="D19" s="73">
        <f>SUM(D20:D20)</f>
        <v>183858</v>
      </c>
      <c r="E19" s="73">
        <f>SUM(E20:E20)</f>
        <v>13313826</v>
      </c>
      <c r="F19" s="73">
        <f>SUM(F20:F20)</f>
        <v>0</v>
      </c>
      <c r="G19" s="73">
        <f>SUM(G20:G20)</f>
        <v>0</v>
      </c>
      <c r="H19" s="73">
        <f>SUM(H20:H20)</f>
        <v>0</v>
      </c>
      <c r="I19" s="73">
        <f>SUM(I20:I20)</f>
        <v>463</v>
      </c>
      <c r="J19" s="73">
        <f>SUM(J20:J20)</f>
        <v>0</v>
      </c>
      <c r="K19" s="73">
        <f>SUM(K20:K20)</f>
        <v>0</v>
      </c>
      <c r="L19" s="73">
        <f>SUM(L20:L20)</f>
        <v>0</v>
      </c>
      <c r="M19" s="73">
        <f>SUM(M20:M20)</f>
        <v>0</v>
      </c>
      <c r="N19" s="73">
        <f>SUM(N20:N20)</f>
        <v>0</v>
      </c>
      <c r="O19" s="73">
        <f>SUM(D19:N19)</f>
        <v>13498147</v>
      </c>
      <c r="P19" s="75">
        <f>(O19/P$23)</f>
        <v>622.43599557318089</v>
      </c>
      <c r="Q19" s="69"/>
    </row>
    <row r="20" spans="1:120" ht="15.75" thickBot="1">
      <c r="A20" s="64"/>
      <c r="B20" s="65">
        <v>381</v>
      </c>
      <c r="C20" s="66" t="s">
        <v>94</v>
      </c>
      <c r="D20" s="67">
        <v>183858</v>
      </c>
      <c r="E20" s="67">
        <v>13313826</v>
      </c>
      <c r="F20" s="67">
        <v>0</v>
      </c>
      <c r="G20" s="67">
        <v>0</v>
      </c>
      <c r="H20" s="67">
        <v>0</v>
      </c>
      <c r="I20" s="67">
        <v>463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f>SUM(D20:N20)</f>
        <v>13498147</v>
      </c>
      <c r="P20" s="68">
        <f>(O20/P$23)</f>
        <v>622.43599557318089</v>
      </c>
      <c r="Q20" s="69"/>
    </row>
    <row r="21" spans="1:120" ht="16.5" thickBot="1">
      <c r="A21" s="80" t="s">
        <v>68</v>
      </c>
      <c r="B21" s="81"/>
      <c r="C21" s="82"/>
      <c r="D21" s="83">
        <f>SUM(D5,D7,D9,D13,D15,D19)</f>
        <v>20887790</v>
      </c>
      <c r="E21" s="83">
        <f t="shared" ref="E21:N21" si="5">SUM(E5,E7,E9,E13,E15,E19)</f>
        <v>29290767</v>
      </c>
      <c r="F21" s="83">
        <f t="shared" si="5"/>
        <v>0</v>
      </c>
      <c r="G21" s="83">
        <f t="shared" si="5"/>
        <v>1123801</v>
      </c>
      <c r="H21" s="83">
        <f t="shared" si="5"/>
        <v>0</v>
      </c>
      <c r="I21" s="83">
        <f t="shared" si="5"/>
        <v>368820</v>
      </c>
      <c r="J21" s="83">
        <f t="shared" si="5"/>
        <v>0</v>
      </c>
      <c r="K21" s="83">
        <f t="shared" si="5"/>
        <v>0</v>
      </c>
      <c r="L21" s="83">
        <f t="shared" si="5"/>
        <v>0</v>
      </c>
      <c r="M21" s="83">
        <f t="shared" si="5"/>
        <v>59647741</v>
      </c>
      <c r="N21" s="83">
        <f t="shared" si="5"/>
        <v>0</v>
      </c>
      <c r="O21" s="83">
        <f>SUM(D21:N21)</f>
        <v>111318919</v>
      </c>
      <c r="P21" s="84">
        <f>(O21/P$23)</f>
        <v>5133.2158535460667</v>
      </c>
      <c r="Q21" s="62"/>
      <c r="R21" s="85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</row>
    <row r="22" spans="1:120">
      <c r="A22" s="86"/>
      <c r="B22" s="87"/>
      <c r="C22" s="87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9"/>
    </row>
    <row r="23" spans="1:120">
      <c r="A23" s="90"/>
      <c r="B23" s="91"/>
      <c r="C23" s="91"/>
      <c r="D23" s="92"/>
      <c r="E23" s="92"/>
      <c r="F23" s="92"/>
      <c r="G23" s="92"/>
      <c r="H23" s="92"/>
      <c r="I23" s="92"/>
      <c r="J23" s="92"/>
      <c r="K23" s="92"/>
      <c r="L23" s="92"/>
      <c r="M23" s="95" t="s">
        <v>252</v>
      </c>
      <c r="N23" s="95"/>
      <c r="O23" s="95"/>
      <c r="P23" s="93">
        <v>21686</v>
      </c>
    </row>
    <row r="24" spans="1:120">
      <c r="A24" s="9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8"/>
    </row>
    <row r="25" spans="1:120" ht="15.75" customHeight="1" thickBot="1">
      <c r="A25" s="99" t="s">
        <v>130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1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164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96</v>
      </c>
      <c r="B3" s="109"/>
      <c r="C3" s="110"/>
      <c r="D3" s="129" t="s">
        <v>49</v>
      </c>
      <c r="E3" s="130"/>
      <c r="F3" s="130"/>
      <c r="G3" s="130"/>
      <c r="H3" s="131"/>
      <c r="I3" s="129" t="s">
        <v>50</v>
      </c>
      <c r="J3" s="131"/>
      <c r="K3" s="129" t="s">
        <v>52</v>
      </c>
      <c r="L3" s="131"/>
      <c r="M3" s="36"/>
      <c r="N3" s="37"/>
      <c r="O3" s="132" t="s">
        <v>101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97</v>
      </c>
      <c r="F4" s="34" t="s">
        <v>98</v>
      </c>
      <c r="G4" s="34" t="s">
        <v>99</v>
      </c>
      <c r="H4" s="34" t="s">
        <v>8</v>
      </c>
      <c r="I4" s="34" t="s">
        <v>9</v>
      </c>
      <c r="J4" s="35" t="s">
        <v>100</v>
      </c>
      <c r="K4" s="35" t="s">
        <v>10</v>
      </c>
      <c r="L4" s="35" t="s">
        <v>11</v>
      </c>
      <c r="M4" s="35" t="s">
        <v>12</v>
      </c>
      <c r="N4" s="35" t="s">
        <v>51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8943313</v>
      </c>
      <c r="E5" s="27">
        <f t="shared" si="0"/>
        <v>4430420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13373733</v>
      </c>
      <c r="O5" s="33">
        <f t="shared" ref="O5:O36" si="2">(N5/O$83)</f>
        <v>583.19086865515442</v>
      </c>
      <c r="P5" s="6"/>
    </row>
    <row r="6" spans="1:133">
      <c r="A6" s="12"/>
      <c r="B6" s="25">
        <v>311</v>
      </c>
      <c r="C6" s="20" t="s">
        <v>3</v>
      </c>
      <c r="D6" s="47">
        <v>8834971</v>
      </c>
      <c r="E6" s="47">
        <v>1146124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9981095</v>
      </c>
      <c r="O6" s="48">
        <f t="shared" si="2"/>
        <v>435.24747078318507</v>
      </c>
      <c r="P6" s="9"/>
    </row>
    <row r="7" spans="1:133">
      <c r="A7" s="12"/>
      <c r="B7" s="25">
        <v>312.10000000000002</v>
      </c>
      <c r="C7" s="20" t="s">
        <v>13</v>
      </c>
      <c r="D7" s="47">
        <v>0</v>
      </c>
      <c r="E7" s="47">
        <v>228791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228791</v>
      </c>
      <c r="O7" s="48">
        <f t="shared" si="2"/>
        <v>9.9769317983603703</v>
      </c>
      <c r="P7" s="9"/>
    </row>
    <row r="8" spans="1:133">
      <c r="A8" s="12"/>
      <c r="B8" s="25">
        <v>312.3</v>
      </c>
      <c r="C8" s="20" t="s">
        <v>14</v>
      </c>
      <c r="D8" s="47">
        <v>0</v>
      </c>
      <c r="E8" s="47">
        <v>63889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63889</v>
      </c>
      <c r="O8" s="48">
        <f t="shared" si="2"/>
        <v>2.7860195360195359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663006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663006</v>
      </c>
      <c r="O9" s="48">
        <f t="shared" si="2"/>
        <v>28.911826268969126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2328610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2328610</v>
      </c>
      <c r="O10" s="48">
        <f t="shared" si="2"/>
        <v>101.54413047270189</v>
      </c>
      <c r="P10" s="9"/>
    </row>
    <row r="11" spans="1:133">
      <c r="A11" s="12"/>
      <c r="B11" s="25">
        <v>315</v>
      </c>
      <c r="C11" s="20" t="s">
        <v>145</v>
      </c>
      <c r="D11" s="47">
        <v>108342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108342</v>
      </c>
      <c r="O11" s="48">
        <f t="shared" si="2"/>
        <v>4.7244897959183669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SUM(D13:D17)</f>
        <v>134161</v>
      </c>
      <c r="E12" s="32">
        <f t="shared" si="3"/>
        <v>1268150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1402311</v>
      </c>
      <c r="O12" s="46">
        <f t="shared" si="2"/>
        <v>61.150837257980115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149341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149341</v>
      </c>
      <c r="O13" s="48">
        <f t="shared" si="2"/>
        <v>6.5123408337694055</v>
      </c>
      <c r="P13" s="9"/>
    </row>
    <row r="14" spans="1:133">
      <c r="A14" s="12"/>
      <c r="B14" s="25">
        <v>323.7</v>
      </c>
      <c r="C14" s="20" t="s">
        <v>20</v>
      </c>
      <c r="D14" s="47">
        <v>0</v>
      </c>
      <c r="E14" s="47">
        <v>24947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24947</v>
      </c>
      <c r="O14" s="48">
        <f t="shared" si="2"/>
        <v>1.0878684807256236</v>
      </c>
      <c r="P14" s="9"/>
    </row>
    <row r="15" spans="1:133">
      <c r="A15" s="12"/>
      <c r="B15" s="25">
        <v>324.11</v>
      </c>
      <c r="C15" s="20" t="s">
        <v>105</v>
      </c>
      <c r="D15" s="47">
        <v>134161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134161</v>
      </c>
      <c r="O15" s="48">
        <f t="shared" si="2"/>
        <v>5.8503837432408865</v>
      </c>
      <c r="P15" s="9"/>
    </row>
    <row r="16" spans="1:133">
      <c r="A16" s="12"/>
      <c r="B16" s="25">
        <v>325.2</v>
      </c>
      <c r="C16" s="20" t="s">
        <v>21</v>
      </c>
      <c r="D16" s="47">
        <v>0</v>
      </c>
      <c r="E16" s="47">
        <v>1086072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1086072</v>
      </c>
      <c r="O16" s="48">
        <f t="shared" si="2"/>
        <v>47.360544217687078</v>
      </c>
      <c r="P16" s="9"/>
    </row>
    <row r="17" spans="1:16">
      <c r="A17" s="12"/>
      <c r="B17" s="25">
        <v>329</v>
      </c>
      <c r="C17" s="20" t="s">
        <v>22</v>
      </c>
      <c r="D17" s="47">
        <v>0</v>
      </c>
      <c r="E17" s="47">
        <v>7790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7790</v>
      </c>
      <c r="O17" s="48">
        <f t="shared" si="2"/>
        <v>0.33969998255712541</v>
      </c>
      <c r="P17" s="9"/>
    </row>
    <row r="18" spans="1:16" ht="15.75">
      <c r="A18" s="29" t="s">
        <v>25</v>
      </c>
      <c r="B18" s="30"/>
      <c r="C18" s="31"/>
      <c r="D18" s="32">
        <f t="shared" ref="D18:M18" si="4">SUM(D19:D44)</f>
        <v>2961519</v>
      </c>
      <c r="E18" s="32">
        <f t="shared" si="4"/>
        <v>1303842</v>
      </c>
      <c r="F18" s="32">
        <f t="shared" si="4"/>
        <v>0</v>
      </c>
      <c r="G18" s="32">
        <f t="shared" si="4"/>
        <v>4813690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5">
        <f t="shared" si="1"/>
        <v>9079051</v>
      </c>
      <c r="O18" s="46">
        <f t="shared" si="2"/>
        <v>395.91186987615561</v>
      </c>
      <c r="P18" s="10"/>
    </row>
    <row r="19" spans="1:16">
      <c r="A19" s="12"/>
      <c r="B19" s="25">
        <v>331.2</v>
      </c>
      <c r="C19" s="20" t="s">
        <v>24</v>
      </c>
      <c r="D19" s="47">
        <v>62263</v>
      </c>
      <c r="E19" s="47">
        <v>29362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91625</v>
      </c>
      <c r="O19" s="48">
        <f t="shared" si="2"/>
        <v>3.9955084597941739</v>
      </c>
      <c r="P19" s="9"/>
    </row>
    <row r="20" spans="1:16">
      <c r="A20" s="12"/>
      <c r="B20" s="25">
        <v>331.41</v>
      </c>
      <c r="C20" s="20" t="s">
        <v>28</v>
      </c>
      <c r="D20" s="47">
        <v>0</v>
      </c>
      <c r="E20" s="47">
        <v>133397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133397</v>
      </c>
      <c r="O20" s="48">
        <f t="shared" si="2"/>
        <v>5.8170678527821389</v>
      </c>
      <c r="P20" s="9"/>
    </row>
    <row r="21" spans="1:16">
      <c r="A21" s="12"/>
      <c r="B21" s="25">
        <v>331.49</v>
      </c>
      <c r="C21" s="20" t="s">
        <v>29</v>
      </c>
      <c r="D21" s="47">
        <v>14046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14046</v>
      </c>
      <c r="O21" s="48">
        <f t="shared" si="2"/>
        <v>0.61250654107796965</v>
      </c>
      <c r="P21" s="9"/>
    </row>
    <row r="22" spans="1:16">
      <c r="A22" s="12"/>
      <c r="B22" s="25">
        <v>331.7</v>
      </c>
      <c r="C22" s="20" t="s">
        <v>126</v>
      </c>
      <c r="D22" s="47">
        <v>13581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13581</v>
      </c>
      <c r="O22" s="48">
        <f t="shared" si="2"/>
        <v>0.59222919937205654</v>
      </c>
      <c r="P22" s="9"/>
    </row>
    <row r="23" spans="1:16">
      <c r="A23" s="12"/>
      <c r="B23" s="25">
        <v>331.9</v>
      </c>
      <c r="C23" s="20" t="s">
        <v>106</v>
      </c>
      <c r="D23" s="47">
        <v>0</v>
      </c>
      <c r="E23" s="47">
        <v>77828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77828</v>
      </c>
      <c r="O23" s="48">
        <f t="shared" si="2"/>
        <v>3.3938601081458226</v>
      </c>
      <c r="P23" s="9"/>
    </row>
    <row r="24" spans="1:16">
      <c r="A24" s="12"/>
      <c r="B24" s="25">
        <v>334.2</v>
      </c>
      <c r="C24" s="20" t="s">
        <v>27</v>
      </c>
      <c r="D24" s="47">
        <v>175178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175178</v>
      </c>
      <c r="O24" s="48">
        <f t="shared" si="2"/>
        <v>7.6390197104482818</v>
      </c>
      <c r="P24" s="9"/>
    </row>
    <row r="25" spans="1:16">
      <c r="A25" s="12"/>
      <c r="B25" s="25">
        <v>334.34</v>
      </c>
      <c r="C25" s="20" t="s">
        <v>30</v>
      </c>
      <c r="D25" s="47">
        <v>0</v>
      </c>
      <c r="E25" s="47">
        <v>24647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1"/>
        <v>24647</v>
      </c>
      <c r="O25" s="48">
        <f t="shared" si="2"/>
        <v>1.0747863247863247</v>
      </c>
      <c r="P25" s="9"/>
    </row>
    <row r="26" spans="1:16">
      <c r="A26" s="12"/>
      <c r="B26" s="25">
        <v>334.39</v>
      </c>
      <c r="C26" s="20" t="s">
        <v>32</v>
      </c>
      <c r="D26" s="47">
        <v>62503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0" si="5">SUM(D26:M26)</f>
        <v>62503</v>
      </c>
      <c r="O26" s="48">
        <f t="shared" si="2"/>
        <v>2.7255799755799757</v>
      </c>
      <c r="P26" s="9"/>
    </row>
    <row r="27" spans="1:16">
      <c r="A27" s="12"/>
      <c r="B27" s="25">
        <v>334.49</v>
      </c>
      <c r="C27" s="20" t="s">
        <v>34</v>
      </c>
      <c r="D27" s="47">
        <v>0</v>
      </c>
      <c r="E27" s="47">
        <v>117882</v>
      </c>
      <c r="F27" s="47">
        <v>0</v>
      </c>
      <c r="G27" s="47">
        <v>3921182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4039064</v>
      </c>
      <c r="O27" s="48">
        <f t="shared" si="2"/>
        <v>176.13221698935985</v>
      </c>
      <c r="P27" s="9"/>
    </row>
    <row r="28" spans="1:16">
      <c r="A28" s="12"/>
      <c r="B28" s="25">
        <v>334.5</v>
      </c>
      <c r="C28" s="20" t="s">
        <v>35</v>
      </c>
      <c r="D28" s="47">
        <v>0</v>
      </c>
      <c r="E28" s="47">
        <v>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</v>
      </c>
      <c r="O28" s="48">
        <f t="shared" si="2"/>
        <v>1.3082155939298797E-4</v>
      </c>
      <c r="P28" s="9"/>
    </row>
    <row r="29" spans="1:16">
      <c r="A29" s="12"/>
      <c r="B29" s="25">
        <v>334.69</v>
      </c>
      <c r="C29" s="20" t="s">
        <v>36</v>
      </c>
      <c r="D29" s="47">
        <v>29456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29456</v>
      </c>
      <c r="O29" s="48">
        <f t="shared" si="2"/>
        <v>1.2844932844932846</v>
      </c>
      <c r="P29" s="9"/>
    </row>
    <row r="30" spans="1:16">
      <c r="A30" s="12"/>
      <c r="B30" s="25">
        <v>334.7</v>
      </c>
      <c r="C30" s="20" t="s">
        <v>37</v>
      </c>
      <c r="D30" s="47">
        <v>80453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80453</v>
      </c>
      <c r="O30" s="48">
        <f t="shared" si="2"/>
        <v>3.5083289726146867</v>
      </c>
      <c r="P30" s="9"/>
    </row>
    <row r="31" spans="1:16">
      <c r="A31" s="12"/>
      <c r="B31" s="25">
        <v>334.89</v>
      </c>
      <c r="C31" s="20" t="s">
        <v>38</v>
      </c>
      <c r="D31" s="47">
        <v>0</v>
      </c>
      <c r="E31" s="47">
        <v>22335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22335</v>
      </c>
      <c r="O31" s="48">
        <f t="shared" si="2"/>
        <v>0.97396650968079534</v>
      </c>
      <c r="P31" s="9"/>
    </row>
    <row r="32" spans="1:16">
      <c r="A32" s="12"/>
      <c r="B32" s="25">
        <v>335.12</v>
      </c>
      <c r="C32" s="20" t="s">
        <v>146</v>
      </c>
      <c r="D32" s="47">
        <v>410294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410294</v>
      </c>
      <c r="O32" s="48">
        <f t="shared" si="2"/>
        <v>17.891766963195536</v>
      </c>
      <c r="P32" s="9"/>
    </row>
    <row r="33" spans="1:16">
      <c r="A33" s="12"/>
      <c r="B33" s="25">
        <v>335.13</v>
      </c>
      <c r="C33" s="20" t="s">
        <v>147</v>
      </c>
      <c r="D33" s="47">
        <v>19372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19372</v>
      </c>
      <c r="O33" s="48">
        <f t="shared" si="2"/>
        <v>0.84475841618698766</v>
      </c>
      <c r="P33" s="9"/>
    </row>
    <row r="34" spans="1:16">
      <c r="A34" s="12"/>
      <c r="B34" s="25">
        <v>335.14</v>
      </c>
      <c r="C34" s="20" t="s">
        <v>148</v>
      </c>
      <c r="D34" s="47">
        <v>10139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10139</v>
      </c>
      <c r="O34" s="48">
        <f t="shared" si="2"/>
        <v>0.44213326356183497</v>
      </c>
      <c r="P34" s="9"/>
    </row>
    <row r="35" spans="1:16">
      <c r="A35" s="12"/>
      <c r="B35" s="25">
        <v>335.15</v>
      </c>
      <c r="C35" s="20" t="s">
        <v>149</v>
      </c>
      <c r="D35" s="47">
        <v>5262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5262</v>
      </c>
      <c r="O35" s="48">
        <f t="shared" si="2"/>
        <v>0.2294610151753009</v>
      </c>
      <c r="P35" s="9"/>
    </row>
    <row r="36" spans="1:16">
      <c r="A36" s="12"/>
      <c r="B36" s="25">
        <v>335.16</v>
      </c>
      <c r="C36" s="20" t="s">
        <v>150</v>
      </c>
      <c r="D36" s="47">
        <v>223250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223250</v>
      </c>
      <c r="O36" s="48">
        <f t="shared" si="2"/>
        <v>9.7353043781615209</v>
      </c>
      <c r="P36" s="9"/>
    </row>
    <row r="37" spans="1:16">
      <c r="A37" s="12"/>
      <c r="B37" s="25">
        <v>335.18</v>
      </c>
      <c r="C37" s="20" t="s">
        <v>151</v>
      </c>
      <c r="D37" s="47">
        <v>1608791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1608791</v>
      </c>
      <c r="O37" s="48">
        <f t="shared" ref="O37:O68" si="6">(N37/O$83)</f>
        <v>70.154849119134838</v>
      </c>
      <c r="P37" s="9"/>
    </row>
    <row r="38" spans="1:16">
      <c r="A38" s="12"/>
      <c r="B38" s="25">
        <v>335.49</v>
      </c>
      <c r="C38" s="20" t="s">
        <v>45</v>
      </c>
      <c r="D38" s="47">
        <v>0</v>
      </c>
      <c r="E38" s="47">
        <v>730213</v>
      </c>
      <c r="F38" s="47">
        <v>0</v>
      </c>
      <c r="G38" s="47">
        <v>892508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1622721</v>
      </c>
      <c r="O38" s="48">
        <f t="shared" si="6"/>
        <v>70.762297226582945</v>
      </c>
      <c r="P38" s="9"/>
    </row>
    <row r="39" spans="1:16">
      <c r="A39" s="12"/>
      <c r="B39" s="25">
        <v>335.8</v>
      </c>
      <c r="C39" s="20" t="s">
        <v>109</v>
      </c>
      <c r="D39" s="47">
        <v>0</v>
      </c>
      <c r="E39" s="47">
        <v>62975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62975</v>
      </c>
      <c r="O39" s="48">
        <f t="shared" si="6"/>
        <v>2.746162567591139</v>
      </c>
      <c r="P39" s="9"/>
    </row>
    <row r="40" spans="1:16">
      <c r="A40" s="12"/>
      <c r="B40" s="25">
        <v>336</v>
      </c>
      <c r="C40" s="20" t="s">
        <v>5</v>
      </c>
      <c r="D40" s="47">
        <v>33357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33357</v>
      </c>
      <c r="O40" s="48">
        <f t="shared" si="6"/>
        <v>1.4546049188906331</v>
      </c>
      <c r="P40" s="9"/>
    </row>
    <row r="41" spans="1:16">
      <c r="A41" s="12"/>
      <c r="B41" s="25">
        <v>337.2</v>
      </c>
      <c r="C41" s="20" t="s">
        <v>46</v>
      </c>
      <c r="D41" s="47">
        <v>167292</v>
      </c>
      <c r="E41" s="47">
        <v>61903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46" si="7">SUM(D41:M41)</f>
        <v>229195</v>
      </c>
      <c r="O41" s="48">
        <f t="shared" si="6"/>
        <v>9.994549101691959</v>
      </c>
      <c r="P41" s="9"/>
    </row>
    <row r="42" spans="1:16">
      <c r="A42" s="12"/>
      <c r="B42" s="25">
        <v>337.6</v>
      </c>
      <c r="C42" s="20" t="s">
        <v>47</v>
      </c>
      <c r="D42" s="47">
        <v>17818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17818</v>
      </c>
      <c r="O42" s="48">
        <f t="shared" si="6"/>
        <v>0.7769928484214198</v>
      </c>
      <c r="P42" s="9"/>
    </row>
    <row r="43" spans="1:16">
      <c r="A43" s="12"/>
      <c r="B43" s="25">
        <v>337.7</v>
      </c>
      <c r="C43" s="20" t="s">
        <v>142</v>
      </c>
      <c r="D43" s="47">
        <v>28464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28464</v>
      </c>
      <c r="O43" s="48">
        <f t="shared" si="6"/>
        <v>1.2412349555206699</v>
      </c>
      <c r="P43" s="9"/>
    </row>
    <row r="44" spans="1:16">
      <c r="A44" s="12"/>
      <c r="B44" s="25">
        <v>338</v>
      </c>
      <c r="C44" s="20" t="s">
        <v>111</v>
      </c>
      <c r="D44" s="47">
        <v>0</v>
      </c>
      <c r="E44" s="47">
        <v>43297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43297</v>
      </c>
      <c r="O44" s="48">
        <f t="shared" si="6"/>
        <v>1.8880603523460666</v>
      </c>
      <c r="P44" s="9"/>
    </row>
    <row r="45" spans="1:16" ht="15.75">
      <c r="A45" s="29" t="s">
        <v>53</v>
      </c>
      <c r="B45" s="30"/>
      <c r="C45" s="31"/>
      <c r="D45" s="32">
        <f t="shared" ref="D45:M45" si="8">SUM(D46:D64)</f>
        <v>251014</v>
      </c>
      <c r="E45" s="32">
        <f t="shared" si="8"/>
        <v>1387050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252119</v>
      </c>
      <c r="J45" s="32">
        <f t="shared" si="8"/>
        <v>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 t="shared" si="7"/>
        <v>1890183</v>
      </c>
      <c r="O45" s="46">
        <f t="shared" si="6"/>
        <v>82.425562532705385</v>
      </c>
      <c r="P45" s="10"/>
    </row>
    <row r="46" spans="1:16">
      <c r="A46" s="12"/>
      <c r="B46" s="25">
        <v>341.1</v>
      </c>
      <c r="C46" s="20" t="s">
        <v>152</v>
      </c>
      <c r="D46" s="47">
        <v>17302</v>
      </c>
      <c r="E46" s="47">
        <v>30820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48122</v>
      </c>
      <c r="O46" s="48">
        <f t="shared" si="6"/>
        <v>2.0984650270364558</v>
      </c>
      <c r="P46" s="9"/>
    </row>
    <row r="47" spans="1:16">
      <c r="A47" s="12"/>
      <c r="B47" s="25">
        <v>341.15</v>
      </c>
      <c r="C47" s="20" t="s">
        <v>165</v>
      </c>
      <c r="D47" s="47">
        <v>0</v>
      </c>
      <c r="E47" s="47">
        <v>7747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64" si="9">SUM(D47:M47)</f>
        <v>7747</v>
      </c>
      <c r="O47" s="48">
        <f t="shared" si="6"/>
        <v>0.33782487353915924</v>
      </c>
      <c r="P47" s="9"/>
    </row>
    <row r="48" spans="1:16">
      <c r="A48" s="12"/>
      <c r="B48" s="25">
        <v>341.51</v>
      </c>
      <c r="C48" s="20" t="s">
        <v>153</v>
      </c>
      <c r="D48" s="47">
        <v>0</v>
      </c>
      <c r="E48" s="47">
        <v>15445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15445</v>
      </c>
      <c r="O48" s="48">
        <f t="shared" si="6"/>
        <v>0.67351299494156636</v>
      </c>
      <c r="P48" s="9"/>
    </row>
    <row r="49" spans="1:16">
      <c r="A49" s="12"/>
      <c r="B49" s="25">
        <v>341.52</v>
      </c>
      <c r="C49" s="20" t="s">
        <v>154</v>
      </c>
      <c r="D49" s="47">
        <v>22409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22409</v>
      </c>
      <c r="O49" s="48">
        <f t="shared" si="6"/>
        <v>0.97719344147915577</v>
      </c>
      <c r="P49" s="9"/>
    </row>
    <row r="50" spans="1:16">
      <c r="A50" s="12"/>
      <c r="B50" s="25">
        <v>341.56</v>
      </c>
      <c r="C50" s="20" t="s">
        <v>155</v>
      </c>
      <c r="D50" s="47">
        <v>18906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18906</v>
      </c>
      <c r="O50" s="48">
        <f t="shared" si="6"/>
        <v>0.8244374672946102</v>
      </c>
      <c r="P50" s="9"/>
    </row>
    <row r="51" spans="1:16">
      <c r="A51" s="12"/>
      <c r="B51" s="25">
        <v>341.8</v>
      </c>
      <c r="C51" s="20" t="s">
        <v>156</v>
      </c>
      <c r="D51" s="47">
        <v>0</v>
      </c>
      <c r="E51" s="47">
        <v>840208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840208</v>
      </c>
      <c r="O51" s="48">
        <f t="shared" si="6"/>
        <v>36.639106924821213</v>
      </c>
      <c r="P51" s="9"/>
    </row>
    <row r="52" spans="1:16">
      <c r="A52" s="12"/>
      <c r="B52" s="25">
        <v>341.9</v>
      </c>
      <c r="C52" s="20" t="s">
        <v>166</v>
      </c>
      <c r="D52" s="47">
        <v>0</v>
      </c>
      <c r="E52" s="47">
        <v>154607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154607</v>
      </c>
      <c r="O52" s="48">
        <f t="shared" si="6"/>
        <v>6.7419762776905632</v>
      </c>
      <c r="P52" s="9"/>
    </row>
    <row r="53" spans="1:16">
      <c r="A53" s="12"/>
      <c r="B53" s="25">
        <v>342.1</v>
      </c>
      <c r="C53" s="20" t="s">
        <v>62</v>
      </c>
      <c r="D53" s="47">
        <v>63070</v>
      </c>
      <c r="E53" s="47">
        <v>148187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211257</v>
      </c>
      <c r="O53" s="48">
        <f t="shared" si="6"/>
        <v>9.2123233908948201</v>
      </c>
      <c r="P53" s="9"/>
    </row>
    <row r="54" spans="1:16">
      <c r="A54" s="12"/>
      <c r="B54" s="25">
        <v>343.4</v>
      </c>
      <c r="C54" s="20" t="s">
        <v>63</v>
      </c>
      <c r="D54" s="47">
        <v>0</v>
      </c>
      <c r="E54" s="47">
        <v>121796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121796</v>
      </c>
      <c r="O54" s="48">
        <f t="shared" si="6"/>
        <v>5.3111808826094542</v>
      </c>
      <c r="P54" s="9"/>
    </row>
    <row r="55" spans="1:16">
      <c r="A55" s="12"/>
      <c r="B55" s="25">
        <v>344.1</v>
      </c>
      <c r="C55" s="20" t="s">
        <v>157</v>
      </c>
      <c r="D55" s="47">
        <v>0</v>
      </c>
      <c r="E55" s="47">
        <v>56325</v>
      </c>
      <c r="F55" s="47">
        <v>0</v>
      </c>
      <c r="G55" s="47">
        <v>0</v>
      </c>
      <c r="H55" s="47">
        <v>0</v>
      </c>
      <c r="I55" s="47">
        <v>252119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308444</v>
      </c>
      <c r="O55" s="48">
        <f t="shared" si="6"/>
        <v>13.450375021803593</v>
      </c>
      <c r="P55" s="9"/>
    </row>
    <row r="56" spans="1:16">
      <c r="A56" s="12"/>
      <c r="B56" s="25">
        <v>346.4</v>
      </c>
      <c r="C56" s="20" t="s">
        <v>65</v>
      </c>
      <c r="D56" s="47">
        <v>0</v>
      </c>
      <c r="E56" s="47">
        <v>6855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6855</v>
      </c>
      <c r="O56" s="48">
        <f t="shared" si="6"/>
        <v>0.29892726321297752</v>
      </c>
      <c r="P56" s="9"/>
    </row>
    <row r="57" spans="1:16">
      <c r="A57" s="12"/>
      <c r="B57" s="25">
        <v>347.2</v>
      </c>
      <c r="C57" s="20" t="s">
        <v>128</v>
      </c>
      <c r="D57" s="47">
        <v>13401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13401</v>
      </c>
      <c r="O57" s="48">
        <f t="shared" si="6"/>
        <v>0.58437990580847721</v>
      </c>
      <c r="P57" s="9"/>
    </row>
    <row r="58" spans="1:16">
      <c r="A58" s="12"/>
      <c r="B58" s="25">
        <v>347.5</v>
      </c>
      <c r="C58" s="20" t="s">
        <v>116</v>
      </c>
      <c r="D58" s="47">
        <v>46050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46050</v>
      </c>
      <c r="O58" s="48">
        <f t="shared" si="6"/>
        <v>2.0081109366823653</v>
      </c>
      <c r="P58" s="9"/>
    </row>
    <row r="59" spans="1:16">
      <c r="A59" s="12"/>
      <c r="B59" s="25">
        <v>347.9</v>
      </c>
      <c r="C59" s="20" t="s">
        <v>66</v>
      </c>
      <c r="D59" s="47">
        <v>38146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38146</v>
      </c>
      <c r="O59" s="48">
        <f t="shared" si="6"/>
        <v>1.6634397348683063</v>
      </c>
      <c r="P59" s="9"/>
    </row>
    <row r="60" spans="1:16">
      <c r="A60" s="12"/>
      <c r="B60" s="25">
        <v>348.11</v>
      </c>
      <c r="C60" s="20" t="s">
        <v>167</v>
      </c>
      <c r="D60" s="47">
        <v>0</v>
      </c>
      <c r="E60" s="47">
        <v>771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771</v>
      </c>
      <c r="O60" s="48">
        <f t="shared" si="6"/>
        <v>3.3621140763997907E-2</v>
      </c>
      <c r="P60" s="9"/>
    </row>
    <row r="61" spans="1:16">
      <c r="A61" s="12"/>
      <c r="B61" s="25">
        <v>348.12</v>
      </c>
      <c r="C61" s="20" t="s">
        <v>168</v>
      </c>
      <c r="D61" s="47">
        <v>0</v>
      </c>
      <c r="E61" s="47">
        <v>3006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3006</v>
      </c>
      <c r="O61" s="48">
        <f t="shared" si="6"/>
        <v>0.13108320251177394</v>
      </c>
      <c r="P61" s="9"/>
    </row>
    <row r="62" spans="1:16">
      <c r="A62" s="12"/>
      <c r="B62" s="25">
        <v>348.93099999999998</v>
      </c>
      <c r="C62" s="20" t="s">
        <v>159</v>
      </c>
      <c r="D62" s="47">
        <v>8578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8578</v>
      </c>
      <c r="O62" s="48">
        <f t="shared" si="6"/>
        <v>0.37406244549101691</v>
      </c>
      <c r="P62" s="9"/>
    </row>
    <row r="63" spans="1:16">
      <c r="A63" s="12"/>
      <c r="B63" s="25">
        <v>348.93299999999999</v>
      </c>
      <c r="C63" s="20" t="s">
        <v>160</v>
      </c>
      <c r="D63" s="47">
        <v>0</v>
      </c>
      <c r="E63" s="47">
        <v>933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933</v>
      </c>
      <c r="O63" s="48">
        <f t="shared" si="6"/>
        <v>4.0685504971219255E-2</v>
      </c>
      <c r="P63" s="9"/>
    </row>
    <row r="64" spans="1:16">
      <c r="A64" s="12"/>
      <c r="B64" s="25">
        <v>348.99</v>
      </c>
      <c r="C64" s="20" t="s">
        <v>161</v>
      </c>
      <c r="D64" s="47">
        <v>23152</v>
      </c>
      <c r="E64" s="47">
        <v>350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23502</v>
      </c>
      <c r="O64" s="48">
        <f t="shared" si="6"/>
        <v>1.0248560962846678</v>
      </c>
      <c r="P64" s="9"/>
    </row>
    <row r="65" spans="1:16" ht="15.75">
      <c r="A65" s="29" t="s">
        <v>54</v>
      </c>
      <c r="B65" s="30"/>
      <c r="C65" s="31"/>
      <c r="D65" s="32">
        <f t="shared" ref="D65:M65" si="10">SUM(D66:D71)</f>
        <v>91714</v>
      </c>
      <c r="E65" s="32">
        <f t="shared" si="10"/>
        <v>226714</v>
      </c>
      <c r="F65" s="32">
        <f t="shared" si="10"/>
        <v>0</v>
      </c>
      <c r="G65" s="32">
        <f t="shared" si="10"/>
        <v>0</v>
      </c>
      <c r="H65" s="32">
        <f t="shared" si="10"/>
        <v>0</v>
      </c>
      <c r="I65" s="32">
        <f t="shared" si="10"/>
        <v>0</v>
      </c>
      <c r="J65" s="32">
        <f t="shared" si="10"/>
        <v>0</v>
      </c>
      <c r="K65" s="32">
        <f t="shared" si="10"/>
        <v>0</v>
      </c>
      <c r="L65" s="32">
        <f t="shared" si="10"/>
        <v>0</v>
      </c>
      <c r="M65" s="32">
        <f t="shared" si="10"/>
        <v>0</v>
      </c>
      <c r="N65" s="32">
        <f t="shared" ref="N65:N81" si="11">SUM(D65:M65)</f>
        <v>318428</v>
      </c>
      <c r="O65" s="46">
        <f t="shared" si="6"/>
        <v>13.885749171463457</v>
      </c>
      <c r="P65" s="10"/>
    </row>
    <row r="66" spans="1:16">
      <c r="A66" s="13"/>
      <c r="B66" s="40">
        <v>351.1</v>
      </c>
      <c r="C66" s="21" t="s">
        <v>84</v>
      </c>
      <c r="D66" s="47">
        <v>28850</v>
      </c>
      <c r="E66" s="47">
        <v>53085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81935</v>
      </c>
      <c r="O66" s="48">
        <f t="shared" si="6"/>
        <v>3.5729548229548231</v>
      </c>
      <c r="P66" s="9"/>
    </row>
    <row r="67" spans="1:16">
      <c r="A67" s="13"/>
      <c r="B67" s="40">
        <v>351.2</v>
      </c>
      <c r="C67" s="21" t="s">
        <v>85</v>
      </c>
      <c r="D67" s="47">
        <v>11558</v>
      </c>
      <c r="E67" s="47">
        <v>64284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75842</v>
      </c>
      <c r="O67" s="48">
        <f t="shared" si="6"/>
        <v>3.3072562358276643</v>
      </c>
      <c r="P67" s="9"/>
    </row>
    <row r="68" spans="1:16">
      <c r="A68" s="13"/>
      <c r="B68" s="40">
        <v>351.3</v>
      </c>
      <c r="C68" s="21" t="s">
        <v>120</v>
      </c>
      <c r="D68" s="47">
        <v>26154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26154</v>
      </c>
      <c r="O68" s="48">
        <f t="shared" si="6"/>
        <v>1.1405023547880691</v>
      </c>
      <c r="P68" s="9"/>
    </row>
    <row r="69" spans="1:16">
      <c r="A69" s="13"/>
      <c r="B69" s="40">
        <v>351.5</v>
      </c>
      <c r="C69" s="21" t="s">
        <v>86</v>
      </c>
      <c r="D69" s="47">
        <v>16278</v>
      </c>
      <c r="E69" s="47">
        <v>84684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100962</v>
      </c>
      <c r="O69" s="48">
        <f t="shared" ref="O69:O81" si="12">(N69/O$83)</f>
        <v>4.4026687598116165</v>
      </c>
      <c r="P69" s="9"/>
    </row>
    <row r="70" spans="1:16">
      <c r="A70" s="13"/>
      <c r="B70" s="40">
        <v>352</v>
      </c>
      <c r="C70" s="21" t="s">
        <v>87</v>
      </c>
      <c r="D70" s="47">
        <v>8874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8874</v>
      </c>
      <c r="O70" s="48">
        <f t="shared" si="12"/>
        <v>0.38697017268445838</v>
      </c>
      <c r="P70" s="9"/>
    </row>
    <row r="71" spans="1:16">
      <c r="A71" s="13"/>
      <c r="B71" s="40">
        <v>359</v>
      </c>
      <c r="C71" s="21" t="s">
        <v>88</v>
      </c>
      <c r="D71" s="47">
        <v>0</v>
      </c>
      <c r="E71" s="47">
        <v>24661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24661</v>
      </c>
      <c r="O71" s="48">
        <f t="shared" si="12"/>
        <v>1.0753968253968254</v>
      </c>
      <c r="P71" s="9"/>
    </row>
    <row r="72" spans="1:16" ht="15.75">
      <c r="A72" s="29" t="s">
        <v>6</v>
      </c>
      <c r="B72" s="30"/>
      <c r="C72" s="31"/>
      <c r="D72" s="32">
        <f t="shared" ref="D72:M72" si="13">SUM(D73:D78)</f>
        <v>108472</v>
      </c>
      <c r="E72" s="32">
        <f t="shared" si="13"/>
        <v>198313</v>
      </c>
      <c r="F72" s="32">
        <f t="shared" si="13"/>
        <v>1791</v>
      </c>
      <c r="G72" s="32">
        <f t="shared" si="13"/>
        <v>12</v>
      </c>
      <c r="H72" s="32">
        <f t="shared" si="13"/>
        <v>0</v>
      </c>
      <c r="I72" s="32">
        <f t="shared" si="13"/>
        <v>84</v>
      </c>
      <c r="J72" s="32">
        <f t="shared" si="13"/>
        <v>0</v>
      </c>
      <c r="K72" s="32">
        <f t="shared" si="13"/>
        <v>0</v>
      </c>
      <c r="L72" s="32">
        <f t="shared" si="13"/>
        <v>0</v>
      </c>
      <c r="M72" s="32">
        <f t="shared" si="13"/>
        <v>0</v>
      </c>
      <c r="N72" s="32">
        <f t="shared" si="11"/>
        <v>308672</v>
      </c>
      <c r="O72" s="46">
        <f t="shared" si="12"/>
        <v>13.46031746031746</v>
      </c>
      <c r="P72" s="10"/>
    </row>
    <row r="73" spans="1:16">
      <c r="A73" s="12"/>
      <c r="B73" s="25">
        <v>361.1</v>
      </c>
      <c r="C73" s="20" t="s">
        <v>89</v>
      </c>
      <c r="D73" s="47">
        <v>2708</v>
      </c>
      <c r="E73" s="47">
        <v>17115</v>
      </c>
      <c r="F73" s="47">
        <v>1791</v>
      </c>
      <c r="G73" s="47">
        <v>12</v>
      </c>
      <c r="H73" s="47">
        <v>0</v>
      </c>
      <c r="I73" s="47">
        <v>84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21710</v>
      </c>
      <c r="O73" s="48">
        <f t="shared" si="12"/>
        <v>0.94671201814058958</v>
      </c>
      <c r="P73" s="9"/>
    </row>
    <row r="74" spans="1:16">
      <c r="A74" s="12"/>
      <c r="B74" s="25">
        <v>362</v>
      </c>
      <c r="C74" s="20" t="s">
        <v>90</v>
      </c>
      <c r="D74" s="47">
        <v>1855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1855</v>
      </c>
      <c r="O74" s="48">
        <f t="shared" si="12"/>
        <v>8.0891330891330895E-2</v>
      </c>
      <c r="P74" s="9"/>
    </row>
    <row r="75" spans="1:16">
      <c r="A75" s="12"/>
      <c r="B75" s="25">
        <v>365</v>
      </c>
      <c r="C75" s="20" t="s">
        <v>162</v>
      </c>
      <c r="D75" s="47">
        <v>43287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43287</v>
      </c>
      <c r="O75" s="48">
        <f t="shared" si="12"/>
        <v>1.8876242804814234</v>
      </c>
      <c r="P75" s="9"/>
    </row>
    <row r="76" spans="1:16">
      <c r="A76" s="12"/>
      <c r="B76" s="25">
        <v>366</v>
      </c>
      <c r="C76" s="20" t="s">
        <v>92</v>
      </c>
      <c r="D76" s="47">
        <v>5850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5850</v>
      </c>
      <c r="O76" s="48">
        <f t="shared" si="12"/>
        <v>0.25510204081632654</v>
      </c>
      <c r="P76" s="9"/>
    </row>
    <row r="77" spans="1:16">
      <c r="A77" s="12"/>
      <c r="B77" s="25">
        <v>369.3</v>
      </c>
      <c r="C77" s="20" t="s">
        <v>121</v>
      </c>
      <c r="D77" s="47">
        <v>2883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2883</v>
      </c>
      <c r="O77" s="48">
        <f t="shared" si="12"/>
        <v>0.12571951857666144</v>
      </c>
      <c r="P77" s="9"/>
    </row>
    <row r="78" spans="1:16">
      <c r="A78" s="12"/>
      <c r="B78" s="25">
        <v>369.9</v>
      </c>
      <c r="C78" s="20" t="s">
        <v>93</v>
      </c>
      <c r="D78" s="47">
        <v>51889</v>
      </c>
      <c r="E78" s="47">
        <v>181198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233087</v>
      </c>
      <c r="O78" s="48">
        <f t="shared" si="12"/>
        <v>10.164268271411128</v>
      </c>
      <c r="P78" s="9"/>
    </row>
    <row r="79" spans="1:16" ht="15.75">
      <c r="A79" s="29" t="s">
        <v>55</v>
      </c>
      <c r="B79" s="30"/>
      <c r="C79" s="31"/>
      <c r="D79" s="32">
        <f t="shared" ref="D79:M79" si="14">SUM(D80:D80)</f>
        <v>37668</v>
      </c>
      <c r="E79" s="32">
        <f t="shared" si="14"/>
        <v>8338429</v>
      </c>
      <c r="F79" s="32">
        <f t="shared" si="14"/>
        <v>1048994</v>
      </c>
      <c r="G79" s="32">
        <f t="shared" si="14"/>
        <v>0</v>
      </c>
      <c r="H79" s="32">
        <f t="shared" si="14"/>
        <v>0</v>
      </c>
      <c r="I79" s="32">
        <f t="shared" si="14"/>
        <v>50275</v>
      </c>
      <c r="J79" s="32">
        <f t="shared" si="14"/>
        <v>0</v>
      </c>
      <c r="K79" s="32">
        <f t="shared" si="14"/>
        <v>0</v>
      </c>
      <c r="L79" s="32">
        <f t="shared" si="14"/>
        <v>0</v>
      </c>
      <c r="M79" s="32">
        <f t="shared" si="14"/>
        <v>0</v>
      </c>
      <c r="N79" s="32">
        <f t="shared" si="11"/>
        <v>9475366</v>
      </c>
      <c r="O79" s="46">
        <f t="shared" si="12"/>
        <v>413.19405197976624</v>
      </c>
      <c r="P79" s="9"/>
    </row>
    <row r="80" spans="1:16" ht="15.75" thickBot="1">
      <c r="A80" s="12"/>
      <c r="B80" s="25">
        <v>381</v>
      </c>
      <c r="C80" s="20" t="s">
        <v>94</v>
      </c>
      <c r="D80" s="47">
        <v>37668</v>
      </c>
      <c r="E80" s="47">
        <v>8338429</v>
      </c>
      <c r="F80" s="47">
        <v>1048994</v>
      </c>
      <c r="G80" s="47">
        <v>0</v>
      </c>
      <c r="H80" s="47">
        <v>0</v>
      </c>
      <c r="I80" s="47">
        <v>50275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9475366</v>
      </c>
      <c r="O80" s="48">
        <f t="shared" si="12"/>
        <v>413.19405197976624</v>
      </c>
      <c r="P80" s="9"/>
    </row>
    <row r="81" spans="1:119" ht="16.5" thickBot="1">
      <c r="A81" s="14" t="s">
        <v>68</v>
      </c>
      <c r="B81" s="23"/>
      <c r="C81" s="22"/>
      <c r="D81" s="15">
        <f t="shared" ref="D81:M81" si="15">SUM(D5,D12,D18,D45,D65,D72,D79)</f>
        <v>12527861</v>
      </c>
      <c r="E81" s="15">
        <f t="shared" si="15"/>
        <v>17152918</v>
      </c>
      <c r="F81" s="15">
        <f t="shared" si="15"/>
        <v>1050785</v>
      </c>
      <c r="G81" s="15">
        <f t="shared" si="15"/>
        <v>4813702</v>
      </c>
      <c r="H81" s="15">
        <f t="shared" si="15"/>
        <v>0</v>
      </c>
      <c r="I81" s="15">
        <f t="shared" si="15"/>
        <v>302478</v>
      </c>
      <c r="J81" s="15">
        <f t="shared" si="15"/>
        <v>0</v>
      </c>
      <c r="K81" s="15">
        <f t="shared" si="15"/>
        <v>0</v>
      </c>
      <c r="L81" s="15">
        <f t="shared" si="15"/>
        <v>0</v>
      </c>
      <c r="M81" s="15">
        <f t="shared" si="15"/>
        <v>0</v>
      </c>
      <c r="N81" s="15">
        <f t="shared" si="11"/>
        <v>35847744</v>
      </c>
      <c r="O81" s="38">
        <f t="shared" si="12"/>
        <v>1563.2192569335427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1"/>
      <c r="B83" s="42"/>
      <c r="C83" s="42"/>
      <c r="D83" s="43"/>
      <c r="E83" s="43"/>
      <c r="F83" s="43"/>
      <c r="G83" s="43"/>
      <c r="H83" s="43"/>
      <c r="I83" s="43"/>
      <c r="J83" s="43"/>
      <c r="K83" s="43"/>
      <c r="L83" s="119" t="s">
        <v>169</v>
      </c>
      <c r="M83" s="119"/>
      <c r="N83" s="119"/>
      <c r="O83" s="44">
        <v>22932</v>
      </c>
    </row>
    <row r="84" spans="1:119">
      <c r="A84" s="120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8"/>
    </row>
    <row r="85" spans="1:119" ht="15.75" customHeight="1" thickBot="1">
      <c r="A85" s="121" t="s">
        <v>130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1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144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96</v>
      </c>
      <c r="B3" s="109"/>
      <c r="C3" s="110"/>
      <c r="D3" s="129" t="s">
        <v>49</v>
      </c>
      <c r="E3" s="130"/>
      <c r="F3" s="130"/>
      <c r="G3" s="130"/>
      <c r="H3" s="131"/>
      <c r="I3" s="129" t="s">
        <v>50</v>
      </c>
      <c r="J3" s="131"/>
      <c r="K3" s="129" t="s">
        <v>52</v>
      </c>
      <c r="L3" s="131"/>
      <c r="M3" s="36"/>
      <c r="N3" s="37"/>
      <c r="O3" s="132" t="s">
        <v>101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97</v>
      </c>
      <c r="F4" s="34" t="s">
        <v>98</v>
      </c>
      <c r="G4" s="34" t="s">
        <v>99</v>
      </c>
      <c r="H4" s="34" t="s">
        <v>8</v>
      </c>
      <c r="I4" s="34" t="s">
        <v>9</v>
      </c>
      <c r="J4" s="35" t="s">
        <v>100</v>
      </c>
      <c r="K4" s="35" t="s">
        <v>10</v>
      </c>
      <c r="L4" s="35" t="s">
        <v>11</v>
      </c>
      <c r="M4" s="35" t="s">
        <v>12</v>
      </c>
      <c r="N4" s="35" t="s">
        <v>51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8980268</v>
      </c>
      <c r="E5" s="27">
        <f t="shared" si="0"/>
        <v>4189198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13169466</v>
      </c>
      <c r="O5" s="33">
        <f t="shared" ref="O5:O36" si="2">(N5/O$82)</f>
        <v>572.13771830741155</v>
      </c>
      <c r="P5" s="6"/>
    </row>
    <row r="6" spans="1:133">
      <c r="A6" s="12"/>
      <c r="B6" s="25">
        <v>311</v>
      </c>
      <c r="C6" s="20" t="s">
        <v>3</v>
      </c>
      <c r="D6" s="47">
        <v>8866808</v>
      </c>
      <c r="E6" s="47">
        <v>1152771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10019579</v>
      </c>
      <c r="O6" s="48">
        <f t="shared" si="2"/>
        <v>435.29320531757753</v>
      </c>
      <c r="P6" s="9"/>
    </row>
    <row r="7" spans="1:133">
      <c r="A7" s="12"/>
      <c r="B7" s="25">
        <v>312.10000000000002</v>
      </c>
      <c r="C7" s="20" t="s">
        <v>13</v>
      </c>
      <c r="D7" s="47">
        <v>0</v>
      </c>
      <c r="E7" s="47">
        <v>208500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208500</v>
      </c>
      <c r="O7" s="48">
        <f t="shared" si="2"/>
        <v>9.0581284212355548</v>
      </c>
      <c r="P7" s="9"/>
    </row>
    <row r="8" spans="1:133">
      <c r="A8" s="12"/>
      <c r="B8" s="25">
        <v>312.3</v>
      </c>
      <c r="C8" s="20" t="s">
        <v>14</v>
      </c>
      <c r="D8" s="47">
        <v>0</v>
      </c>
      <c r="E8" s="47">
        <v>63009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63009</v>
      </c>
      <c r="O8" s="48">
        <f t="shared" si="2"/>
        <v>2.7373794421756887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653629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653629</v>
      </c>
      <c r="O9" s="48">
        <f t="shared" si="2"/>
        <v>28.396428881744722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2111289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2111289</v>
      </c>
      <c r="O10" s="48">
        <f t="shared" si="2"/>
        <v>91.723390390129467</v>
      </c>
      <c r="P10" s="9"/>
    </row>
    <row r="11" spans="1:133">
      <c r="A11" s="12"/>
      <c r="B11" s="25">
        <v>315</v>
      </c>
      <c r="C11" s="20" t="s">
        <v>145</v>
      </c>
      <c r="D11" s="47">
        <v>113460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113460</v>
      </c>
      <c r="O11" s="48">
        <f t="shared" si="2"/>
        <v>4.9291858545486145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SUM(D13:D17)</f>
        <v>137036</v>
      </c>
      <c r="E12" s="32">
        <f t="shared" si="3"/>
        <v>1254809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1391845</v>
      </c>
      <c r="O12" s="46">
        <f t="shared" si="2"/>
        <v>60.46767746980624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165601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165601</v>
      </c>
      <c r="O13" s="48">
        <f t="shared" si="2"/>
        <v>7.1944130680337128</v>
      </c>
      <c r="P13" s="9"/>
    </row>
    <row r="14" spans="1:133">
      <c r="A14" s="12"/>
      <c r="B14" s="25">
        <v>323.7</v>
      </c>
      <c r="C14" s="20" t="s">
        <v>20</v>
      </c>
      <c r="D14" s="47">
        <v>0</v>
      </c>
      <c r="E14" s="47">
        <v>4944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4944</v>
      </c>
      <c r="O14" s="48">
        <f t="shared" si="2"/>
        <v>0.21478842644886612</v>
      </c>
      <c r="P14" s="9"/>
    </row>
    <row r="15" spans="1:133">
      <c r="A15" s="12"/>
      <c r="B15" s="25">
        <v>324.11</v>
      </c>
      <c r="C15" s="20" t="s">
        <v>105</v>
      </c>
      <c r="D15" s="47">
        <v>137036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137036</v>
      </c>
      <c r="O15" s="48">
        <f t="shared" si="2"/>
        <v>5.9534277521939352</v>
      </c>
      <c r="P15" s="9"/>
    </row>
    <row r="16" spans="1:133">
      <c r="A16" s="12"/>
      <c r="B16" s="25">
        <v>325.2</v>
      </c>
      <c r="C16" s="20" t="s">
        <v>21</v>
      </c>
      <c r="D16" s="47">
        <v>0</v>
      </c>
      <c r="E16" s="47">
        <v>1080449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1080449</v>
      </c>
      <c r="O16" s="48">
        <f t="shared" si="2"/>
        <v>46.939308367364674</v>
      </c>
      <c r="P16" s="9"/>
    </row>
    <row r="17" spans="1:16">
      <c r="A17" s="12"/>
      <c r="B17" s="25">
        <v>329</v>
      </c>
      <c r="C17" s="20" t="s">
        <v>22</v>
      </c>
      <c r="D17" s="47">
        <v>0</v>
      </c>
      <c r="E17" s="47">
        <v>3815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3815</v>
      </c>
      <c r="O17" s="48">
        <f t="shared" si="2"/>
        <v>0.16573985576505343</v>
      </c>
      <c r="P17" s="9"/>
    </row>
    <row r="18" spans="1:16" ht="15.75">
      <c r="A18" s="29" t="s">
        <v>25</v>
      </c>
      <c r="B18" s="30"/>
      <c r="C18" s="31"/>
      <c r="D18" s="32">
        <f t="shared" ref="D18:M18" si="4">SUM(D19:D45)</f>
        <v>3359339</v>
      </c>
      <c r="E18" s="32">
        <f t="shared" si="4"/>
        <v>2708094</v>
      </c>
      <c r="F18" s="32">
        <f t="shared" si="4"/>
        <v>0</v>
      </c>
      <c r="G18" s="32">
        <f t="shared" si="4"/>
        <v>2437788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5">
        <f t="shared" si="1"/>
        <v>8505221</v>
      </c>
      <c r="O18" s="46">
        <f t="shared" si="2"/>
        <v>369.5030410982709</v>
      </c>
      <c r="P18" s="10"/>
    </row>
    <row r="19" spans="1:16">
      <c r="A19" s="12"/>
      <c r="B19" s="25">
        <v>331.1</v>
      </c>
      <c r="C19" s="20" t="s">
        <v>23</v>
      </c>
      <c r="D19" s="47">
        <v>0</v>
      </c>
      <c r="E19" s="47">
        <v>2593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2593</v>
      </c>
      <c r="O19" s="48">
        <f t="shared" si="2"/>
        <v>0.11265096880702059</v>
      </c>
      <c r="P19" s="9"/>
    </row>
    <row r="20" spans="1:16">
      <c r="A20" s="12"/>
      <c r="B20" s="25">
        <v>331.2</v>
      </c>
      <c r="C20" s="20" t="s">
        <v>24</v>
      </c>
      <c r="D20" s="47">
        <v>103304</v>
      </c>
      <c r="E20" s="47">
        <v>33765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137069</v>
      </c>
      <c r="O20" s="48">
        <f t="shared" si="2"/>
        <v>5.954861412807368</v>
      </c>
      <c r="P20" s="9"/>
    </row>
    <row r="21" spans="1:16">
      <c r="A21" s="12"/>
      <c r="B21" s="25">
        <v>331.41</v>
      </c>
      <c r="C21" s="20" t="s">
        <v>28</v>
      </c>
      <c r="D21" s="47">
        <v>0</v>
      </c>
      <c r="E21" s="47">
        <v>809789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6" si="5">SUM(D21:M21)</f>
        <v>809789</v>
      </c>
      <c r="O21" s="48">
        <f t="shared" si="2"/>
        <v>35.180684681553565</v>
      </c>
      <c r="P21" s="9"/>
    </row>
    <row r="22" spans="1:16">
      <c r="A22" s="12"/>
      <c r="B22" s="25">
        <v>331.49</v>
      </c>
      <c r="C22" s="20" t="s">
        <v>29</v>
      </c>
      <c r="D22" s="47">
        <v>17894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17894</v>
      </c>
      <c r="O22" s="48">
        <f t="shared" si="2"/>
        <v>0.77739160656877226</v>
      </c>
      <c r="P22" s="9"/>
    </row>
    <row r="23" spans="1:16">
      <c r="A23" s="12"/>
      <c r="B23" s="25">
        <v>331.5</v>
      </c>
      <c r="C23" s="20" t="s">
        <v>26</v>
      </c>
      <c r="D23" s="47">
        <v>156253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156253</v>
      </c>
      <c r="O23" s="48">
        <f t="shared" si="2"/>
        <v>6.7882961160830657</v>
      </c>
      <c r="P23" s="9"/>
    </row>
    <row r="24" spans="1:16">
      <c r="A24" s="12"/>
      <c r="B24" s="25">
        <v>331.9</v>
      </c>
      <c r="C24" s="20" t="s">
        <v>106</v>
      </c>
      <c r="D24" s="47">
        <v>0</v>
      </c>
      <c r="E24" s="47">
        <v>66972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66972</v>
      </c>
      <c r="O24" s="48">
        <f t="shared" si="2"/>
        <v>2.9095490485706836</v>
      </c>
      <c r="P24" s="9"/>
    </row>
    <row r="25" spans="1:16">
      <c r="A25" s="12"/>
      <c r="B25" s="25">
        <v>334.1</v>
      </c>
      <c r="C25" s="20" t="s">
        <v>107</v>
      </c>
      <c r="D25" s="47">
        <v>0</v>
      </c>
      <c r="E25" s="47">
        <v>6200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6200</v>
      </c>
      <c r="O25" s="48">
        <f t="shared" si="2"/>
        <v>0.26935441828134504</v>
      </c>
      <c r="P25" s="9"/>
    </row>
    <row r="26" spans="1:16">
      <c r="A26" s="12"/>
      <c r="B26" s="25">
        <v>334.2</v>
      </c>
      <c r="C26" s="20" t="s">
        <v>27</v>
      </c>
      <c r="D26" s="47">
        <v>156335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156335</v>
      </c>
      <c r="O26" s="48">
        <f t="shared" si="2"/>
        <v>6.7918585454861411</v>
      </c>
      <c r="P26" s="9"/>
    </row>
    <row r="27" spans="1:16">
      <c r="A27" s="12"/>
      <c r="B27" s="25">
        <v>334.34</v>
      </c>
      <c r="C27" s="20" t="s">
        <v>30</v>
      </c>
      <c r="D27" s="47">
        <v>0</v>
      </c>
      <c r="E27" s="47">
        <v>14172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14172</v>
      </c>
      <c r="O27" s="48">
        <f t="shared" si="2"/>
        <v>0.615692067077939</v>
      </c>
      <c r="P27" s="9"/>
    </row>
    <row r="28" spans="1:16">
      <c r="A28" s="12"/>
      <c r="B28" s="25">
        <v>334.39</v>
      </c>
      <c r="C28" s="20" t="s">
        <v>32</v>
      </c>
      <c r="D28" s="47">
        <v>133636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2" si="6">SUM(D28:M28)</f>
        <v>133636</v>
      </c>
      <c r="O28" s="48">
        <f t="shared" si="2"/>
        <v>5.8057172647493269</v>
      </c>
      <c r="P28" s="9"/>
    </row>
    <row r="29" spans="1:16">
      <c r="A29" s="12"/>
      <c r="B29" s="25">
        <v>334.49</v>
      </c>
      <c r="C29" s="20" t="s">
        <v>34</v>
      </c>
      <c r="D29" s="47">
        <v>0</v>
      </c>
      <c r="E29" s="47">
        <v>178817</v>
      </c>
      <c r="F29" s="47">
        <v>0</v>
      </c>
      <c r="G29" s="47">
        <v>1583492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1762309</v>
      </c>
      <c r="O29" s="48">
        <f t="shared" si="2"/>
        <v>76.562212181770789</v>
      </c>
      <c r="P29" s="9"/>
    </row>
    <row r="30" spans="1:16">
      <c r="A30" s="12"/>
      <c r="B30" s="25">
        <v>334.5</v>
      </c>
      <c r="C30" s="20" t="s">
        <v>35</v>
      </c>
      <c r="D30" s="47">
        <v>26042</v>
      </c>
      <c r="E30" s="47">
        <v>375000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401042</v>
      </c>
      <c r="O30" s="48">
        <f t="shared" si="2"/>
        <v>17.422973325223737</v>
      </c>
      <c r="P30" s="9"/>
    </row>
    <row r="31" spans="1:16">
      <c r="A31" s="12"/>
      <c r="B31" s="25">
        <v>334.69</v>
      </c>
      <c r="C31" s="20" t="s">
        <v>36</v>
      </c>
      <c r="D31" s="47">
        <v>18500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18500</v>
      </c>
      <c r="O31" s="48">
        <f t="shared" si="2"/>
        <v>0.80371882874272305</v>
      </c>
      <c r="P31" s="9"/>
    </row>
    <row r="32" spans="1:16">
      <c r="A32" s="12"/>
      <c r="B32" s="25">
        <v>334.7</v>
      </c>
      <c r="C32" s="20" t="s">
        <v>37</v>
      </c>
      <c r="D32" s="47">
        <v>341948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341948</v>
      </c>
      <c r="O32" s="48">
        <f t="shared" si="2"/>
        <v>14.855678164914416</v>
      </c>
      <c r="P32" s="9"/>
    </row>
    <row r="33" spans="1:16">
      <c r="A33" s="12"/>
      <c r="B33" s="25">
        <v>334.89</v>
      </c>
      <c r="C33" s="20" t="s">
        <v>38</v>
      </c>
      <c r="D33" s="47">
        <v>0</v>
      </c>
      <c r="E33" s="47">
        <v>17911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17911</v>
      </c>
      <c r="O33" s="48">
        <f t="shared" si="2"/>
        <v>0.77813015900599536</v>
      </c>
      <c r="P33" s="9"/>
    </row>
    <row r="34" spans="1:16">
      <c r="A34" s="12"/>
      <c r="B34" s="25">
        <v>335.12</v>
      </c>
      <c r="C34" s="20" t="s">
        <v>146</v>
      </c>
      <c r="D34" s="47">
        <v>383495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383495</v>
      </c>
      <c r="O34" s="48">
        <f t="shared" si="2"/>
        <v>16.660656877226518</v>
      </c>
      <c r="P34" s="9"/>
    </row>
    <row r="35" spans="1:16">
      <c r="A35" s="12"/>
      <c r="B35" s="25">
        <v>335.13</v>
      </c>
      <c r="C35" s="20" t="s">
        <v>147</v>
      </c>
      <c r="D35" s="47">
        <v>21801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21801</v>
      </c>
      <c r="O35" s="48">
        <f t="shared" si="2"/>
        <v>0.94712833434703281</v>
      </c>
      <c r="P35" s="9"/>
    </row>
    <row r="36" spans="1:16">
      <c r="A36" s="12"/>
      <c r="B36" s="25">
        <v>335.14</v>
      </c>
      <c r="C36" s="20" t="s">
        <v>148</v>
      </c>
      <c r="D36" s="47">
        <v>10494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10494</v>
      </c>
      <c r="O36" s="48">
        <f t="shared" si="2"/>
        <v>0.45590407507168301</v>
      </c>
      <c r="P36" s="9"/>
    </row>
    <row r="37" spans="1:16">
      <c r="A37" s="12"/>
      <c r="B37" s="25">
        <v>335.15</v>
      </c>
      <c r="C37" s="20" t="s">
        <v>149</v>
      </c>
      <c r="D37" s="47">
        <v>231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231</v>
      </c>
      <c r="O37" s="48">
        <f t="shared" ref="O37:O68" si="7">(N37/O$82)</f>
        <v>1.0035624294030758E-2</v>
      </c>
      <c r="P37" s="9"/>
    </row>
    <row r="38" spans="1:16">
      <c r="A38" s="12"/>
      <c r="B38" s="25">
        <v>335.16</v>
      </c>
      <c r="C38" s="20" t="s">
        <v>150</v>
      </c>
      <c r="D38" s="47">
        <v>223250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223250</v>
      </c>
      <c r="O38" s="48">
        <f t="shared" si="7"/>
        <v>9.6989312711790774</v>
      </c>
      <c r="P38" s="9"/>
    </row>
    <row r="39" spans="1:16">
      <c r="A39" s="12"/>
      <c r="B39" s="25">
        <v>335.18</v>
      </c>
      <c r="C39" s="20" t="s">
        <v>151</v>
      </c>
      <c r="D39" s="47">
        <v>1516096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1516096</v>
      </c>
      <c r="O39" s="48">
        <f t="shared" si="7"/>
        <v>65.865670344947432</v>
      </c>
      <c r="P39" s="9"/>
    </row>
    <row r="40" spans="1:16">
      <c r="A40" s="12"/>
      <c r="B40" s="25">
        <v>335.49</v>
      </c>
      <c r="C40" s="20" t="s">
        <v>45</v>
      </c>
      <c r="D40" s="47">
        <v>0</v>
      </c>
      <c r="E40" s="47">
        <v>715428</v>
      </c>
      <c r="F40" s="47">
        <v>0</v>
      </c>
      <c r="G40" s="47">
        <v>854296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1569724</v>
      </c>
      <c r="O40" s="48">
        <f t="shared" si="7"/>
        <v>68.195499174559046</v>
      </c>
      <c r="P40" s="9"/>
    </row>
    <row r="41" spans="1:16">
      <c r="A41" s="12"/>
      <c r="B41" s="25">
        <v>335.8</v>
      </c>
      <c r="C41" s="20" t="s">
        <v>109</v>
      </c>
      <c r="D41" s="47">
        <v>0</v>
      </c>
      <c r="E41" s="47">
        <v>430412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430412</v>
      </c>
      <c r="O41" s="48">
        <f t="shared" si="7"/>
        <v>18.698931271179077</v>
      </c>
      <c r="P41" s="9"/>
    </row>
    <row r="42" spans="1:16">
      <c r="A42" s="12"/>
      <c r="B42" s="25">
        <v>336</v>
      </c>
      <c r="C42" s="20" t="s">
        <v>5</v>
      </c>
      <c r="D42" s="47">
        <v>33357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33357</v>
      </c>
      <c r="O42" s="48">
        <f t="shared" si="7"/>
        <v>1.4491702146146495</v>
      </c>
      <c r="P42" s="9"/>
    </row>
    <row r="43" spans="1:16">
      <c r="A43" s="12"/>
      <c r="B43" s="25">
        <v>337.2</v>
      </c>
      <c r="C43" s="20" t="s">
        <v>46</v>
      </c>
      <c r="D43" s="47">
        <v>178236</v>
      </c>
      <c r="E43" s="47">
        <v>57035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235271</v>
      </c>
      <c r="O43" s="48">
        <f t="shared" si="7"/>
        <v>10.221174732817795</v>
      </c>
      <c r="P43" s="9"/>
    </row>
    <row r="44" spans="1:16">
      <c r="A44" s="12"/>
      <c r="B44" s="25">
        <v>337.6</v>
      </c>
      <c r="C44" s="20" t="s">
        <v>47</v>
      </c>
      <c r="D44" s="47">
        <v>16400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16400</v>
      </c>
      <c r="O44" s="48">
        <f t="shared" si="7"/>
        <v>0.71248588061517071</v>
      </c>
      <c r="P44" s="9"/>
    </row>
    <row r="45" spans="1:16">
      <c r="A45" s="12"/>
      <c r="B45" s="25">
        <v>337.7</v>
      </c>
      <c r="C45" s="20" t="s">
        <v>142</v>
      </c>
      <c r="D45" s="47">
        <v>22067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22067</v>
      </c>
      <c r="O45" s="48">
        <f t="shared" si="7"/>
        <v>0.9586845077765227</v>
      </c>
      <c r="P45" s="9"/>
    </row>
    <row r="46" spans="1:16" ht="15.75">
      <c r="A46" s="29" t="s">
        <v>53</v>
      </c>
      <c r="B46" s="30"/>
      <c r="C46" s="31"/>
      <c r="D46" s="32">
        <f t="shared" ref="D46:M46" si="8">SUM(D47:D62)</f>
        <v>245183</v>
      </c>
      <c r="E46" s="32">
        <f t="shared" si="8"/>
        <v>1328939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165041</v>
      </c>
      <c r="J46" s="32">
        <f t="shared" si="8"/>
        <v>0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1739163</v>
      </c>
      <c r="O46" s="46">
        <f t="shared" si="7"/>
        <v>75.556651316361112</v>
      </c>
      <c r="P46" s="10"/>
    </row>
    <row r="47" spans="1:16">
      <c r="A47" s="12"/>
      <c r="B47" s="25">
        <v>341.1</v>
      </c>
      <c r="C47" s="20" t="s">
        <v>152</v>
      </c>
      <c r="D47" s="47">
        <v>18854</v>
      </c>
      <c r="E47" s="47">
        <v>33932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52786</v>
      </c>
      <c r="O47" s="48">
        <f t="shared" si="7"/>
        <v>2.2932487618385613</v>
      </c>
      <c r="P47" s="9"/>
    </row>
    <row r="48" spans="1:16">
      <c r="A48" s="12"/>
      <c r="B48" s="25">
        <v>341.51</v>
      </c>
      <c r="C48" s="20" t="s">
        <v>153</v>
      </c>
      <c r="D48" s="47">
        <v>0</v>
      </c>
      <c r="E48" s="47">
        <v>15693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62" si="9">SUM(D48:M48)</f>
        <v>15693</v>
      </c>
      <c r="O48" s="48">
        <f t="shared" si="7"/>
        <v>0.6817707880788948</v>
      </c>
      <c r="P48" s="9"/>
    </row>
    <row r="49" spans="1:16">
      <c r="A49" s="12"/>
      <c r="B49" s="25">
        <v>341.52</v>
      </c>
      <c r="C49" s="20" t="s">
        <v>154</v>
      </c>
      <c r="D49" s="47">
        <v>26172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26172</v>
      </c>
      <c r="O49" s="48">
        <f t="shared" si="7"/>
        <v>1.137023199235381</v>
      </c>
      <c r="P49" s="9"/>
    </row>
    <row r="50" spans="1:16">
      <c r="A50" s="12"/>
      <c r="B50" s="25">
        <v>341.56</v>
      </c>
      <c r="C50" s="20" t="s">
        <v>155</v>
      </c>
      <c r="D50" s="47">
        <v>19586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19586</v>
      </c>
      <c r="O50" s="48">
        <f t="shared" si="7"/>
        <v>0.85089929620297156</v>
      </c>
      <c r="P50" s="9"/>
    </row>
    <row r="51" spans="1:16">
      <c r="A51" s="12"/>
      <c r="B51" s="25">
        <v>341.8</v>
      </c>
      <c r="C51" s="20" t="s">
        <v>156</v>
      </c>
      <c r="D51" s="47">
        <v>0</v>
      </c>
      <c r="E51" s="47">
        <v>819044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819044</v>
      </c>
      <c r="O51" s="48">
        <f t="shared" si="7"/>
        <v>35.582761317229995</v>
      </c>
      <c r="P51" s="9"/>
    </row>
    <row r="52" spans="1:16">
      <c r="A52" s="12"/>
      <c r="B52" s="25">
        <v>342.1</v>
      </c>
      <c r="C52" s="20" t="s">
        <v>62</v>
      </c>
      <c r="D52" s="47">
        <v>61771</v>
      </c>
      <c r="E52" s="47">
        <v>141984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203755</v>
      </c>
      <c r="O52" s="48">
        <f t="shared" si="7"/>
        <v>8.8519854027282996</v>
      </c>
      <c r="P52" s="9"/>
    </row>
    <row r="53" spans="1:16">
      <c r="A53" s="12"/>
      <c r="B53" s="25">
        <v>343.4</v>
      </c>
      <c r="C53" s="20" t="s">
        <v>63</v>
      </c>
      <c r="D53" s="47">
        <v>0</v>
      </c>
      <c r="E53" s="47">
        <v>162436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162436</v>
      </c>
      <c r="O53" s="48">
        <f t="shared" si="7"/>
        <v>7.056911981927187</v>
      </c>
      <c r="P53" s="9"/>
    </row>
    <row r="54" spans="1:16">
      <c r="A54" s="12"/>
      <c r="B54" s="25">
        <v>344.1</v>
      </c>
      <c r="C54" s="20" t="s">
        <v>157</v>
      </c>
      <c r="D54" s="47">
        <v>0</v>
      </c>
      <c r="E54" s="47">
        <v>48562</v>
      </c>
      <c r="F54" s="47">
        <v>0</v>
      </c>
      <c r="G54" s="47">
        <v>0</v>
      </c>
      <c r="H54" s="47">
        <v>0</v>
      </c>
      <c r="I54" s="47">
        <v>165041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213603</v>
      </c>
      <c r="O54" s="48">
        <f t="shared" si="7"/>
        <v>9.2798244851855074</v>
      </c>
      <c r="P54" s="9"/>
    </row>
    <row r="55" spans="1:16">
      <c r="A55" s="12"/>
      <c r="B55" s="25">
        <v>346.4</v>
      </c>
      <c r="C55" s="20" t="s">
        <v>65</v>
      </c>
      <c r="D55" s="47">
        <v>0</v>
      </c>
      <c r="E55" s="47">
        <v>7675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7675</v>
      </c>
      <c r="O55" s="48">
        <f t="shared" si="7"/>
        <v>0.3334347032756973</v>
      </c>
      <c r="P55" s="9"/>
    </row>
    <row r="56" spans="1:16">
      <c r="A56" s="12"/>
      <c r="B56" s="25">
        <v>347.2</v>
      </c>
      <c r="C56" s="20" t="s">
        <v>128</v>
      </c>
      <c r="D56" s="47">
        <v>7859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7859</v>
      </c>
      <c r="O56" s="48">
        <f t="shared" si="7"/>
        <v>0.34142844730211142</v>
      </c>
      <c r="P56" s="9"/>
    </row>
    <row r="57" spans="1:16">
      <c r="A57" s="12"/>
      <c r="B57" s="25">
        <v>347.5</v>
      </c>
      <c r="C57" s="20" t="s">
        <v>116</v>
      </c>
      <c r="D57" s="47">
        <v>39474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39474</v>
      </c>
      <c r="O57" s="48">
        <f t="shared" si="7"/>
        <v>1.7149187592319055</v>
      </c>
      <c r="P57" s="9"/>
    </row>
    <row r="58" spans="1:16">
      <c r="A58" s="12"/>
      <c r="B58" s="25">
        <v>347.9</v>
      </c>
      <c r="C58" s="20" t="s">
        <v>66</v>
      </c>
      <c r="D58" s="47">
        <v>29973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29973</v>
      </c>
      <c r="O58" s="48">
        <f t="shared" si="7"/>
        <v>1.3021548353462506</v>
      </c>
      <c r="P58" s="9"/>
    </row>
    <row r="59" spans="1:16">
      <c r="A59" s="12"/>
      <c r="B59" s="25">
        <v>348.92099999999999</v>
      </c>
      <c r="C59" s="20" t="s">
        <v>158</v>
      </c>
      <c r="D59" s="47">
        <v>0</v>
      </c>
      <c r="E59" s="47">
        <v>98555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98555</v>
      </c>
      <c r="O59" s="48">
        <f t="shared" si="7"/>
        <v>4.2816491441480578</v>
      </c>
      <c r="P59" s="9"/>
    </row>
    <row r="60" spans="1:16">
      <c r="A60" s="12"/>
      <c r="B60" s="25">
        <v>348.93099999999998</v>
      </c>
      <c r="C60" s="20" t="s">
        <v>159</v>
      </c>
      <c r="D60" s="47">
        <v>11870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11870</v>
      </c>
      <c r="O60" s="48">
        <f t="shared" si="7"/>
        <v>0.5156833782257364</v>
      </c>
      <c r="P60" s="9"/>
    </row>
    <row r="61" spans="1:16">
      <c r="A61" s="12"/>
      <c r="B61" s="25">
        <v>348.93299999999999</v>
      </c>
      <c r="C61" s="20" t="s">
        <v>160</v>
      </c>
      <c r="D61" s="47">
        <v>0</v>
      </c>
      <c r="E61" s="47">
        <v>1058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1058</v>
      </c>
      <c r="O61" s="48">
        <f t="shared" si="7"/>
        <v>4.5964028151881137E-2</v>
      </c>
      <c r="P61" s="9"/>
    </row>
    <row r="62" spans="1:16">
      <c r="A62" s="12"/>
      <c r="B62" s="25">
        <v>348.99</v>
      </c>
      <c r="C62" s="20" t="s">
        <v>161</v>
      </c>
      <c r="D62" s="47">
        <v>29624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29624</v>
      </c>
      <c r="O62" s="48">
        <f t="shared" si="7"/>
        <v>1.2869927882526717</v>
      </c>
      <c r="P62" s="9"/>
    </row>
    <row r="63" spans="1:16" ht="15.75">
      <c r="A63" s="29" t="s">
        <v>54</v>
      </c>
      <c r="B63" s="30"/>
      <c r="C63" s="31"/>
      <c r="D63" s="32">
        <f t="shared" ref="D63:M63" si="10">SUM(D64:D69)</f>
        <v>103955</v>
      </c>
      <c r="E63" s="32">
        <f t="shared" si="10"/>
        <v>137299</v>
      </c>
      <c r="F63" s="32">
        <f t="shared" si="10"/>
        <v>0</v>
      </c>
      <c r="G63" s="32">
        <f t="shared" si="10"/>
        <v>0</v>
      </c>
      <c r="H63" s="32">
        <f t="shared" si="10"/>
        <v>0</v>
      </c>
      <c r="I63" s="32">
        <f t="shared" si="10"/>
        <v>0</v>
      </c>
      <c r="J63" s="32">
        <f t="shared" si="10"/>
        <v>0</v>
      </c>
      <c r="K63" s="32">
        <f t="shared" si="10"/>
        <v>0</v>
      </c>
      <c r="L63" s="32">
        <f t="shared" si="10"/>
        <v>0</v>
      </c>
      <c r="M63" s="32">
        <f t="shared" si="10"/>
        <v>0</v>
      </c>
      <c r="N63" s="32">
        <f t="shared" ref="N63:N80" si="11">SUM(D63:M63)</f>
        <v>241254</v>
      </c>
      <c r="O63" s="46">
        <f t="shared" si="7"/>
        <v>10.481101746459293</v>
      </c>
      <c r="P63" s="10"/>
    </row>
    <row r="64" spans="1:16">
      <c r="A64" s="13"/>
      <c r="B64" s="40">
        <v>351.1</v>
      </c>
      <c r="C64" s="21" t="s">
        <v>84</v>
      </c>
      <c r="D64" s="47">
        <v>29709</v>
      </c>
      <c r="E64" s="47">
        <v>80141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109850</v>
      </c>
      <c r="O64" s="48">
        <f t="shared" si="7"/>
        <v>4.77235207229125</v>
      </c>
      <c r="P64" s="9"/>
    </row>
    <row r="65" spans="1:119">
      <c r="A65" s="13"/>
      <c r="B65" s="40">
        <v>351.2</v>
      </c>
      <c r="C65" s="21" t="s">
        <v>85</v>
      </c>
      <c r="D65" s="47">
        <v>11606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11606</v>
      </c>
      <c r="O65" s="48">
        <f t="shared" si="7"/>
        <v>0.5042140933182726</v>
      </c>
      <c r="P65" s="9"/>
    </row>
    <row r="66" spans="1:119">
      <c r="A66" s="13"/>
      <c r="B66" s="40">
        <v>351.3</v>
      </c>
      <c r="C66" s="21" t="s">
        <v>120</v>
      </c>
      <c r="D66" s="47">
        <v>36508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36508</v>
      </c>
      <c r="O66" s="48">
        <f t="shared" si="7"/>
        <v>1.5860630810669911</v>
      </c>
      <c r="P66" s="9"/>
    </row>
    <row r="67" spans="1:119">
      <c r="A67" s="13"/>
      <c r="B67" s="40">
        <v>351.5</v>
      </c>
      <c r="C67" s="21" t="s">
        <v>86</v>
      </c>
      <c r="D67" s="47">
        <v>19053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19053</v>
      </c>
      <c r="O67" s="48">
        <f t="shared" si="7"/>
        <v>0.82774350508297856</v>
      </c>
      <c r="P67" s="9"/>
    </row>
    <row r="68" spans="1:119">
      <c r="A68" s="13"/>
      <c r="B68" s="40">
        <v>352</v>
      </c>
      <c r="C68" s="21" t="s">
        <v>87</v>
      </c>
      <c r="D68" s="47">
        <v>7079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7079</v>
      </c>
      <c r="O68" s="48">
        <f t="shared" si="7"/>
        <v>0.30754192371187766</v>
      </c>
      <c r="P68" s="9"/>
    </row>
    <row r="69" spans="1:119">
      <c r="A69" s="13"/>
      <c r="B69" s="40">
        <v>359</v>
      </c>
      <c r="C69" s="21" t="s">
        <v>88</v>
      </c>
      <c r="D69" s="47">
        <v>0</v>
      </c>
      <c r="E69" s="47">
        <v>57158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57158</v>
      </c>
      <c r="O69" s="48">
        <f t="shared" ref="O69:O80" si="12">(N69/O$82)</f>
        <v>2.4831870709879227</v>
      </c>
      <c r="P69" s="9"/>
    </row>
    <row r="70" spans="1:119" ht="15.75">
      <c r="A70" s="29" t="s">
        <v>6</v>
      </c>
      <c r="B70" s="30"/>
      <c r="C70" s="31"/>
      <c r="D70" s="32">
        <f t="shared" ref="D70:M70" si="13">SUM(D71:D76)</f>
        <v>235462</v>
      </c>
      <c r="E70" s="32">
        <f t="shared" si="13"/>
        <v>206344</v>
      </c>
      <c r="F70" s="32">
        <f t="shared" si="13"/>
        <v>873</v>
      </c>
      <c r="G70" s="32">
        <f t="shared" si="13"/>
        <v>10303</v>
      </c>
      <c r="H70" s="32">
        <f t="shared" si="13"/>
        <v>0</v>
      </c>
      <c r="I70" s="32">
        <f t="shared" si="13"/>
        <v>53</v>
      </c>
      <c r="J70" s="32">
        <f t="shared" si="13"/>
        <v>0</v>
      </c>
      <c r="K70" s="32">
        <f t="shared" si="13"/>
        <v>0</v>
      </c>
      <c r="L70" s="32">
        <f t="shared" si="13"/>
        <v>0</v>
      </c>
      <c r="M70" s="32">
        <f t="shared" si="13"/>
        <v>0</v>
      </c>
      <c r="N70" s="32">
        <f t="shared" si="11"/>
        <v>453035</v>
      </c>
      <c r="O70" s="46">
        <f t="shared" si="12"/>
        <v>19.681770788078893</v>
      </c>
      <c r="P70" s="10"/>
    </row>
    <row r="71" spans="1:119">
      <c r="A71" s="12"/>
      <c r="B71" s="25">
        <v>361.1</v>
      </c>
      <c r="C71" s="20" t="s">
        <v>89</v>
      </c>
      <c r="D71" s="47">
        <v>44307</v>
      </c>
      <c r="E71" s="47">
        <v>20995</v>
      </c>
      <c r="F71" s="47">
        <v>873</v>
      </c>
      <c r="G71" s="47">
        <v>10303</v>
      </c>
      <c r="H71" s="47">
        <v>0</v>
      </c>
      <c r="I71" s="47">
        <v>53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76531</v>
      </c>
      <c r="O71" s="48">
        <f t="shared" si="12"/>
        <v>3.3248327395950996</v>
      </c>
      <c r="P71" s="9"/>
    </row>
    <row r="72" spans="1:119">
      <c r="A72" s="12"/>
      <c r="B72" s="25">
        <v>362</v>
      </c>
      <c r="C72" s="20" t="s">
        <v>90</v>
      </c>
      <c r="D72" s="47">
        <v>3213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3213</v>
      </c>
      <c r="O72" s="48">
        <f t="shared" si="12"/>
        <v>0.13958641063515509</v>
      </c>
      <c r="P72" s="9"/>
    </row>
    <row r="73" spans="1:119">
      <c r="A73" s="12"/>
      <c r="B73" s="25">
        <v>365</v>
      </c>
      <c r="C73" s="20" t="s">
        <v>162</v>
      </c>
      <c r="D73" s="47">
        <v>41848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41848</v>
      </c>
      <c r="O73" s="48">
        <f t="shared" si="12"/>
        <v>1.8180554348770528</v>
      </c>
      <c r="P73" s="9"/>
    </row>
    <row r="74" spans="1:119">
      <c r="A74" s="12"/>
      <c r="B74" s="25">
        <v>366</v>
      </c>
      <c r="C74" s="20" t="s">
        <v>92</v>
      </c>
      <c r="D74" s="47">
        <v>58150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58150</v>
      </c>
      <c r="O74" s="48">
        <f t="shared" si="12"/>
        <v>2.5262837779129379</v>
      </c>
      <c r="P74" s="9"/>
    </row>
    <row r="75" spans="1:119">
      <c r="A75" s="12"/>
      <c r="B75" s="25">
        <v>369.3</v>
      </c>
      <c r="C75" s="20" t="s">
        <v>121</v>
      </c>
      <c r="D75" s="47">
        <v>949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949</v>
      </c>
      <c r="O75" s="48">
        <f t="shared" si="12"/>
        <v>4.1228603701451039E-2</v>
      </c>
      <c r="P75" s="9"/>
    </row>
    <row r="76" spans="1:119">
      <c r="A76" s="12"/>
      <c r="B76" s="25">
        <v>369.9</v>
      </c>
      <c r="C76" s="20" t="s">
        <v>93</v>
      </c>
      <c r="D76" s="47">
        <v>86995</v>
      </c>
      <c r="E76" s="47">
        <v>185349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272344</v>
      </c>
      <c r="O76" s="48">
        <f t="shared" si="12"/>
        <v>11.831783821357199</v>
      </c>
      <c r="P76" s="9"/>
    </row>
    <row r="77" spans="1:119" ht="15.75">
      <c r="A77" s="29" t="s">
        <v>55</v>
      </c>
      <c r="B77" s="30"/>
      <c r="C77" s="31"/>
      <c r="D77" s="32">
        <f t="shared" ref="D77:M77" si="14">SUM(D78:D79)</f>
        <v>379335</v>
      </c>
      <c r="E77" s="32">
        <f t="shared" si="14"/>
        <v>7866008</v>
      </c>
      <c r="F77" s="32">
        <f t="shared" si="14"/>
        <v>1044795</v>
      </c>
      <c r="G77" s="32">
        <f t="shared" si="14"/>
        <v>0</v>
      </c>
      <c r="H77" s="32">
        <f t="shared" si="14"/>
        <v>0</v>
      </c>
      <c r="I77" s="32">
        <f t="shared" si="14"/>
        <v>0</v>
      </c>
      <c r="J77" s="32">
        <f t="shared" si="14"/>
        <v>0</v>
      </c>
      <c r="K77" s="32">
        <f t="shared" si="14"/>
        <v>0</v>
      </c>
      <c r="L77" s="32">
        <f t="shared" si="14"/>
        <v>0</v>
      </c>
      <c r="M77" s="32">
        <f t="shared" si="14"/>
        <v>0</v>
      </c>
      <c r="N77" s="32">
        <f t="shared" si="11"/>
        <v>9290138</v>
      </c>
      <c r="O77" s="46">
        <f t="shared" si="12"/>
        <v>403.60318011990614</v>
      </c>
      <c r="P77" s="9"/>
    </row>
    <row r="78" spans="1:119">
      <c r="A78" s="12"/>
      <c r="B78" s="25">
        <v>381</v>
      </c>
      <c r="C78" s="20" t="s">
        <v>94</v>
      </c>
      <c r="D78" s="47">
        <v>115248</v>
      </c>
      <c r="E78" s="47">
        <v>7866008</v>
      </c>
      <c r="F78" s="47">
        <v>1044795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9026051</v>
      </c>
      <c r="O78" s="48">
        <f t="shared" si="12"/>
        <v>392.13011556173427</v>
      </c>
      <c r="P78" s="9"/>
    </row>
    <row r="79" spans="1:119" ht="15.75" thickBot="1">
      <c r="A79" s="12"/>
      <c r="B79" s="25">
        <v>384</v>
      </c>
      <c r="C79" s="20" t="s">
        <v>95</v>
      </c>
      <c r="D79" s="47">
        <v>264087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264087</v>
      </c>
      <c r="O79" s="48">
        <f t="shared" si="12"/>
        <v>11.473064558171865</v>
      </c>
      <c r="P79" s="9"/>
    </row>
    <row r="80" spans="1:119" ht="16.5" thickBot="1">
      <c r="A80" s="14" t="s">
        <v>68</v>
      </c>
      <c r="B80" s="23"/>
      <c r="C80" s="22"/>
      <c r="D80" s="15">
        <f t="shared" ref="D80:M80" si="15">SUM(D5,D12,D18,D46,D63,D70,D77)</f>
        <v>13440578</v>
      </c>
      <c r="E80" s="15">
        <f t="shared" si="15"/>
        <v>17690691</v>
      </c>
      <c r="F80" s="15">
        <f t="shared" si="15"/>
        <v>1045668</v>
      </c>
      <c r="G80" s="15">
        <f t="shared" si="15"/>
        <v>2448091</v>
      </c>
      <c r="H80" s="15">
        <f t="shared" si="15"/>
        <v>0</v>
      </c>
      <c r="I80" s="15">
        <f t="shared" si="15"/>
        <v>165094</v>
      </c>
      <c r="J80" s="15">
        <f t="shared" si="15"/>
        <v>0</v>
      </c>
      <c r="K80" s="15">
        <f t="shared" si="15"/>
        <v>0</v>
      </c>
      <c r="L80" s="15">
        <f t="shared" si="15"/>
        <v>0</v>
      </c>
      <c r="M80" s="15">
        <f t="shared" si="15"/>
        <v>0</v>
      </c>
      <c r="N80" s="15">
        <f t="shared" si="11"/>
        <v>34790122</v>
      </c>
      <c r="O80" s="38">
        <f t="shared" si="12"/>
        <v>1511.4311408462943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1"/>
      <c r="B82" s="42"/>
      <c r="C82" s="42"/>
      <c r="D82" s="43"/>
      <c r="E82" s="43"/>
      <c r="F82" s="43"/>
      <c r="G82" s="43"/>
      <c r="H82" s="43"/>
      <c r="I82" s="43"/>
      <c r="J82" s="43"/>
      <c r="K82" s="43"/>
      <c r="L82" s="119" t="s">
        <v>163</v>
      </c>
      <c r="M82" s="119"/>
      <c r="N82" s="119"/>
      <c r="O82" s="44">
        <v>23018</v>
      </c>
    </row>
    <row r="83" spans="1:15">
      <c r="A83" s="120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8"/>
    </row>
    <row r="84" spans="1:15" ht="15.75" customHeight="1" thickBot="1">
      <c r="A84" s="121" t="s">
        <v>130</v>
      </c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1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140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96</v>
      </c>
      <c r="B3" s="109"/>
      <c r="C3" s="110"/>
      <c r="D3" s="129" t="s">
        <v>49</v>
      </c>
      <c r="E3" s="130"/>
      <c r="F3" s="130"/>
      <c r="G3" s="130"/>
      <c r="H3" s="131"/>
      <c r="I3" s="129" t="s">
        <v>50</v>
      </c>
      <c r="J3" s="131"/>
      <c r="K3" s="129" t="s">
        <v>52</v>
      </c>
      <c r="L3" s="131"/>
      <c r="M3" s="36"/>
      <c r="N3" s="37"/>
      <c r="O3" s="132" t="s">
        <v>101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97</v>
      </c>
      <c r="F4" s="34" t="s">
        <v>98</v>
      </c>
      <c r="G4" s="34" t="s">
        <v>99</v>
      </c>
      <c r="H4" s="34" t="s">
        <v>8</v>
      </c>
      <c r="I4" s="34" t="s">
        <v>9</v>
      </c>
      <c r="J4" s="35" t="s">
        <v>100</v>
      </c>
      <c r="K4" s="35" t="s">
        <v>10</v>
      </c>
      <c r="L4" s="35" t="s">
        <v>11</v>
      </c>
      <c r="M4" s="35" t="s">
        <v>12</v>
      </c>
      <c r="N4" s="35" t="s">
        <v>51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8687389</v>
      </c>
      <c r="E5" s="27">
        <f t="shared" si="0"/>
        <v>3993384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12680773</v>
      </c>
      <c r="O5" s="33">
        <f t="shared" ref="O5:O36" si="2">(N5/O$83)</f>
        <v>553.79391213206395</v>
      </c>
      <c r="P5" s="6"/>
    </row>
    <row r="6" spans="1:133">
      <c r="A6" s="12"/>
      <c r="B6" s="25">
        <v>311</v>
      </c>
      <c r="C6" s="20" t="s">
        <v>3</v>
      </c>
      <c r="D6" s="47">
        <v>8552268</v>
      </c>
      <c r="E6" s="47">
        <v>1098648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9650916</v>
      </c>
      <c r="O6" s="48">
        <f t="shared" si="2"/>
        <v>421.47418988557951</v>
      </c>
      <c r="P6" s="9"/>
    </row>
    <row r="7" spans="1:133">
      <c r="A7" s="12"/>
      <c r="B7" s="25">
        <v>312.10000000000002</v>
      </c>
      <c r="C7" s="20" t="s">
        <v>13</v>
      </c>
      <c r="D7" s="47">
        <v>0</v>
      </c>
      <c r="E7" s="47">
        <v>199761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199761</v>
      </c>
      <c r="O7" s="48">
        <f t="shared" si="2"/>
        <v>8.7239496899292508</v>
      </c>
      <c r="P7" s="9"/>
    </row>
    <row r="8" spans="1:133">
      <c r="A8" s="12"/>
      <c r="B8" s="25">
        <v>312.3</v>
      </c>
      <c r="C8" s="20" t="s">
        <v>14</v>
      </c>
      <c r="D8" s="47">
        <v>0</v>
      </c>
      <c r="E8" s="47">
        <v>62159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62159</v>
      </c>
      <c r="O8" s="48">
        <f t="shared" si="2"/>
        <v>2.7146038955367282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632500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632500</v>
      </c>
      <c r="O9" s="48">
        <f t="shared" si="2"/>
        <v>27.622499781640318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2000316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2000316</v>
      </c>
      <c r="O10" s="48">
        <f t="shared" si="2"/>
        <v>87.357673159227886</v>
      </c>
      <c r="P10" s="9"/>
    </row>
    <row r="11" spans="1:133">
      <c r="A11" s="12"/>
      <c r="B11" s="25">
        <v>315</v>
      </c>
      <c r="C11" s="20" t="s">
        <v>17</v>
      </c>
      <c r="D11" s="47">
        <v>135121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135121</v>
      </c>
      <c r="O11" s="48">
        <f t="shared" si="2"/>
        <v>5.9009957201502319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SUM(D13:D19)</f>
        <v>140629</v>
      </c>
      <c r="E12" s="32">
        <f t="shared" si="3"/>
        <v>1225913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1366542</v>
      </c>
      <c r="O12" s="46">
        <f t="shared" si="2"/>
        <v>59.679535330596558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120674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120674</v>
      </c>
      <c r="O13" s="48">
        <f t="shared" si="2"/>
        <v>5.2700672547820773</v>
      </c>
      <c r="P13" s="9"/>
    </row>
    <row r="14" spans="1:133">
      <c r="A14" s="12"/>
      <c r="B14" s="25">
        <v>323.5</v>
      </c>
      <c r="C14" s="20" t="s">
        <v>19</v>
      </c>
      <c r="D14" s="47">
        <v>106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19" si="4">SUM(D14:M14)</f>
        <v>106</v>
      </c>
      <c r="O14" s="48">
        <f t="shared" si="2"/>
        <v>4.6292252598480214E-3</v>
      </c>
      <c r="P14" s="9"/>
    </row>
    <row r="15" spans="1:133">
      <c r="A15" s="12"/>
      <c r="B15" s="25">
        <v>323.7</v>
      </c>
      <c r="C15" s="20" t="s">
        <v>20</v>
      </c>
      <c r="D15" s="47">
        <v>0</v>
      </c>
      <c r="E15" s="47">
        <v>8654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8654</v>
      </c>
      <c r="O15" s="48">
        <f t="shared" si="2"/>
        <v>0.3779369377238187</v>
      </c>
      <c r="P15" s="9"/>
    </row>
    <row r="16" spans="1:133">
      <c r="A16" s="12"/>
      <c r="B16" s="25">
        <v>324.11</v>
      </c>
      <c r="C16" s="20" t="s">
        <v>105</v>
      </c>
      <c r="D16" s="47">
        <v>140523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140523</v>
      </c>
      <c r="O16" s="48">
        <f t="shared" si="2"/>
        <v>6.1369115206568257</v>
      </c>
      <c r="P16" s="9"/>
    </row>
    <row r="17" spans="1:16">
      <c r="A17" s="12"/>
      <c r="B17" s="25">
        <v>325.2</v>
      </c>
      <c r="C17" s="20" t="s">
        <v>21</v>
      </c>
      <c r="D17" s="47">
        <v>0</v>
      </c>
      <c r="E17" s="47">
        <v>1069587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1069587</v>
      </c>
      <c r="O17" s="48">
        <f t="shared" si="2"/>
        <v>46.710935452877983</v>
      </c>
      <c r="P17" s="9"/>
    </row>
    <row r="18" spans="1:16">
      <c r="A18" s="12"/>
      <c r="B18" s="25">
        <v>329</v>
      </c>
      <c r="C18" s="20" t="s">
        <v>22</v>
      </c>
      <c r="D18" s="47">
        <v>0</v>
      </c>
      <c r="E18" s="47">
        <v>3970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3970</v>
      </c>
      <c r="O18" s="48">
        <f t="shared" si="2"/>
        <v>0.17337758756223251</v>
      </c>
      <c r="P18" s="9"/>
    </row>
    <row r="19" spans="1:16">
      <c r="A19" s="12"/>
      <c r="B19" s="25">
        <v>367</v>
      </c>
      <c r="C19" s="20" t="s">
        <v>141</v>
      </c>
      <c r="D19" s="47">
        <v>0</v>
      </c>
      <c r="E19" s="47">
        <v>23028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23028</v>
      </c>
      <c r="O19" s="48">
        <f t="shared" si="2"/>
        <v>1.0056773517337758</v>
      </c>
      <c r="P19" s="9"/>
    </row>
    <row r="20" spans="1:16" ht="15.75">
      <c r="A20" s="29" t="s">
        <v>25</v>
      </c>
      <c r="B20" s="30"/>
      <c r="C20" s="31"/>
      <c r="D20" s="32">
        <f t="shared" ref="D20:M20" si="5">SUM(D21:D47)</f>
        <v>3539204</v>
      </c>
      <c r="E20" s="32">
        <f t="shared" si="5"/>
        <v>2977293</v>
      </c>
      <c r="F20" s="32">
        <f t="shared" si="5"/>
        <v>0</v>
      </c>
      <c r="G20" s="32">
        <f t="shared" si="5"/>
        <v>4230826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>SUM(D20:M20)</f>
        <v>10747323</v>
      </c>
      <c r="O20" s="46">
        <f t="shared" si="2"/>
        <v>469.35640667307189</v>
      </c>
      <c r="P20" s="10"/>
    </row>
    <row r="21" spans="1:16">
      <c r="A21" s="12"/>
      <c r="B21" s="25">
        <v>331.1</v>
      </c>
      <c r="C21" s="20" t="s">
        <v>23</v>
      </c>
      <c r="D21" s="47">
        <v>0</v>
      </c>
      <c r="E21" s="47">
        <v>2558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2558</v>
      </c>
      <c r="O21" s="48">
        <f t="shared" si="2"/>
        <v>0.11171281334614377</v>
      </c>
      <c r="P21" s="9"/>
    </row>
    <row r="22" spans="1:16">
      <c r="A22" s="12"/>
      <c r="B22" s="25">
        <v>331.2</v>
      </c>
      <c r="C22" s="20" t="s">
        <v>24</v>
      </c>
      <c r="D22" s="47">
        <v>109332</v>
      </c>
      <c r="E22" s="47">
        <v>81067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190399</v>
      </c>
      <c r="O22" s="48">
        <f t="shared" si="2"/>
        <v>8.3150930212245608</v>
      </c>
      <c r="P22" s="9"/>
    </row>
    <row r="23" spans="1:16">
      <c r="A23" s="12"/>
      <c r="B23" s="25">
        <v>331.41</v>
      </c>
      <c r="C23" s="20" t="s">
        <v>28</v>
      </c>
      <c r="D23" s="47">
        <v>0</v>
      </c>
      <c r="E23" s="47">
        <v>708718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29" si="6">SUM(D23:M23)</f>
        <v>708718</v>
      </c>
      <c r="O23" s="48">
        <f t="shared" si="2"/>
        <v>30.951087431216699</v>
      </c>
      <c r="P23" s="9"/>
    </row>
    <row r="24" spans="1:16">
      <c r="A24" s="12"/>
      <c r="B24" s="25">
        <v>331.49</v>
      </c>
      <c r="C24" s="20" t="s">
        <v>29</v>
      </c>
      <c r="D24" s="47">
        <v>20829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20829</v>
      </c>
      <c r="O24" s="48">
        <f t="shared" si="2"/>
        <v>0.90964276356013629</v>
      </c>
      <c r="P24" s="9"/>
    </row>
    <row r="25" spans="1:16">
      <c r="A25" s="12"/>
      <c r="B25" s="25">
        <v>331.5</v>
      </c>
      <c r="C25" s="20" t="s">
        <v>26</v>
      </c>
      <c r="D25" s="47">
        <v>0</v>
      </c>
      <c r="E25" s="47">
        <v>710820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710820</v>
      </c>
      <c r="O25" s="48">
        <f t="shared" si="2"/>
        <v>31.042885841558213</v>
      </c>
      <c r="P25" s="9"/>
    </row>
    <row r="26" spans="1:16">
      <c r="A26" s="12"/>
      <c r="B26" s="25">
        <v>331.7</v>
      </c>
      <c r="C26" s="20" t="s">
        <v>126</v>
      </c>
      <c r="D26" s="47">
        <v>600000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600000</v>
      </c>
      <c r="O26" s="48">
        <f t="shared" si="2"/>
        <v>26.203161848196348</v>
      </c>
      <c r="P26" s="9"/>
    </row>
    <row r="27" spans="1:16">
      <c r="A27" s="12"/>
      <c r="B27" s="25">
        <v>331.9</v>
      </c>
      <c r="C27" s="20" t="s">
        <v>106</v>
      </c>
      <c r="D27" s="47">
        <v>0</v>
      </c>
      <c r="E27" s="47">
        <v>61947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61947</v>
      </c>
      <c r="O27" s="48">
        <f t="shared" si="2"/>
        <v>2.705345445017032</v>
      </c>
      <c r="P27" s="9"/>
    </row>
    <row r="28" spans="1:16">
      <c r="A28" s="12"/>
      <c r="B28" s="25">
        <v>334.1</v>
      </c>
      <c r="C28" s="20" t="s">
        <v>107</v>
      </c>
      <c r="D28" s="47">
        <v>0</v>
      </c>
      <c r="E28" s="47">
        <v>47000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47000</v>
      </c>
      <c r="O28" s="48">
        <f t="shared" si="2"/>
        <v>2.0525810114420473</v>
      </c>
      <c r="P28" s="9"/>
    </row>
    <row r="29" spans="1:16">
      <c r="A29" s="12"/>
      <c r="B29" s="25">
        <v>334.2</v>
      </c>
      <c r="C29" s="20" t="s">
        <v>27</v>
      </c>
      <c r="D29" s="47">
        <v>172626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172626</v>
      </c>
      <c r="O29" s="48">
        <f t="shared" si="2"/>
        <v>7.5389116953445718</v>
      </c>
      <c r="P29" s="9"/>
    </row>
    <row r="30" spans="1:16">
      <c r="A30" s="12"/>
      <c r="B30" s="25">
        <v>334.34</v>
      </c>
      <c r="C30" s="20" t="s">
        <v>30</v>
      </c>
      <c r="D30" s="47">
        <v>0</v>
      </c>
      <c r="E30" s="47">
        <v>19229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19229</v>
      </c>
      <c r="O30" s="48">
        <f t="shared" si="2"/>
        <v>0.83976766529827929</v>
      </c>
      <c r="P30" s="9"/>
    </row>
    <row r="31" spans="1:16">
      <c r="A31" s="12"/>
      <c r="B31" s="25">
        <v>334.39</v>
      </c>
      <c r="C31" s="20" t="s">
        <v>32</v>
      </c>
      <c r="D31" s="47">
        <v>212319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4" si="7">SUM(D31:M31)</f>
        <v>212319</v>
      </c>
      <c r="O31" s="48">
        <f t="shared" si="2"/>
        <v>9.2723818674120011</v>
      </c>
      <c r="P31" s="9"/>
    </row>
    <row r="32" spans="1:16">
      <c r="A32" s="12"/>
      <c r="B32" s="25">
        <v>334.49</v>
      </c>
      <c r="C32" s="20" t="s">
        <v>34</v>
      </c>
      <c r="D32" s="47">
        <v>0</v>
      </c>
      <c r="E32" s="47">
        <v>20000</v>
      </c>
      <c r="F32" s="47">
        <v>0</v>
      </c>
      <c r="G32" s="47">
        <v>3363211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3383211</v>
      </c>
      <c r="O32" s="48">
        <f t="shared" si="2"/>
        <v>147.75137566599702</v>
      </c>
      <c r="P32" s="9"/>
    </row>
    <row r="33" spans="1:16">
      <c r="A33" s="12"/>
      <c r="B33" s="25">
        <v>334.69</v>
      </c>
      <c r="C33" s="20" t="s">
        <v>36</v>
      </c>
      <c r="D33" s="47">
        <v>18334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18334</v>
      </c>
      <c r="O33" s="48">
        <f t="shared" si="2"/>
        <v>0.80068128220805312</v>
      </c>
      <c r="P33" s="9"/>
    </row>
    <row r="34" spans="1:16">
      <c r="A34" s="12"/>
      <c r="B34" s="25">
        <v>334.7</v>
      </c>
      <c r="C34" s="20" t="s">
        <v>37</v>
      </c>
      <c r="D34" s="47">
        <v>70958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70958</v>
      </c>
      <c r="O34" s="48">
        <f t="shared" si="2"/>
        <v>3.0988732640405274</v>
      </c>
      <c r="P34" s="9"/>
    </row>
    <row r="35" spans="1:16">
      <c r="A35" s="12"/>
      <c r="B35" s="25">
        <v>334.89</v>
      </c>
      <c r="C35" s="20" t="s">
        <v>38</v>
      </c>
      <c r="D35" s="47">
        <v>0</v>
      </c>
      <c r="E35" s="47">
        <v>17444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17444</v>
      </c>
      <c r="O35" s="48">
        <f t="shared" si="2"/>
        <v>0.76181325879989514</v>
      </c>
      <c r="P35" s="9"/>
    </row>
    <row r="36" spans="1:16">
      <c r="A36" s="12"/>
      <c r="B36" s="25">
        <v>335.12</v>
      </c>
      <c r="C36" s="20" t="s">
        <v>39</v>
      </c>
      <c r="D36" s="47">
        <v>364899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364899</v>
      </c>
      <c r="O36" s="48">
        <f t="shared" si="2"/>
        <v>15.935845925408332</v>
      </c>
      <c r="P36" s="9"/>
    </row>
    <row r="37" spans="1:16">
      <c r="A37" s="12"/>
      <c r="B37" s="25">
        <v>335.13</v>
      </c>
      <c r="C37" s="20" t="s">
        <v>40</v>
      </c>
      <c r="D37" s="47">
        <v>16077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16077</v>
      </c>
      <c r="O37" s="48">
        <f t="shared" ref="O37:O68" si="8">(N37/O$83)</f>
        <v>0.70211372172242115</v>
      </c>
      <c r="P37" s="9"/>
    </row>
    <row r="38" spans="1:16">
      <c r="A38" s="12"/>
      <c r="B38" s="25">
        <v>335.14</v>
      </c>
      <c r="C38" s="20" t="s">
        <v>41</v>
      </c>
      <c r="D38" s="47">
        <v>10390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10390</v>
      </c>
      <c r="O38" s="48">
        <f t="shared" si="8"/>
        <v>0.45375141933793345</v>
      </c>
      <c r="P38" s="9"/>
    </row>
    <row r="39" spans="1:16">
      <c r="A39" s="12"/>
      <c r="B39" s="25">
        <v>335.15</v>
      </c>
      <c r="C39" s="20" t="s">
        <v>42</v>
      </c>
      <c r="D39" s="47">
        <v>3185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3185</v>
      </c>
      <c r="O39" s="48">
        <f t="shared" si="8"/>
        <v>0.13909511747750894</v>
      </c>
      <c r="P39" s="9"/>
    </row>
    <row r="40" spans="1:16">
      <c r="A40" s="12"/>
      <c r="B40" s="25">
        <v>335.16</v>
      </c>
      <c r="C40" s="20" t="s">
        <v>43</v>
      </c>
      <c r="D40" s="47">
        <v>223250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223250</v>
      </c>
      <c r="O40" s="48">
        <f t="shared" si="8"/>
        <v>9.7497598043497256</v>
      </c>
      <c r="P40" s="9"/>
    </row>
    <row r="41" spans="1:16">
      <c r="A41" s="12"/>
      <c r="B41" s="25">
        <v>335.18</v>
      </c>
      <c r="C41" s="20" t="s">
        <v>44</v>
      </c>
      <c r="D41" s="47">
        <v>1468109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1468109</v>
      </c>
      <c r="O41" s="48">
        <f t="shared" si="8"/>
        <v>64.115162896322829</v>
      </c>
      <c r="P41" s="9"/>
    </row>
    <row r="42" spans="1:16">
      <c r="A42" s="12"/>
      <c r="B42" s="25">
        <v>335.49</v>
      </c>
      <c r="C42" s="20" t="s">
        <v>45</v>
      </c>
      <c r="D42" s="47">
        <v>0</v>
      </c>
      <c r="E42" s="47">
        <v>715948</v>
      </c>
      <c r="F42" s="47">
        <v>0</v>
      </c>
      <c r="G42" s="47">
        <v>867615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1583563</v>
      </c>
      <c r="O42" s="48">
        <f t="shared" si="8"/>
        <v>69.157262643025589</v>
      </c>
      <c r="P42" s="9"/>
    </row>
    <row r="43" spans="1:16">
      <c r="A43" s="12"/>
      <c r="B43" s="25">
        <v>335.8</v>
      </c>
      <c r="C43" s="20" t="s">
        <v>109</v>
      </c>
      <c r="D43" s="47">
        <v>0</v>
      </c>
      <c r="E43" s="47">
        <v>541254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541254</v>
      </c>
      <c r="O43" s="48">
        <f t="shared" si="8"/>
        <v>23.637610271639446</v>
      </c>
      <c r="P43" s="9"/>
    </row>
    <row r="44" spans="1:16">
      <c r="A44" s="12"/>
      <c r="B44" s="25">
        <v>336</v>
      </c>
      <c r="C44" s="20" t="s">
        <v>5</v>
      </c>
      <c r="D44" s="47">
        <v>34623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34623</v>
      </c>
      <c r="O44" s="48">
        <f t="shared" si="8"/>
        <v>1.5120534544501703</v>
      </c>
      <c r="P44" s="9"/>
    </row>
    <row r="45" spans="1:16">
      <c r="A45" s="12"/>
      <c r="B45" s="25">
        <v>337.2</v>
      </c>
      <c r="C45" s="20" t="s">
        <v>46</v>
      </c>
      <c r="D45" s="47">
        <v>177575</v>
      </c>
      <c r="E45" s="47">
        <v>51308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228883</v>
      </c>
      <c r="O45" s="48">
        <f t="shared" si="8"/>
        <v>9.9957638221678753</v>
      </c>
      <c r="P45" s="9"/>
    </row>
    <row r="46" spans="1:16">
      <c r="A46" s="12"/>
      <c r="B46" s="25">
        <v>337.6</v>
      </c>
      <c r="C46" s="20" t="s">
        <v>47</v>
      </c>
      <c r="D46" s="47">
        <v>18071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18071</v>
      </c>
      <c r="O46" s="48">
        <f t="shared" si="8"/>
        <v>0.78919556293126036</v>
      </c>
      <c r="P46" s="9"/>
    </row>
    <row r="47" spans="1:16">
      <c r="A47" s="12"/>
      <c r="B47" s="25">
        <v>337.7</v>
      </c>
      <c r="C47" s="20" t="s">
        <v>142</v>
      </c>
      <c r="D47" s="47">
        <v>18627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18627</v>
      </c>
      <c r="O47" s="48">
        <f t="shared" si="8"/>
        <v>0.81347715957725564</v>
      </c>
      <c r="P47" s="9"/>
    </row>
    <row r="48" spans="1:16" ht="15.75">
      <c r="A48" s="29" t="s">
        <v>53</v>
      </c>
      <c r="B48" s="30"/>
      <c r="C48" s="31"/>
      <c r="D48" s="32">
        <f t="shared" ref="D48:M48" si="9">SUM(D49:D64)</f>
        <v>257143</v>
      </c>
      <c r="E48" s="32">
        <f t="shared" si="9"/>
        <v>1125849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168028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1551020</v>
      </c>
      <c r="O48" s="46">
        <f t="shared" si="8"/>
        <v>67.736046816315834</v>
      </c>
      <c r="P48" s="10"/>
    </row>
    <row r="49" spans="1:16">
      <c r="A49" s="12"/>
      <c r="B49" s="25">
        <v>341.1</v>
      </c>
      <c r="C49" s="20" t="s">
        <v>56</v>
      </c>
      <c r="D49" s="47">
        <v>17618</v>
      </c>
      <c r="E49" s="47">
        <v>40845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58463</v>
      </c>
      <c r="O49" s="48">
        <f t="shared" si="8"/>
        <v>2.5531924185518386</v>
      </c>
      <c r="P49" s="9"/>
    </row>
    <row r="50" spans="1:16">
      <c r="A50" s="12"/>
      <c r="B50" s="25">
        <v>341.51</v>
      </c>
      <c r="C50" s="20" t="s">
        <v>57</v>
      </c>
      <c r="D50" s="47">
        <v>0</v>
      </c>
      <c r="E50" s="47">
        <v>15265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64" si="10">SUM(D50:M50)</f>
        <v>15265</v>
      </c>
      <c r="O50" s="48">
        <f t="shared" si="8"/>
        <v>0.66665210935452879</v>
      </c>
      <c r="P50" s="9"/>
    </row>
    <row r="51" spans="1:16">
      <c r="A51" s="12"/>
      <c r="B51" s="25">
        <v>341.52</v>
      </c>
      <c r="C51" s="20" t="s">
        <v>58</v>
      </c>
      <c r="D51" s="47">
        <v>22625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22625</v>
      </c>
      <c r="O51" s="48">
        <f t="shared" si="8"/>
        <v>0.98807756135907066</v>
      </c>
      <c r="P51" s="9"/>
    </row>
    <row r="52" spans="1:16">
      <c r="A52" s="12"/>
      <c r="B52" s="25">
        <v>341.56</v>
      </c>
      <c r="C52" s="20" t="s">
        <v>59</v>
      </c>
      <c r="D52" s="47">
        <v>19287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19287</v>
      </c>
      <c r="O52" s="48">
        <f t="shared" si="8"/>
        <v>0.84230063761027163</v>
      </c>
      <c r="P52" s="9"/>
    </row>
    <row r="53" spans="1:16">
      <c r="A53" s="12"/>
      <c r="B53" s="25">
        <v>341.8</v>
      </c>
      <c r="C53" s="20" t="s">
        <v>60</v>
      </c>
      <c r="D53" s="47">
        <v>0</v>
      </c>
      <c r="E53" s="47">
        <v>791267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791267</v>
      </c>
      <c r="O53" s="48">
        <f t="shared" si="8"/>
        <v>34.556162110227966</v>
      </c>
      <c r="P53" s="9"/>
    </row>
    <row r="54" spans="1:16">
      <c r="A54" s="12"/>
      <c r="B54" s="25">
        <v>342.1</v>
      </c>
      <c r="C54" s="20" t="s">
        <v>62</v>
      </c>
      <c r="D54" s="47">
        <v>58758</v>
      </c>
      <c r="E54" s="47">
        <v>106789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165547</v>
      </c>
      <c r="O54" s="48">
        <f t="shared" si="8"/>
        <v>7.2297580574722682</v>
      </c>
      <c r="P54" s="9"/>
    </row>
    <row r="55" spans="1:16">
      <c r="A55" s="12"/>
      <c r="B55" s="25">
        <v>342.3</v>
      </c>
      <c r="C55" s="20" t="s">
        <v>127</v>
      </c>
      <c r="D55" s="47">
        <v>7057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7057</v>
      </c>
      <c r="O55" s="48">
        <f t="shared" si="8"/>
        <v>0.30819285527120271</v>
      </c>
      <c r="P55" s="9"/>
    </row>
    <row r="56" spans="1:16">
      <c r="A56" s="12"/>
      <c r="B56" s="25">
        <v>343.4</v>
      </c>
      <c r="C56" s="20" t="s">
        <v>63</v>
      </c>
      <c r="D56" s="47">
        <v>0</v>
      </c>
      <c r="E56" s="47">
        <v>108757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108757</v>
      </c>
      <c r="O56" s="48">
        <f t="shared" si="8"/>
        <v>4.749628788540484</v>
      </c>
      <c r="P56" s="9"/>
    </row>
    <row r="57" spans="1:16">
      <c r="A57" s="12"/>
      <c r="B57" s="25">
        <v>344.1</v>
      </c>
      <c r="C57" s="20" t="s">
        <v>64</v>
      </c>
      <c r="D57" s="47">
        <v>0</v>
      </c>
      <c r="E57" s="47">
        <v>56171</v>
      </c>
      <c r="F57" s="47">
        <v>0</v>
      </c>
      <c r="G57" s="47">
        <v>0</v>
      </c>
      <c r="H57" s="47">
        <v>0</v>
      </c>
      <c r="I57" s="47">
        <v>168028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224199</v>
      </c>
      <c r="O57" s="48">
        <f t="shared" si="8"/>
        <v>9.7912044720062887</v>
      </c>
      <c r="P57" s="9"/>
    </row>
    <row r="58" spans="1:16">
      <c r="A58" s="12"/>
      <c r="B58" s="25">
        <v>346.4</v>
      </c>
      <c r="C58" s="20" t="s">
        <v>65</v>
      </c>
      <c r="D58" s="47">
        <v>0</v>
      </c>
      <c r="E58" s="47">
        <v>6040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6040</v>
      </c>
      <c r="O58" s="48">
        <f t="shared" si="8"/>
        <v>0.26377849593850994</v>
      </c>
      <c r="P58" s="9"/>
    </row>
    <row r="59" spans="1:16">
      <c r="A59" s="12"/>
      <c r="B59" s="25">
        <v>347.2</v>
      </c>
      <c r="C59" s="20" t="s">
        <v>128</v>
      </c>
      <c r="D59" s="47">
        <v>10535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10535</v>
      </c>
      <c r="O59" s="48">
        <f t="shared" si="8"/>
        <v>0.46008385011791425</v>
      </c>
      <c r="P59" s="9"/>
    </row>
    <row r="60" spans="1:16">
      <c r="A60" s="12"/>
      <c r="B60" s="25">
        <v>347.5</v>
      </c>
      <c r="C60" s="20" t="s">
        <v>116</v>
      </c>
      <c r="D60" s="47">
        <v>59824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59824</v>
      </c>
      <c r="O60" s="48">
        <f t="shared" si="8"/>
        <v>2.6126299240108306</v>
      </c>
      <c r="P60" s="9"/>
    </row>
    <row r="61" spans="1:16">
      <c r="A61" s="12"/>
      <c r="B61" s="25">
        <v>347.9</v>
      </c>
      <c r="C61" s="20" t="s">
        <v>66</v>
      </c>
      <c r="D61" s="47">
        <v>25678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25678</v>
      </c>
      <c r="O61" s="48">
        <f t="shared" si="8"/>
        <v>1.1214079832299764</v>
      </c>
      <c r="P61" s="9"/>
    </row>
    <row r="62" spans="1:16">
      <c r="A62" s="12"/>
      <c r="B62" s="25">
        <v>348.93099999999998</v>
      </c>
      <c r="C62" s="20" t="s">
        <v>117</v>
      </c>
      <c r="D62" s="47">
        <v>11332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11332</v>
      </c>
      <c r="O62" s="48">
        <f t="shared" si="8"/>
        <v>0.49489038343960173</v>
      </c>
      <c r="P62" s="9"/>
    </row>
    <row r="63" spans="1:16">
      <c r="A63" s="12"/>
      <c r="B63" s="25">
        <v>348.93299999999999</v>
      </c>
      <c r="C63" s="20" t="s">
        <v>118</v>
      </c>
      <c r="D63" s="47">
        <v>0</v>
      </c>
      <c r="E63" s="47">
        <v>715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715</v>
      </c>
      <c r="O63" s="48">
        <f t="shared" si="8"/>
        <v>3.1225434535767316E-2</v>
      </c>
      <c r="P63" s="9"/>
    </row>
    <row r="64" spans="1:16">
      <c r="A64" s="12"/>
      <c r="B64" s="25">
        <v>348.99</v>
      </c>
      <c r="C64" s="20" t="s">
        <v>119</v>
      </c>
      <c r="D64" s="47">
        <v>24429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24429</v>
      </c>
      <c r="O64" s="48">
        <f t="shared" si="8"/>
        <v>1.0668617346493143</v>
      </c>
      <c r="P64" s="9"/>
    </row>
    <row r="65" spans="1:16" ht="15.75">
      <c r="A65" s="29" t="s">
        <v>54</v>
      </c>
      <c r="B65" s="30"/>
      <c r="C65" s="31"/>
      <c r="D65" s="32">
        <f t="shared" ref="D65:M65" si="11">SUM(D66:D71)</f>
        <v>99934</v>
      </c>
      <c r="E65" s="32">
        <f t="shared" si="11"/>
        <v>59068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ref="N65:N81" si="12">SUM(D65:M65)</f>
        <v>159002</v>
      </c>
      <c r="O65" s="46">
        <f t="shared" si="8"/>
        <v>6.94392523364486</v>
      </c>
      <c r="P65" s="10"/>
    </row>
    <row r="66" spans="1:16">
      <c r="A66" s="13"/>
      <c r="B66" s="40">
        <v>351.1</v>
      </c>
      <c r="C66" s="21" t="s">
        <v>84</v>
      </c>
      <c r="D66" s="47">
        <v>28930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2"/>
        <v>28930</v>
      </c>
      <c r="O66" s="48">
        <f t="shared" si="8"/>
        <v>1.2634291204472006</v>
      </c>
      <c r="P66" s="9"/>
    </row>
    <row r="67" spans="1:16">
      <c r="A67" s="13"/>
      <c r="B67" s="40">
        <v>351.2</v>
      </c>
      <c r="C67" s="21" t="s">
        <v>85</v>
      </c>
      <c r="D67" s="47">
        <v>12663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12663</v>
      </c>
      <c r="O67" s="48">
        <f t="shared" si="8"/>
        <v>0.55301773080618399</v>
      </c>
      <c r="P67" s="9"/>
    </row>
    <row r="68" spans="1:16">
      <c r="A68" s="13"/>
      <c r="B68" s="40">
        <v>351.3</v>
      </c>
      <c r="C68" s="21" t="s">
        <v>120</v>
      </c>
      <c r="D68" s="47">
        <v>35076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35076</v>
      </c>
      <c r="O68" s="48">
        <f t="shared" si="8"/>
        <v>1.5318368416455586</v>
      </c>
      <c r="P68" s="9"/>
    </row>
    <row r="69" spans="1:16">
      <c r="A69" s="13"/>
      <c r="B69" s="40">
        <v>351.5</v>
      </c>
      <c r="C69" s="21" t="s">
        <v>86</v>
      </c>
      <c r="D69" s="47">
        <v>17981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17981</v>
      </c>
      <c r="O69" s="48">
        <f t="shared" ref="O69:O81" si="13">(N69/O$83)</f>
        <v>0.78526508865403088</v>
      </c>
      <c r="P69" s="9"/>
    </row>
    <row r="70" spans="1:16">
      <c r="A70" s="13"/>
      <c r="B70" s="40">
        <v>352</v>
      </c>
      <c r="C70" s="21" t="s">
        <v>87</v>
      </c>
      <c r="D70" s="47">
        <v>5284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5284</v>
      </c>
      <c r="O70" s="48">
        <f t="shared" si="13"/>
        <v>0.23076251200978251</v>
      </c>
      <c r="P70" s="9"/>
    </row>
    <row r="71" spans="1:16">
      <c r="A71" s="13"/>
      <c r="B71" s="40">
        <v>359</v>
      </c>
      <c r="C71" s="21" t="s">
        <v>88</v>
      </c>
      <c r="D71" s="47">
        <v>0</v>
      </c>
      <c r="E71" s="47">
        <v>59068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59068</v>
      </c>
      <c r="O71" s="48">
        <f t="shared" si="13"/>
        <v>2.5796139400821034</v>
      </c>
      <c r="P71" s="9"/>
    </row>
    <row r="72" spans="1:16" ht="15.75">
      <c r="A72" s="29" t="s">
        <v>6</v>
      </c>
      <c r="B72" s="30"/>
      <c r="C72" s="31"/>
      <c r="D72" s="32">
        <f t="shared" ref="D72:M72" si="14">SUM(D73:D78)</f>
        <v>239133</v>
      </c>
      <c r="E72" s="32">
        <f t="shared" si="14"/>
        <v>92922</v>
      </c>
      <c r="F72" s="32">
        <f t="shared" si="14"/>
        <v>0</v>
      </c>
      <c r="G72" s="32">
        <f t="shared" si="14"/>
        <v>20785</v>
      </c>
      <c r="H72" s="32">
        <f t="shared" si="14"/>
        <v>0</v>
      </c>
      <c r="I72" s="32">
        <f t="shared" si="14"/>
        <v>0</v>
      </c>
      <c r="J72" s="32">
        <f t="shared" si="14"/>
        <v>0</v>
      </c>
      <c r="K72" s="32">
        <f t="shared" si="14"/>
        <v>0</v>
      </c>
      <c r="L72" s="32">
        <f t="shared" si="14"/>
        <v>0</v>
      </c>
      <c r="M72" s="32">
        <f t="shared" si="14"/>
        <v>0</v>
      </c>
      <c r="N72" s="32">
        <f t="shared" si="12"/>
        <v>352840</v>
      </c>
      <c r="O72" s="46">
        <f t="shared" si="13"/>
        <v>15.409206044195999</v>
      </c>
      <c r="P72" s="10"/>
    </row>
    <row r="73" spans="1:16">
      <c r="A73" s="12"/>
      <c r="B73" s="25">
        <v>361.1</v>
      </c>
      <c r="C73" s="20" t="s">
        <v>89</v>
      </c>
      <c r="D73" s="47">
        <v>21146</v>
      </c>
      <c r="E73" s="47">
        <v>22522</v>
      </c>
      <c r="F73" s="47">
        <v>0</v>
      </c>
      <c r="G73" s="47">
        <v>7109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50777</v>
      </c>
      <c r="O73" s="48">
        <f t="shared" si="13"/>
        <v>2.2175299152764434</v>
      </c>
      <c r="P73" s="9"/>
    </row>
    <row r="74" spans="1:16">
      <c r="A74" s="12"/>
      <c r="B74" s="25">
        <v>362</v>
      </c>
      <c r="C74" s="20" t="s">
        <v>90</v>
      </c>
      <c r="D74" s="47">
        <v>3980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3980</v>
      </c>
      <c r="O74" s="48">
        <f t="shared" si="13"/>
        <v>0.17381430692636912</v>
      </c>
      <c r="P74" s="9"/>
    </row>
    <row r="75" spans="1:16">
      <c r="A75" s="12"/>
      <c r="B75" s="25">
        <v>365</v>
      </c>
      <c r="C75" s="20" t="s">
        <v>91</v>
      </c>
      <c r="D75" s="47">
        <v>54181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54181</v>
      </c>
      <c r="O75" s="48">
        <f t="shared" si="13"/>
        <v>2.3661891868285441</v>
      </c>
      <c r="P75" s="9"/>
    </row>
    <row r="76" spans="1:16">
      <c r="A76" s="12"/>
      <c r="B76" s="25">
        <v>366</v>
      </c>
      <c r="C76" s="20" t="s">
        <v>92</v>
      </c>
      <c r="D76" s="47">
        <v>58850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58850</v>
      </c>
      <c r="O76" s="48">
        <f t="shared" si="13"/>
        <v>2.5700934579439254</v>
      </c>
      <c r="P76" s="9"/>
    </row>
    <row r="77" spans="1:16">
      <c r="A77" s="12"/>
      <c r="B77" s="25">
        <v>369.3</v>
      </c>
      <c r="C77" s="20" t="s">
        <v>121</v>
      </c>
      <c r="D77" s="47">
        <v>2295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2295</v>
      </c>
      <c r="O77" s="48">
        <f t="shared" si="13"/>
        <v>0.10022709406935104</v>
      </c>
      <c r="P77" s="9"/>
    </row>
    <row r="78" spans="1:16">
      <c r="A78" s="12"/>
      <c r="B78" s="25">
        <v>369.9</v>
      </c>
      <c r="C78" s="20" t="s">
        <v>93</v>
      </c>
      <c r="D78" s="47">
        <v>98681</v>
      </c>
      <c r="E78" s="47">
        <v>70400</v>
      </c>
      <c r="F78" s="47">
        <v>0</v>
      </c>
      <c r="G78" s="47">
        <v>13676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182757</v>
      </c>
      <c r="O78" s="48">
        <f t="shared" si="13"/>
        <v>7.9813520831513669</v>
      </c>
      <c r="P78" s="9"/>
    </row>
    <row r="79" spans="1:16" ht="15.75">
      <c r="A79" s="29" t="s">
        <v>55</v>
      </c>
      <c r="B79" s="30"/>
      <c r="C79" s="31"/>
      <c r="D79" s="32">
        <f t="shared" ref="D79:M79" si="15">SUM(D80:D80)</f>
        <v>103840</v>
      </c>
      <c r="E79" s="32">
        <f t="shared" si="15"/>
        <v>7780457</v>
      </c>
      <c r="F79" s="32">
        <f t="shared" si="15"/>
        <v>1048975</v>
      </c>
      <c r="G79" s="32">
        <f t="shared" si="15"/>
        <v>0</v>
      </c>
      <c r="H79" s="32">
        <f t="shared" si="15"/>
        <v>0</v>
      </c>
      <c r="I79" s="32">
        <f t="shared" si="15"/>
        <v>0</v>
      </c>
      <c r="J79" s="32">
        <f t="shared" si="15"/>
        <v>0</v>
      </c>
      <c r="K79" s="32">
        <f t="shared" si="15"/>
        <v>0</v>
      </c>
      <c r="L79" s="32">
        <f t="shared" si="15"/>
        <v>0</v>
      </c>
      <c r="M79" s="32">
        <f t="shared" si="15"/>
        <v>0</v>
      </c>
      <c r="N79" s="32">
        <f t="shared" si="12"/>
        <v>8933272</v>
      </c>
      <c r="O79" s="46">
        <f t="shared" si="13"/>
        <v>390.13328674993448</v>
      </c>
      <c r="P79" s="9"/>
    </row>
    <row r="80" spans="1:16" ht="15.75" thickBot="1">
      <c r="A80" s="12"/>
      <c r="B80" s="25">
        <v>381</v>
      </c>
      <c r="C80" s="20" t="s">
        <v>94</v>
      </c>
      <c r="D80" s="47">
        <v>103840</v>
      </c>
      <c r="E80" s="47">
        <v>7780457</v>
      </c>
      <c r="F80" s="47">
        <v>1048975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8933272</v>
      </c>
      <c r="O80" s="48">
        <f t="shared" si="13"/>
        <v>390.13328674993448</v>
      </c>
      <c r="P80" s="9"/>
    </row>
    <row r="81" spans="1:119" ht="16.5" thickBot="1">
      <c r="A81" s="14" t="s">
        <v>68</v>
      </c>
      <c r="B81" s="23"/>
      <c r="C81" s="22"/>
      <c r="D81" s="15">
        <f t="shared" ref="D81:M81" si="16">SUM(D5,D12,D20,D48,D65,D72,D79)</f>
        <v>13067272</v>
      </c>
      <c r="E81" s="15">
        <f t="shared" si="16"/>
        <v>17254886</v>
      </c>
      <c r="F81" s="15">
        <f t="shared" si="16"/>
        <v>1048975</v>
      </c>
      <c r="G81" s="15">
        <f t="shared" si="16"/>
        <v>4251611</v>
      </c>
      <c r="H81" s="15">
        <f t="shared" si="16"/>
        <v>0</v>
      </c>
      <c r="I81" s="15">
        <f t="shared" si="16"/>
        <v>168028</v>
      </c>
      <c r="J81" s="15">
        <f t="shared" si="16"/>
        <v>0</v>
      </c>
      <c r="K81" s="15">
        <f t="shared" si="16"/>
        <v>0</v>
      </c>
      <c r="L81" s="15">
        <f t="shared" si="16"/>
        <v>0</v>
      </c>
      <c r="M81" s="15">
        <f t="shared" si="16"/>
        <v>0</v>
      </c>
      <c r="N81" s="15">
        <f t="shared" si="12"/>
        <v>35790772</v>
      </c>
      <c r="O81" s="38">
        <f t="shared" si="13"/>
        <v>1563.0523189798237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1"/>
      <c r="B83" s="42"/>
      <c r="C83" s="42"/>
      <c r="D83" s="43"/>
      <c r="E83" s="43"/>
      <c r="F83" s="43"/>
      <c r="G83" s="43"/>
      <c r="H83" s="43"/>
      <c r="I83" s="43"/>
      <c r="J83" s="43"/>
      <c r="K83" s="43"/>
      <c r="L83" s="119" t="s">
        <v>143</v>
      </c>
      <c r="M83" s="119"/>
      <c r="N83" s="119"/>
      <c r="O83" s="44">
        <v>22898</v>
      </c>
    </row>
    <row r="84" spans="1:119">
      <c r="A84" s="120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8"/>
    </row>
    <row r="85" spans="1:119" ht="15.75" customHeight="1" thickBot="1">
      <c r="A85" s="121" t="s">
        <v>130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1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123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96</v>
      </c>
      <c r="B3" s="109"/>
      <c r="C3" s="110"/>
      <c r="D3" s="129" t="s">
        <v>49</v>
      </c>
      <c r="E3" s="130"/>
      <c r="F3" s="130"/>
      <c r="G3" s="130"/>
      <c r="H3" s="131"/>
      <c r="I3" s="129" t="s">
        <v>50</v>
      </c>
      <c r="J3" s="131"/>
      <c r="K3" s="129" t="s">
        <v>52</v>
      </c>
      <c r="L3" s="131"/>
      <c r="M3" s="36"/>
      <c r="N3" s="37"/>
      <c r="O3" s="132" t="s">
        <v>101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97</v>
      </c>
      <c r="F4" s="34" t="s">
        <v>98</v>
      </c>
      <c r="G4" s="34" t="s">
        <v>99</v>
      </c>
      <c r="H4" s="34" t="s">
        <v>8</v>
      </c>
      <c r="I4" s="34" t="s">
        <v>9</v>
      </c>
      <c r="J4" s="35" t="s">
        <v>100</v>
      </c>
      <c r="K4" s="35" t="s">
        <v>10</v>
      </c>
      <c r="L4" s="35" t="s">
        <v>11</v>
      </c>
      <c r="M4" s="35" t="s">
        <v>12</v>
      </c>
      <c r="N4" s="35" t="s">
        <v>51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9230617</v>
      </c>
      <c r="E5" s="27">
        <f t="shared" si="0"/>
        <v>4234759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13465376</v>
      </c>
      <c r="O5" s="33">
        <f t="shared" ref="O5:O36" si="1">(N5/O$85)</f>
        <v>598.46115555555559</v>
      </c>
      <c r="P5" s="6"/>
    </row>
    <row r="6" spans="1:133">
      <c r="A6" s="12"/>
      <c r="B6" s="25">
        <v>311</v>
      </c>
      <c r="C6" s="20" t="s">
        <v>3</v>
      </c>
      <c r="D6" s="47">
        <v>9100826</v>
      </c>
      <c r="E6" s="47">
        <v>1166422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10267248</v>
      </c>
      <c r="O6" s="48">
        <f t="shared" si="1"/>
        <v>456.32213333333334</v>
      </c>
      <c r="P6" s="9"/>
    </row>
    <row r="7" spans="1:133">
      <c r="A7" s="12"/>
      <c r="B7" s="25">
        <v>312.10000000000002</v>
      </c>
      <c r="C7" s="20" t="s">
        <v>13</v>
      </c>
      <c r="D7" s="47">
        <v>0</v>
      </c>
      <c r="E7" s="47">
        <v>199644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199644</v>
      </c>
      <c r="O7" s="48">
        <f t="shared" si="1"/>
        <v>8.8730666666666664</v>
      </c>
      <c r="P7" s="9"/>
    </row>
    <row r="8" spans="1:133">
      <c r="A8" s="12"/>
      <c r="B8" s="25">
        <v>312.3</v>
      </c>
      <c r="C8" s="20" t="s">
        <v>14</v>
      </c>
      <c r="D8" s="47">
        <v>0</v>
      </c>
      <c r="E8" s="47">
        <v>64429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64429</v>
      </c>
      <c r="O8" s="48">
        <f t="shared" si="1"/>
        <v>2.8635111111111109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637965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637965</v>
      </c>
      <c r="O9" s="48">
        <f t="shared" si="1"/>
        <v>28.353999999999999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2053471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2053471</v>
      </c>
      <c r="O10" s="48">
        <f t="shared" si="1"/>
        <v>91.265377777777772</v>
      </c>
      <c r="P10" s="9"/>
    </row>
    <row r="11" spans="1:133">
      <c r="A11" s="12"/>
      <c r="B11" s="25">
        <v>315</v>
      </c>
      <c r="C11" s="20" t="s">
        <v>17</v>
      </c>
      <c r="D11" s="47">
        <v>129791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129791</v>
      </c>
      <c r="O11" s="48">
        <f t="shared" si="1"/>
        <v>5.7684888888888892</v>
      </c>
      <c r="P11" s="9"/>
    </row>
    <row r="12" spans="1:133">
      <c r="A12" s="12"/>
      <c r="B12" s="25">
        <v>316</v>
      </c>
      <c r="C12" s="20" t="s">
        <v>124</v>
      </c>
      <c r="D12" s="47">
        <v>0</v>
      </c>
      <c r="E12" s="47">
        <v>112828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112828</v>
      </c>
      <c r="O12" s="48">
        <f t="shared" si="1"/>
        <v>5.0145777777777774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SUM(D14:D20)</f>
        <v>149376</v>
      </c>
      <c r="E13" s="32">
        <f t="shared" si="3"/>
        <v>1233763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3" si="4">SUM(D13:M13)</f>
        <v>1383139</v>
      </c>
      <c r="O13" s="46">
        <f t="shared" si="1"/>
        <v>61.472844444444448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42703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42703</v>
      </c>
      <c r="O14" s="48">
        <f t="shared" si="1"/>
        <v>1.8979111111111111</v>
      </c>
      <c r="P14" s="9"/>
    </row>
    <row r="15" spans="1:133">
      <c r="A15" s="12"/>
      <c r="B15" s="25">
        <v>323.5</v>
      </c>
      <c r="C15" s="20" t="s">
        <v>19</v>
      </c>
      <c r="D15" s="47">
        <v>109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109</v>
      </c>
      <c r="O15" s="48">
        <f t="shared" si="1"/>
        <v>4.8444444444444446E-3</v>
      </c>
      <c r="P15" s="9"/>
    </row>
    <row r="16" spans="1:133">
      <c r="A16" s="12"/>
      <c r="B16" s="25">
        <v>323.7</v>
      </c>
      <c r="C16" s="20" t="s">
        <v>20</v>
      </c>
      <c r="D16" s="47">
        <v>0</v>
      </c>
      <c r="E16" s="47">
        <v>13447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13447</v>
      </c>
      <c r="O16" s="48">
        <f t="shared" si="1"/>
        <v>0.59764444444444442</v>
      </c>
      <c r="P16" s="9"/>
    </row>
    <row r="17" spans="1:16">
      <c r="A17" s="12"/>
      <c r="B17" s="25">
        <v>324.11</v>
      </c>
      <c r="C17" s="20" t="s">
        <v>105</v>
      </c>
      <c r="D17" s="47">
        <v>149267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149267</v>
      </c>
      <c r="O17" s="48">
        <f t="shared" si="1"/>
        <v>6.6340888888888889</v>
      </c>
      <c r="P17" s="9"/>
    </row>
    <row r="18" spans="1:16">
      <c r="A18" s="12"/>
      <c r="B18" s="25">
        <v>325.10000000000002</v>
      </c>
      <c r="C18" s="20" t="s">
        <v>125</v>
      </c>
      <c r="D18" s="47">
        <v>0</v>
      </c>
      <c r="E18" s="47">
        <v>667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667</v>
      </c>
      <c r="O18" s="48">
        <f t="shared" si="1"/>
        <v>2.9644444444444445E-2</v>
      </c>
      <c r="P18" s="9"/>
    </row>
    <row r="19" spans="1:16">
      <c r="A19" s="12"/>
      <c r="B19" s="25">
        <v>325.2</v>
      </c>
      <c r="C19" s="20" t="s">
        <v>21</v>
      </c>
      <c r="D19" s="47">
        <v>0</v>
      </c>
      <c r="E19" s="47">
        <v>1171436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1171436</v>
      </c>
      <c r="O19" s="48">
        <f t="shared" si="1"/>
        <v>52.063822222222221</v>
      </c>
      <c r="P19" s="9"/>
    </row>
    <row r="20" spans="1:16">
      <c r="A20" s="12"/>
      <c r="B20" s="25">
        <v>329</v>
      </c>
      <c r="C20" s="20" t="s">
        <v>22</v>
      </c>
      <c r="D20" s="47">
        <v>0</v>
      </c>
      <c r="E20" s="47">
        <v>5510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5510</v>
      </c>
      <c r="O20" s="48">
        <f t="shared" si="1"/>
        <v>0.24488888888888888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SUM(D22:D47)</f>
        <v>3542409</v>
      </c>
      <c r="E21" s="32">
        <f t="shared" si="5"/>
        <v>2049905</v>
      </c>
      <c r="F21" s="32">
        <f t="shared" si="5"/>
        <v>0</v>
      </c>
      <c r="G21" s="32">
        <f t="shared" si="5"/>
        <v>5607173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5">
        <f t="shared" si="4"/>
        <v>11199487</v>
      </c>
      <c r="O21" s="46">
        <f t="shared" si="1"/>
        <v>497.75497777777775</v>
      </c>
      <c r="P21" s="10"/>
    </row>
    <row r="22" spans="1:16">
      <c r="A22" s="12"/>
      <c r="B22" s="25">
        <v>331.1</v>
      </c>
      <c r="C22" s="20" t="s">
        <v>23</v>
      </c>
      <c r="D22" s="47">
        <v>0</v>
      </c>
      <c r="E22" s="47">
        <v>3819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3819</v>
      </c>
      <c r="O22" s="48">
        <f t="shared" si="1"/>
        <v>0.16973333333333335</v>
      </c>
      <c r="P22" s="9"/>
    </row>
    <row r="23" spans="1:16">
      <c r="A23" s="12"/>
      <c r="B23" s="25">
        <v>331.2</v>
      </c>
      <c r="C23" s="20" t="s">
        <v>24</v>
      </c>
      <c r="D23" s="47">
        <v>422093</v>
      </c>
      <c r="E23" s="47">
        <v>100697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522790</v>
      </c>
      <c r="O23" s="48">
        <f t="shared" si="1"/>
        <v>23.235111111111109</v>
      </c>
      <c r="P23" s="9"/>
    </row>
    <row r="24" spans="1:16">
      <c r="A24" s="12"/>
      <c r="B24" s="25">
        <v>331.41</v>
      </c>
      <c r="C24" s="20" t="s">
        <v>28</v>
      </c>
      <c r="D24" s="47">
        <v>0</v>
      </c>
      <c r="E24" s="47">
        <v>162293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29" si="6">SUM(D24:M24)</f>
        <v>162293</v>
      </c>
      <c r="O24" s="48">
        <f t="shared" si="1"/>
        <v>7.2130222222222224</v>
      </c>
      <c r="P24" s="9"/>
    </row>
    <row r="25" spans="1:16">
      <c r="A25" s="12"/>
      <c r="B25" s="25">
        <v>331.49</v>
      </c>
      <c r="C25" s="20" t="s">
        <v>29</v>
      </c>
      <c r="D25" s="47">
        <v>17445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17445</v>
      </c>
      <c r="O25" s="48">
        <f t="shared" si="1"/>
        <v>0.77533333333333332</v>
      </c>
      <c r="P25" s="9"/>
    </row>
    <row r="26" spans="1:16">
      <c r="A26" s="12"/>
      <c r="B26" s="25">
        <v>331.7</v>
      </c>
      <c r="C26" s="20" t="s">
        <v>126</v>
      </c>
      <c r="D26" s="47">
        <v>416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416</v>
      </c>
      <c r="O26" s="48">
        <f t="shared" si="1"/>
        <v>1.8488888888888888E-2</v>
      </c>
      <c r="P26" s="9"/>
    </row>
    <row r="27" spans="1:16">
      <c r="A27" s="12"/>
      <c r="B27" s="25">
        <v>331.9</v>
      </c>
      <c r="C27" s="20" t="s">
        <v>106</v>
      </c>
      <c r="D27" s="47">
        <v>0</v>
      </c>
      <c r="E27" s="47">
        <v>102363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102363</v>
      </c>
      <c r="O27" s="48">
        <f t="shared" si="1"/>
        <v>4.5494666666666665</v>
      </c>
      <c r="P27" s="9"/>
    </row>
    <row r="28" spans="1:16">
      <c r="A28" s="12"/>
      <c r="B28" s="25">
        <v>334.1</v>
      </c>
      <c r="C28" s="20" t="s">
        <v>107</v>
      </c>
      <c r="D28" s="47">
        <v>0</v>
      </c>
      <c r="E28" s="47">
        <v>0</v>
      </c>
      <c r="F28" s="47">
        <v>0</v>
      </c>
      <c r="G28" s="47">
        <v>350987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350987</v>
      </c>
      <c r="O28" s="48">
        <f t="shared" si="1"/>
        <v>15.599422222222222</v>
      </c>
      <c r="P28" s="9"/>
    </row>
    <row r="29" spans="1:16">
      <c r="A29" s="12"/>
      <c r="B29" s="25">
        <v>334.2</v>
      </c>
      <c r="C29" s="20" t="s">
        <v>27</v>
      </c>
      <c r="D29" s="47">
        <v>439777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439777</v>
      </c>
      <c r="O29" s="48">
        <f t="shared" si="1"/>
        <v>19.545644444444445</v>
      </c>
      <c r="P29" s="9"/>
    </row>
    <row r="30" spans="1:16">
      <c r="A30" s="12"/>
      <c r="B30" s="25">
        <v>334.34</v>
      </c>
      <c r="C30" s="20" t="s">
        <v>30</v>
      </c>
      <c r="D30" s="47">
        <v>0</v>
      </c>
      <c r="E30" s="47">
        <v>17110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17110</v>
      </c>
      <c r="O30" s="48">
        <f t="shared" si="1"/>
        <v>0.76044444444444448</v>
      </c>
      <c r="P30" s="9"/>
    </row>
    <row r="31" spans="1:16">
      <c r="A31" s="12"/>
      <c r="B31" s="25">
        <v>334.39</v>
      </c>
      <c r="C31" s="20" t="s">
        <v>32</v>
      </c>
      <c r="D31" s="47">
        <v>53411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4" si="7">SUM(D31:M31)</f>
        <v>53411</v>
      </c>
      <c r="O31" s="48">
        <f t="shared" si="1"/>
        <v>2.3738222222222221</v>
      </c>
      <c r="P31" s="9"/>
    </row>
    <row r="32" spans="1:16">
      <c r="A32" s="12"/>
      <c r="B32" s="25">
        <v>334.49</v>
      </c>
      <c r="C32" s="20" t="s">
        <v>34</v>
      </c>
      <c r="D32" s="47">
        <v>0</v>
      </c>
      <c r="E32" s="47">
        <v>0</v>
      </c>
      <c r="F32" s="47">
        <v>0</v>
      </c>
      <c r="G32" s="47">
        <v>4393091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4393091</v>
      </c>
      <c r="O32" s="48">
        <f t="shared" si="1"/>
        <v>195.24848888888889</v>
      </c>
      <c r="P32" s="9"/>
    </row>
    <row r="33" spans="1:16">
      <c r="A33" s="12"/>
      <c r="B33" s="25">
        <v>334.5</v>
      </c>
      <c r="C33" s="20" t="s">
        <v>35</v>
      </c>
      <c r="D33" s="47">
        <v>0</v>
      </c>
      <c r="E33" s="47">
        <v>350000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350000</v>
      </c>
      <c r="O33" s="48">
        <f t="shared" si="1"/>
        <v>15.555555555555555</v>
      </c>
      <c r="P33" s="9"/>
    </row>
    <row r="34" spans="1:16">
      <c r="A34" s="12"/>
      <c r="B34" s="25">
        <v>334.69</v>
      </c>
      <c r="C34" s="20" t="s">
        <v>36</v>
      </c>
      <c r="D34" s="47">
        <v>35036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35036</v>
      </c>
      <c r="O34" s="48">
        <f t="shared" si="1"/>
        <v>1.5571555555555556</v>
      </c>
      <c r="P34" s="9"/>
    </row>
    <row r="35" spans="1:16">
      <c r="A35" s="12"/>
      <c r="B35" s="25">
        <v>334.7</v>
      </c>
      <c r="C35" s="20" t="s">
        <v>37</v>
      </c>
      <c r="D35" s="47">
        <v>186692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186692</v>
      </c>
      <c r="O35" s="48">
        <f t="shared" si="1"/>
        <v>8.297422222222222</v>
      </c>
      <c r="P35" s="9"/>
    </row>
    <row r="36" spans="1:16">
      <c r="A36" s="12"/>
      <c r="B36" s="25">
        <v>335.12</v>
      </c>
      <c r="C36" s="20" t="s">
        <v>39</v>
      </c>
      <c r="D36" s="47">
        <v>355141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355141</v>
      </c>
      <c r="O36" s="48">
        <f t="shared" si="1"/>
        <v>15.784044444444444</v>
      </c>
      <c r="P36" s="9"/>
    </row>
    <row r="37" spans="1:16">
      <c r="A37" s="12"/>
      <c r="B37" s="25">
        <v>335.13</v>
      </c>
      <c r="C37" s="20" t="s">
        <v>40</v>
      </c>
      <c r="D37" s="47">
        <v>15579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15579</v>
      </c>
      <c r="O37" s="48">
        <f t="shared" ref="O37:O68" si="8">(N37/O$85)</f>
        <v>0.69240000000000002</v>
      </c>
      <c r="P37" s="9"/>
    </row>
    <row r="38" spans="1:16">
      <c r="A38" s="12"/>
      <c r="B38" s="25">
        <v>335.14</v>
      </c>
      <c r="C38" s="20" t="s">
        <v>41</v>
      </c>
      <c r="D38" s="47">
        <v>10852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10852</v>
      </c>
      <c r="O38" s="48">
        <f t="shared" si="8"/>
        <v>0.48231111111111113</v>
      </c>
      <c r="P38" s="9"/>
    </row>
    <row r="39" spans="1:16">
      <c r="A39" s="12"/>
      <c r="B39" s="25">
        <v>335.15</v>
      </c>
      <c r="C39" s="20" t="s">
        <v>42</v>
      </c>
      <c r="D39" s="47">
        <v>2727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2727</v>
      </c>
      <c r="O39" s="48">
        <f t="shared" si="8"/>
        <v>0.1212</v>
      </c>
      <c r="P39" s="9"/>
    </row>
    <row r="40" spans="1:16">
      <c r="A40" s="12"/>
      <c r="B40" s="25">
        <v>335.16</v>
      </c>
      <c r="C40" s="20" t="s">
        <v>43</v>
      </c>
      <c r="D40" s="47">
        <v>223250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223250</v>
      </c>
      <c r="O40" s="48">
        <f t="shared" si="8"/>
        <v>9.9222222222222225</v>
      </c>
      <c r="P40" s="9"/>
    </row>
    <row r="41" spans="1:16">
      <c r="A41" s="12"/>
      <c r="B41" s="25">
        <v>335.18</v>
      </c>
      <c r="C41" s="20" t="s">
        <v>44</v>
      </c>
      <c r="D41" s="47">
        <v>1555112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1555112</v>
      </c>
      <c r="O41" s="48">
        <f t="shared" si="8"/>
        <v>69.116088888888882</v>
      </c>
      <c r="P41" s="9"/>
    </row>
    <row r="42" spans="1:16">
      <c r="A42" s="12"/>
      <c r="B42" s="25">
        <v>335.49</v>
      </c>
      <c r="C42" s="20" t="s">
        <v>45</v>
      </c>
      <c r="D42" s="47">
        <v>0</v>
      </c>
      <c r="E42" s="47">
        <v>711727</v>
      </c>
      <c r="F42" s="47">
        <v>0</v>
      </c>
      <c r="G42" s="47">
        <v>863095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1574822</v>
      </c>
      <c r="O42" s="48">
        <f t="shared" si="8"/>
        <v>69.992088888888887</v>
      </c>
      <c r="P42" s="9"/>
    </row>
    <row r="43" spans="1:16">
      <c r="A43" s="12"/>
      <c r="B43" s="25">
        <v>335.8</v>
      </c>
      <c r="C43" s="20" t="s">
        <v>109</v>
      </c>
      <c r="D43" s="47">
        <v>0</v>
      </c>
      <c r="E43" s="47">
        <v>543795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543795</v>
      </c>
      <c r="O43" s="48">
        <f t="shared" si="8"/>
        <v>24.168666666666667</v>
      </c>
      <c r="P43" s="9"/>
    </row>
    <row r="44" spans="1:16">
      <c r="A44" s="12"/>
      <c r="B44" s="25">
        <v>336</v>
      </c>
      <c r="C44" s="20" t="s">
        <v>5</v>
      </c>
      <c r="D44" s="47">
        <v>34020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34020</v>
      </c>
      <c r="O44" s="48">
        <f t="shared" si="8"/>
        <v>1.512</v>
      </c>
      <c r="P44" s="9"/>
    </row>
    <row r="45" spans="1:16">
      <c r="A45" s="12"/>
      <c r="B45" s="25">
        <v>337.1</v>
      </c>
      <c r="C45" s="20" t="s">
        <v>110</v>
      </c>
      <c r="D45" s="47">
        <v>0</v>
      </c>
      <c r="E45" s="47">
        <v>349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349</v>
      </c>
      <c r="O45" s="48">
        <f t="shared" si="8"/>
        <v>1.5511111111111111E-2</v>
      </c>
      <c r="P45" s="9"/>
    </row>
    <row r="46" spans="1:16">
      <c r="A46" s="12"/>
      <c r="B46" s="25">
        <v>337.2</v>
      </c>
      <c r="C46" s="20" t="s">
        <v>46</v>
      </c>
      <c r="D46" s="47">
        <v>175224</v>
      </c>
      <c r="E46" s="47">
        <v>57752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232976</v>
      </c>
      <c r="O46" s="48">
        <f t="shared" si="8"/>
        <v>10.35448888888889</v>
      </c>
      <c r="P46" s="9"/>
    </row>
    <row r="47" spans="1:16">
      <c r="A47" s="12"/>
      <c r="B47" s="25">
        <v>337.6</v>
      </c>
      <c r="C47" s="20" t="s">
        <v>47</v>
      </c>
      <c r="D47" s="47">
        <v>15634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15634</v>
      </c>
      <c r="O47" s="48">
        <f t="shared" si="8"/>
        <v>0.69484444444444449</v>
      </c>
      <c r="P47" s="9"/>
    </row>
    <row r="48" spans="1:16" ht="15.75">
      <c r="A48" s="29" t="s">
        <v>53</v>
      </c>
      <c r="B48" s="30"/>
      <c r="C48" s="31"/>
      <c r="D48" s="32">
        <f t="shared" ref="D48:M48" si="9">SUM(D49:D66)</f>
        <v>236558</v>
      </c>
      <c r="E48" s="32">
        <f t="shared" si="9"/>
        <v>1254940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165168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1656666</v>
      </c>
      <c r="O48" s="46">
        <f t="shared" si="8"/>
        <v>73.629599999999996</v>
      </c>
      <c r="P48" s="10"/>
    </row>
    <row r="49" spans="1:16">
      <c r="A49" s="12"/>
      <c r="B49" s="25">
        <v>341.1</v>
      </c>
      <c r="C49" s="20" t="s">
        <v>56</v>
      </c>
      <c r="D49" s="47">
        <v>16332</v>
      </c>
      <c r="E49" s="47">
        <v>38509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54841</v>
      </c>
      <c r="O49" s="48">
        <f t="shared" si="8"/>
        <v>2.4373777777777779</v>
      </c>
      <c r="P49" s="9"/>
    </row>
    <row r="50" spans="1:16">
      <c r="A50" s="12"/>
      <c r="B50" s="25">
        <v>341.15</v>
      </c>
      <c r="C50" s="20" t="s">
        <v>112</v>
      </c>
      <c r="D50" s="47">
        <v>0</v>
      </c>
      <c r="E50" s="47">
        <v>22396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66" si="10">SUM(D50:M50)</f>
        <v>22396</v>
      </c>
      <c r="O50" s="48">
        <f t="shared" si="8"/>
        <v>0.99537777777777781</v>
      </c>
      <c r="P50" s="9"/>
    </row>
    <row r="51" spans="1:16">
      <c r="A51" s="12"/>
      <c r="B51" s="25">
        <v>341.51</v>
      </c>
      <c r="C51" s="20" t="s">
        <v>57</v>
      </c>
      <c r="D51" s="47">
        <v>0</v>
      </c>
      <c r="E51" s="47">
        <v>15036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15036</v>
      </c>
      <c r="O51" s="48">
        <f t="shared" si="8"/>
        <v>0.66826666666666668</v>
      </c>
      <c r="P51" s="9"/>
    </row>
    <row r="52" spans="1:16">
      <c r="A52" s="12"/>
      <c r="B52" s="25">
        <v>341.52</v>
      </c>
      <c r="C52" s="20" t="s">
        <v>58</v>
      </c>
      <c r="D52" s="47">
        <v>17251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17251</v>
      </c>
      <c r="O52" s="48">
        <f t="shared" si="8"/>
        <v>0.76671111111111112</v>
      </c>
      <c r="P52" s="9"/>
    </row>
    <row r="53" spans="1:16">
      <c r="A53" s="12"/>
      <c r="B53" s="25">
        <v>341.56</v>
      </c>
      <c r="C53" s="20" t="s">
        <v>59</v>
      </c>
      <c r="D53" s="47">
        <v>20966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20966</v>
      </c>
      <c r="O53" s="48">
        <f t="shared" si="8"/>
        <v>0.93182222222222222</v>
      </c>
      <c r="P53" s="9"/>
    </row>
    <row r="54" spans="1:16">
      <c r="A54" s="12"/>
      <c r="B54" s="25">
        <v>341.8</v>
      </c>
      <c r="C54" s="20" t="s">
        <v>60</v>
      </c>
      <c r="D54" s="47">
        <v>0</v>
      </c>
      <c r="E54" s="47">
        <v>843791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843791</v>
      </c>
      <c r="O54" s="48">
        <f t="shared" si="8"/>
        <v>37.501822222222224</v>
      </c>
      <c r="P54" s="9"/>
    </row>
    <row r="55" spans="1:16">
      <c r="A55" s="12"/>
      <c r="B55" s="25">
        <v>341.9</v>
      </c>
      <c r="C55" s="20" t="s">
        <v>61</v>
      </c>
      <c r="D55" s="47">
        <v>820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820</v>
      </c>
      <c r="O55" s="48">
        <f t="shared" si="8"/>
        <v>3.6444444444444446E-2</v>
      </c>
      <c r="P55" s="9"/>
    </row>
    <row r="56" spans="1:16">
      <c r="A56" s="12"/>
      <c r="B56" s="25">
        <v>342.1</v>
      </c>
      <c r="C56" s="20" t="s">
        <v>62</v>
      </c>
      <c r="D56" s="47">
        <v>61858</v>
      </c>
      <c r="E56" s="47">
        <v>125587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187445</v>
      </c>
      <c r="O56" s="48">
        <f t="shared" si="8"/>
        <v>8.3308888888888895</v>
      </c>
      <c r="P56" s="9"/>
    </row>
    <row r="57" spans="1:16">
      <c r="A57" s="12"/>
      <c r="B57" s="25">
        <v>342.3</v>
      </c>
      <c r="C57" s="20" t="s">
        <v>127</v>
      </c>
      <c r="D57" s="47">
        <v>7889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7889</v>
      </c>
      <c r="O57" s="48">
        <f t="shared" si="8"/>
        <v>0.35062222222222222</v>
      </c>
      <c r="P57" s="9"/>
    </row>
    <row r="58" spans="1:16">
      <c r="A58" s="12"/>
      <c r="B58" s="25">
        <v>343.4</v>
      </c>
      <c r="C58" s="20" t="s">
        <v>63</v>
      </c>
      <c r="D58" s="47">
        <v>0</v>
      </c>
      <c r="E58" s="47">
        <v>145890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145890</v>
      </c>
      <c r="O58" s="48">
        <f t="shared" si="8"/>
        <v>6.484</v>
      </c>
      <c r="P58" s="9"/>
    </row>
    <row r="59" spans="1:16">
      <c r="A59" s="12"/>
      <c r="B59" s="25">
        <v>344.1</v>
      </c>
      <c r="C59" s="20" t="s">
        <v>64</v>
      </c>
      <c r="D59" s="47">
        <v>0</v>
      </c>
      <c r="E59" s="47">
        <v>56026</v>
      </c>
      <c r="F59" s="47">
        <v>0</v>
      </c>
      <c r="G59" s="47">
        <v>0</v>
      </c>
      <c r="H59" s="47">
        <v>0</v>
      </c>
      <c r="I59" s="47">
        <v>165168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221194</v>
      </c>
      <c r="O59" s="48">
        <f t="shared" si="8"/>
        <v>9.8308444444444447</v>
      </c>
      <c r="P59" s="9"/>
    </row>
    <row r="60" spans="1:16">
      <c r="A60" s="12"/>
      <c r="B60" s="25">
        <v>346.4</v>
      </c>
      <c r="C60" s="20" t="s">
        <v>65</v>
      </c>
      <c r="D60" s="47">
        <v>0</v>
      </c>
      <c r="E60" s="47">
        <v>6600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6600</v>
      </c>
      <c r="O60" s="48">
        <f t="shared" si="8"/>
        <v>0.29333333333333333</v>
      </c>
      <c r="P60" s="9"/>
    </row>
    <row r="61" spans="1:16">
      <c r="A61" s="12"/>
      <c r="B61" s="25">
        <v>347.2</v>
      </c>
      <c r="C61" s="20" t="s">
        <v>128</v>
      </c>
      <c r="D61" s="47">
        <v>4714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4714</v>
      </c>
      <c r="O61" s="48">
        <f t="shared" si="8"/>
        <v>0.20951111111111112</v>
      </c>
      <c r="P61" s="9"/>
    </row>
    <row r="62" spans="1:16">
      <c r="A62" s="12"/>
      <c r="B62" s="25">
        <v>347.5</v>
      </c>
      <c r="C62" s="20" t="s">
        <v>116</v>
      </c>
      <c r="D62" s="47">
        <v>41831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41831</v>
      </c>
      <c r="O62" s="48">
        <f t="shared" si="8"/>
        <v>1.8591555555555555</v>
      </c>
      <c r="P62" s="9"/>
    </row>
    <row r="63" spans="1:16">
      <c r="A63" s="12"/>
      <c r="B63" s="25">
        <v>347.9</v>
      </c>
      <c r="C63" s="20" t="s">
        <v>66</v>
      </c>
      <c r="D63" s="47">
        <v>21516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21516</v>
      </c>
      <c r="O63" s="48">
        <f t="shared" si="8"/>
        <v>0.95626666666666671</v>
      </c>
      <c r="P63" s="9"/>
    </row>
    <row r="64" spans="1:16">
      <c r="A64" s="12"/>
      <c r="B64" s="25">
        <v>348.93099999999998</v>
      </c>
      <c r="C64" s="20" t="s">
        <v>117</v>
      </c>
      <c r="D64" s="47">
        <v>13120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13120</v>
      </c>
      <c r="O64" s="48">
        <f t="shared" si="8"/>
        <v>0.58311111111111114</v>
      </c>
      <c r="P64" s="9"/>
    </row>
    <row r="65" spans="1:16">
      <c r="A65" s="12"/>
      <c r="B65" s="25">
        <v>348.93299999999999</v>
      </c>
      <c r="C65" s="20" t="s">
        <v>118</v>
      </c>
      <c r="D65" s="47">
        <v>0</v>
      </c>
      <c r="E65" s="47">
        <v>1105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1105</v>
      </c>
      <c r="O65" s="48">
        <f t="shared" si="8"/>
        <v>4.9111111111111112E-2</v>
      </c>
      <c r="P65" s="9"/>
    </row>
    <row r="66" spans="1:16">
      <c r="A66" s="12"/>
      <c r="B66" s="25">
        <v>348.99</v>
      </c>
      <c r="C66" s="20" t="s">
        <v>119</v>
      </c>
      <c r="D66" s="47">
        <v>30261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30261</v>
      </c>
      <c r="O66" s="48">
        <f t="shared" si="8"/>
        <v>1.3449333333333333</v>
      </c>
      <c r="P66" s="9"/>
    </row>
    <row r="67" spans="1:16" ht="15.75">
      <c r="A67" s="29" t="s">
        <v>54</v>
      </c>
      <c r="B67" s="30"/>
      <c r="C67" s="31"/>
      <c r="D67" s="32">
        <f t="shared" ref="D67:M67" si="11">SUM(D68:D73)</f>
        <v>111179</v>
      </c>
      <c r="E67" s="32">
        <f t="shared" si="11"/>
        <v>1250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0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ref="N67:N83" si="12">SUM(D67:M67)</f>
        <v>112429</v>
      </c>
      <c r="O67" s="46">
        <f t="shared" si="8"/>
        <v>4.9968444444444442</v>
      </c>
      <c r="P67" s="10"/>
    </row>
    <row r="68" spans="1:16">
      <c r="A68" s="13"/>
      <c r="B68" s="40">
        <v>351.1</v>
      </c>
      <c r="C68" s="21" t="s">
        <v>84</v>
      </c>
      <c r="D68" s="47">
        <v>31188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31188</v>
      </c>
      <c r="O68" s="48">
        <f t="shared" si="8"/>
        <v>1.3861333333333334</v>
      </c>
      <c r="P68" s="9"/>
    </row>
    <row r="69" spans="1:16">
      <c r="A69" s="13"/>
      <c r="B69" s="40">
        <v>351.2</v>
      </c>
      <c r="C69" s="21" t="s">
        <v>85</v>
      </c>
      <c r="D69" s="47">
        <v>11007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11007</v>
      </c>
      <c r="O69" s="48">
        <f t="shared" ref="O69:O83" si="13">(N69/O$85)</f>
        <v>0.48920000000000002</v>
      </c>
      <c r="P69" s="9"/>
    </row>
    <row r="70" spans="1:16">
      <c r="A70" s="13"/>
      <c r="B70" s="40">
        <v>351.3</v>
      </c>
      <c r="C70" s="21" t="s">
        <v>120</v>
      </c>
      <c r="D70" s="47">
        <v>41594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41594</v>
      </c>
      <c r="O70" s="48">
        <f t="shared" si="13"/>
        <v>1.8486222222222222</v>
      </c>
      <c r="P70" s="9"/>
    </row>
    <row r="71" spans="1:16">
      <c r="A71" s="13"/>
      <c r="B71" s="40">
        <v>351.5</v>
      </c>
      <c r="C71" s="21" t="s">
        <v>86</v>
      </c>
      <c r="D71" s="47">
        <v>20520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20520</v>
      </c>
      <c r="O71" s="48">
        <f t="shared" si="13"/>
        <v>0.91200000000000003</v>
      </c>
      <c r="P71" s="9"/>
    </row>
    <row r="72" spans="1:16">
      <c r="A72" s="13"/>
      <c r="B72" s="40">
        <v>352</v>
      </c>
      <c r="C72" s="21" t="s">
        <v>87</v>
      </c>
      <c r="D72" s="47">
        <v>4740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4740</v>
      </c>
      <c r="O72" s="48">
        <f t="shared" si="13"/>
        <v>0.21066666666666667</v>
      </c>
      <c r="P72" s="9"/>
    </row>
    <row r="73" spans="1:16">
      <c r="A73" s="13"/>
      <c r="B73" s="40">
        <v>359</v>
      </c>
      <c r="C73" s="21" t="s">
        <v>88</v>
      </c>
      <c r="D73" s="47">
        <v>2130</v>
      </c>
      <c r="E73" s="47">
        <v>1250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3380</v>
      </c>
      <c r="O73" s="48">
        <f t="shared" si="13"/>
        <v>0.15022222222222223</v>
      </c>
      <c r="P73" s="9"/>
    </row>
    <row r="74" spans="1:16" ht="15.75">
      <c r="A74" s="29" t="s">
        <v>6</v>
      </c>
      <c r="B74" s="30"/>
      <c r="C74" s="31"/>
      <c r="D74" s="32">
        <f t="shared" ref="D74:M74" si="14">SUM(D75:D80)</f>
        <v>373614</v>
      </c>
      <c r="E74" s="32">
        <f t="shared" si="14"/>
        <v>26369</v>
      </c>
      <c r="F74" s="32">
        <f t="shared" si="14"/>
        <v>0</v>
      </c>
      <c r="G74" s="32">
        <f t="shared" si="14"/>
        <v>6456</v>
      </c>
      <c r="H74" s="32">
        <f t="shared" si="14"/>
        <v>0</v>
      </c>
      <c r="I74" s="32">
        <f t="shared" si="14"/>
        <v>39</v>
      </c>
      <c r="J74" s="32">
        <f t="shared" si="14"/>
        <v>0</v>
      </c>
      <c r="K74" s="32">
        <f t="shared" si="14"/>
        <v>0</v>
      </c>
      <c r="L74" s="32">
        <f t="shared" si="14"/>
        <v>0</v>
      </c>
      <c r="M74" s="32">
        <f t="shared" si="14"/>
        <v>0</v>
      </c>
      <c r="N74" s="32">
        <f t="shared" si="12"/>
        <v>406478</v>
      </c>
      <c r="O74" s="46">
        <f t="shared" si="13"/>
        <v>18.065688888888889</v>
      </c>
      <c r="P74" s="10"/>
    </row>
    <row r="75" spans="1:16">
      <c r="A75" s="12"/>
      <c r="B75" s="25">
        <v>361.1</v>
      </c>
      <c r="C75" s="20" t="s">
        <v>89</v>
      </c>
      <c r="D75" s="47">
        <v>17342</v>
      </c>
      <c r="E75" s="47">
        <v>15913</v>
      </c>
      <c r="F75" s="47">
        <v>0</v>
      </c>
      <c r="G75" s="47">
        <v>6456</v>
      </c>
      <c r="H75" s="47">
        <v>0</v>
      </c>
      <c r="I75" s="47">
        <v>39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39750</v>
      </c>
      <c r="O75" s="48">
        <f t="shared" si="13"/>
        <v>1.7666666666666666</v>
      </c>
      <c r="P75" s="9"/>
    </row>
    <row r="76" spans="1:16">
      <c r="A76" s="12"/>
      <c r="B76" s="25">
        <v>362</v>
      </c>
      <c r="C76" s="20" t="s">
        <v>90</v>
      </c>
      <c r="D76" s="47">
        <v>3444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3444</v>
      </c>
      <c r="O76" s="48">
        <f t="shared" si="13"/>
        <v>0.15306666666666666</v>
      </c>
      <c r="P76" s="9"/>
    </row>
    <row r="77" spans="1:16">
      <c r="A77" s="12"/>
      <c r="B77" s="25">
        <v>365</v>
      </c>
      <c r="C77" s="20" t="s">
        <v>91</v>
      </c>
      <c r="D77" s="47">
        <v>57636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57636</v>
      </c>
      <c r="O77" s="48">
        <f t="shared" si="13"/>
        <v>2.5615999999999999</v>
      </c>
      <c r="P77" s="9"/>
    </row>
    <row r="78" spans="1:16">
      <c r="A78" s="12"/>
      <c r="B78" s="25">
        <v>366</v>
      </c>
      <c r="C78" s="20" t="s">
        <v>92</v>
      </c>
      <c r="D78" s="47">
        <v>239785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239785</v>
      </c>
      <c r="O78" s="48">
        <f t="shared" si="13"/>
        <v>10.657111111111112</v>
      </c>
      <c r="P78" s="9"/>
    </row>
    <row r="79" spans="1:16">
      <c r="A79" s="12"/>
      <c r="B79" s="25">
        <v>369.3</v>
      </c>
      <c r="C79" s="20" t="s">
        <v>121</v>
      </c>
      <c r="D79" s="47">
        <v>41363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41363</v>
      </c>
      <c r="O79" s="48">
        <f t="shared" si="13"/>
        <v>1.8383555555555555</v>
      </c>
      <c r="P79" s="9"/>
    </row>
    <row r="80" spans="1:16">
      <c r="A80" s="12"/>
      <c r="B80" s="25">
        <v>369.9</v>
      </c>
      <c r="C80" s="20" t="s">
        <v>93</v>
      </c>
      <c r="D80" s="47">
        <v>14044</v>
      </c>
      <c r="E80" s="47">
        <v>10456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24500</v>
      </c>
      <c r="O80" s="48">
        <f t="shared" si="13"/>
        <v>1.0888888888888888</v>
      </c>
      <c r="P80" s="9"/>
    </row>
    <row r="81" spans="1:119" ht="15.75">
      <c r="A81" s="29" t="s">
        <v>55</v>
      </c>
      <c r="B81" s="30"/>
      <c r="C81" s="31"/>
      <c r="D81" s="32">
        <f t="shared" ref="D81:M81" si="15">SUM(D82:D82)</f>
        <v>140000</v>
      </c>
      <c r="E81" s="32">
        <f t="shared" si="15"/>
        <v>7969567</v>
      </c>
      <c r="F81" s="32">
        <f t="shared" si="15"/>
        <v>1060404</v>
      </c>
      <c r="G81" s="32">
        <f t="shared" si="15"/>
        <v>407379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2"/>
        <v>9577350</v>
      </c>
      <c r="O81" s="46">
        <f t="shared" si="13"/>
        <v>425.66</v>
      </c>
      <c r="P81" s="9"/>
    </row>
    <row r="82" spans="1:119" ht="15.75" thickBot="1">
      <c r="A82" s="12"/>
      <c r="B82" s="25">
        <v>381</v>
      </c>
      <c r="C82" s="20" t="s">
        <v>94</v>
      </c>
      <c r="D82" s="47">
        <v>140000</v>
      </c>
      <c r="E82" s="47">
        <v>7969567</v>
      </c>
      <c r="F82" s="47">
        <v>1060404</v>
      </c>
      <c r="G82" s="47">
        <v>407379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9577350</v>
      </c>
      <c r="O82" s="48">
        <f t="shared" si="13"/>
        <v>425.66</v>
      </c>
      <c r="P82" s="9"/>
    </row>
    <row r="83" spans="1:119" ht="16.5" thickBot="1">
      <c r="A83" s="14" t="s">
        <v>68</v>
      </c>
      <c r="B83" s="23"/>
      <c r="C83" s="22"/>
      <c r="D83" s="15">
        <f t="shared" ref="D83:M83" si="16">SUM(D5,D13,D21,D48,D67,D74,D81)</f>
        <v>13783753</v>
      </c>
      <c r="E83" s="15">
        <f t="shared" si="16"/>
        <v>16770553</v>
      </c>
      <c r="F83" s="15">
        <f t="shared" si="16"/>
        <v>1060404</v>
      </c>
      <c r="G83" s="15">
        <f t="shared" si="16"/>
        <v>6021008</v>
      </c>
      <c r="H83" s="15">
        <f t="shared" si="16"/>
        <v>0</v>
      </c>
      <c r="I83" s="15">
        <f t="shared" si="16"/>
        <v>165207</v>
      </c>
      <c r="J83" s="15">
        <f t="shared" si="16"/>
        <v>0</v>
      </c>
      <c r="K83" s="15">
        <f t="shared" si="16"/>
        <v>0</v>
      </c>
      <c r="L83" s="15">
        <f t="shared" si="16"/>
        <v>0</v>
      </c>
      <c r="M83" s="15">
        <f t="shared" si="16"/>
        <v>0</v>
      </c>
      <c r="N83" s="15">
        <f t="shared" si="12"/>
        <v>37800925</v>
      </c>
      <c r="O83" s="38">
        <f t="shared" si="13"/>
        <v>1680.0411111111111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1"/>
      <c r="B85" s="42"/>
      <c r="C85" s="42"/>
      <c r="D85" s="43"/>
      <c r="E85" s="43"/>
      <c r="F85" s="43"/>
      <c r="G85" s="43"/>
      <c r="H85" s="43"/>
      <c r="I85" s="43"/>
      <c r="J85" s="43"/>
      <c r="K85" s="43"/>
      <c r="L85" s="119" t="s">
        <v>129</v>
      </c>
      <c r="M85" s="119"/>
      <c r="N85" s="119"/>
      <c r="O85" s="44">
        <v>22500</v>
      </c>
    </row>
    <row r="86" spans="1:119">
      <c r="A86" s="120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8"/>
    </row>
    <row r="87" spans="1:119" ht="15.75" customHeight="1" thickBot="1">
      <c r="A87" s="121" t="s">
        <v>130</v>
      </c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1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104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96</v>
      </c>
      <c r="B3" s="109"/>
      <c r="C3" s="110"/>
      <c r="D3" s="129" t="s">
        <v>49</v>
      </c>
      <c r="E3" s="130"/>
      <c r="F3" s="130"/>
      <c r="G3" s="130"/>
      <c r="H3" s="131"/>
      <c r="I3" s="129" t="s">
        <v>50</v>
      </c>
      <c r="J3" s="131"/>
      <c r="K3" s="129" t="s">
        <v>52</v>
      </c>
      <c r="L3" s="131"/>
      <c r="M3" s="36"/>
      <c r="N3" s="37"/>
      <c r="O3" s="132" t="s">
        <v>101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97</v>
      </c>
      <c r="F4" s="34" t="s">
        <v>98</v>
      </c>
      <c r="G4" s="34" t="s">
        <v>99</v>
      </c>
      <c r="H4" s="34" t="s">
        <v>8</v>
      </c>
      <c r="I4" s="34" t="s">
        <v>9</v>
      </c>
      <c r="J4" s="35" t="s">
        <v>100</v>
      </c>
      <c r="K4" s="35" t="s">
        <v>10</v>
      </c>
      <c r="L4" s="35" t="s">
        <v>11</v>
      </c>
      <c r="M4" s="35" t="s">
        <v>12</v>
      </c>
      <c r="N4" s="35" t="s">
        <v>51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9655258</v>
      </c>
      <c r="E5" s="27">
        <f t="shared" si="0"/>
        <v>4190467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13845725</v>
      </c>
      <c r="O5" s="33">
        <f t="shared" ref="O5:O36" si="2">(N5/O$85)</f>
        <v>613.45702259636687</v>
      </c>
      <c r="P5" s="6"/>
    </row>
    <row r="6" spans="1:133">
      <c r="A6" s="12"/>
      <c r="B6" s="25">
        <v>311</v>
      </c>
      <c r="C6" s="20" t="s">
        <v>3</v>
      </c>
      <c r="D6" s="47">
        <v>9521476</v>
      </c>
      <c r="E6" s="47">
        <v>1234350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10755826</v>
      </c>
      <c r="O6" s="48">
        <f t="shared" si="2"/>
        <v>476.55409836065576</v>
      </c>
      <c r="P6" s="9"/>
    </row>
    <row r="7" spans="1:133">
      <c r="A7" s="12"/>
      <c r="B7" s="25">
        <v>312.10000000000002</v>
      </c>
      <c r="C7" s="20" t="s">
        <v>13</v>
      </c>
      <c r="D7" s="47">
        <v>0</v>
      </c>
      <c r="E7" s="47">
        <v>203203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203203</v>
      </c>
      <c r="O7" s="48">
        <f t="shared" si="2"/>
        <v>9.0032343819229066</v>
      </c>
      <c r="P7" s="9"/>
    </row>
    <row r="8" spans="1:133">
      <c r="A8" s="12"/>
      <c r="B8" s="25">
        <v>312.3</v>
      </c>
      <c r="C8" s="20" t="s">
        <v>14</v>
      </c>
      <c r="D8" s="47">
        <v>0</v>
      </c>
      <c r="E8" s="47">
        <v>66514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66514</v>
      </c>
      <c r="O8" s="48">
        <f t="shared" si="2"/>
        <v>2.9470093043863534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668602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668602</v>
      </c>
      <c r="O9" s="48">
        <f t="shared" si="2"/>
        <v>29.623482498892336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2017798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2017798</v>
      </c>
      <c r="O10" s="48">
        <f t="shared" si="2"/>
        <v>89.401772264067347</v>
      </c>
      <c r="P10" s="9"/>
    </row>
    <row r="11" spans="1:133">
      <c r="A11" s="12"/>
      <c r="B11" s="25">
        <v>315</v>
      </c>
      <c r="C11" s="20" t="s">
        <v>17</v>
      </c>
      <c r="D11" s="47">
        <v>133782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133782</v>
      </c>
      <c r="O11" s="48">
        <f t="shared" si="2"/>
        <v>5.9274257864421802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SUM(D13:D18)</f>
        <v>126533</v>
      </c>
      <c r="E12" s="32">
        <f t="shared" si="3"/>
        <v>1324002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1450535</v>
      </c>
      <c r="O12" s="46">
        <f t="shared" si="2"/>
        <v>64.268276473194504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131336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131336</v>
      </c>
      <c r="O13" s="48">
        <f t="shared" si="2"/>
        <v>5.8190518387239702</v>
      </c>
      <c r="P13" s="9"/>
    </row>
    <row r="14" spans="1:133">
      <c r="A14" s="12"/>
      <c r="B14" s="25">
        <v>323.5</v>
      </c>
      <c r="C14" s="20" t="s">
        <v>19</v>
      </c>
      <c r="D14" s="47">
        <v>88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88</v>
      </c>
      <c r="O14" s="48">
        <f t="shared" si="2"/>
        <v>3.8989809481612759E-3</v>
      </c>
      <c r="P14" s="9"/>
    </row>
    <row r="15" spans="1:133">
      <c r="A15" s="12"/>
      <c r="B15" s="25">
        <v>323.7</v>
      </c>
      <c r="C15" s="20" t="s">
        <v>20</v>
      </c>
      <c r="D15" s="47">
        <v>0</v>
      </c>
      <c r="E15" s="47">
        <v>13852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13852</v>
      </c>
      <c r="O15" s="48">
        <f t="shared" si="2"/>
        <v>0.61373504652193178</v>
      </c>
      <c r="P15" s="9"/>
    </row>
    <row r="16" spans="1:133">
      <c r="A16" s="12"/>
      <c r="B16" s="25">
        <v>324.11</v>
      </c>
      <c r="C16" s="20" t="s">
        <v>105</v>
      </c>
      <c r="D16" s="47">
        <v>126445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126445</v>
      </c>
      <c r="O16" s="48">
        <f t="shared" si="2"/>
        <v>5.6023482498892339</v>
      </c>
      <c r="P16" s="9"/>
    </row>
    <row r="17" spans="1:16">
      <c r="A17" s="12"/>
      <c r="B17" s="25">
        <v>325.2</v>
      </c>
      <c r="C17" s="20" t="s">
        <v>21</v>
      </c>
      <c r="D17" s="47">
        <v>0</v>
      </c>
      <c r="E17" s="47">
        <v>1140352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1140352</v>
      </c>
      <c r="O17" s="48">
        <f t="shared" si="2"/>
        <v>50.525121843154629</v>
      </c>
      <c r="P17" s="9"/>
    </row>
    <row r="18" spans="1:16">
      <c r="A18" s="12"/>
      <c r="B18" s="25">
        <v>329</v>
      </c>
      <c r="C18" s="20" t="s">
        <v>22</v>
      </c>
      <c r="D18" s="47">
        <v>0</v>
      </c>
      <c r="E18" s="47">
        <v>38462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38462</v>
      </c>
      <c r="O18" s="48">
        <f t="shared" si="2"/>
        <v>1.7041205139565796</v>
      </c>
      <c r="P18" s="9"/>
    </row>
    <row r="19" spans="1:16" ht="15.75">
      <c r="A19" s="29" t="s">
        <v>25</v>
      </c>
      <c r="B19" s="30"/>
      <c r="C19" s="31"/>
      <c r="D19" s="32">
        <f t="shared" ref="D19:M19" si="4">SUM(D20:D47)</f>
        <v>2814696</v>
      </c>
      <c r="E19" s="32">
        <f t="shared" si="4"/>
        <v>2558248</v>
      </c>
      <c r="F19" s="32">
        <f t="shared" si="4"/>
        <v>0</v>
      </c>
      <c r="G19" s="32">
        <f t="shared" si="4"/>
        <v>1582051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5">
        <f t="shared" si="1"/>
        <v>6954995</v>
      </c>
      <c r="O19" s="46">
        <f t="shared" si="2"/>
        <v>308.15219317678333</v>
      </c>
      <c r="P19" s="10"/>
    </row>
    <row r="20" spans="1:16">
      <c r="A20" s="12"/>
      <c r="B20" s="25">
        <v>331.1</v>
      </c>
      <c r="C20" s="20" t="s">
        <v>23</v>
      </c>
      <c r="D20" s="47">
        <v>0</v>
      </c>
      <c r="E20" s="47">
        <v>3629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3629</v>
      </c>
      <c r="O20" s="48">
        <f t="shared" si="2"/>
        <v>0.16078865750996899</v>
      </c>
      <c r="P20" s="9"/>
    </row>
    <row r="21" spans="1:16">
      <c r="A21" s="12"/>
      <c r="B21" s="25">
        <v>331.2</v>
      </c>
      <c r="C21" s="20" t="s">
        <v>24</v>
      </c>
      <c r="D21" s="47">
        <v>96470</v>
      </c>
      <c r="E21" s="47">
        <v>88165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184635</v>
      </c>
      <c r="O21" s="48">
        <f t="shared" si="2"/>
        <v>8.180549401860878</v>
      </c>
      <c r="P21" s="9"/>
    </row>
    <row r="22" spans="1:16">
      <c r="A22" s="12"/>
      <c r="B22" s="25">
        <v>331.41</v>
      </c>
      <c r="C22" s="20" t="s">
        <v>28</v>
      </c>
      <c r="D22" s="47">
        <v>0</v>
      </c>
      <c r="E22" s="47">
        <v>280527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7" si="5">SUM(D22:M22)</f>
        <v>280527</v>
      </c>
      <c r="O22" s="48">
        <f t="shared" si="2"/>
        <v>12.429198050509527</v>
      </c>
      <c r="P22" s="9"/>
    </row>
    <row r="23" spans="1:16">
      <c r="A23" s="12"/>
      <c r="B23" s="25">
        <v>331.49</v>
      </c>
      <c r="C23" s="20" t="s">
        <v>29</v>
      </c>
      <c r="D23" s="47">
        <v>17494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17494</v>
      </c>
      <c r="O23" s="48">
        <f t="shared" si="2"/>
        <v>0.77509968985378819</v>
      </c>
      <c r="P23" s="9"/>
    </row>
    <row r="24" spans="1:16">
      <c r="A24" s="12"/>
      <c r="B24" s="25">
        <v>331.5</v>
      </c>
      <c r="C24" s="20" t="s">
        <v>26</v>
      </c>
      <c r="D24" s="47">
        <v>145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145</v>
      </c>
      <c r="O24" s="48">
        <f t="shared" si="2"/>
        <v>6.4244572441293753E-3</v>
      </c>
      <c r="P24" s="9"/>
    </row>
    <row r="25" spans="1:16">
      <c r="A25" s="12"/>
      <c r="B25" s="25">
        <v>331.9</v>
      </c>
      <c r="C25" s="20" t="s">
        <v>106</v>
      </c>
      <c r="D25" s="47">
        <v>0</v>
      </c>
      <c r="E25" s="47">
        <v>56083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56083</v>
      </c>
      <c r="O25" s="48">
        <f t="shared" si="2"/>
        <v>2.4848471422241913</v>
      </c>
      <c r="P25" s="9"/>
    </row>
    <row r="26" spans="1:16">
      <c r="A26" s="12"/>
      <c r="B26" s="25">
        <v>334.1</v>
      </c>
      <c r="C26" s="20" t="s">
        <v>107</v>
      </c>
      <c r="D26" s="47">
        <v>0</v>
      </c>
      <c r="E26" s="47">
        <v>0</v>
      </c>
      <c r="F26" s="47">
        <v>0</v>
      </c>
      <c r="G26" s="47">
        <v>16926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16926</v>
      </c>
      <c r="O26" s="48">
        <f t="shared" si="2"/>
        <v>0.74993354009747448</v>
      </c>
      <c r="P26" s="9"/>
    </row>
    <row r="27" spans="1:16">
      <c r="A27" s="12"/>
      <c r="B27" s="25">
        <v>334.2</v>
      </c>
      <c r="C27" s="20" t="s">
        <v>27</v>
      </c>
      <c r="D27" s="47">
        <v>80485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80485</v>
      </c>
      <c r="O27" s="48">
        <f t="shared" si="2"/>
        <v>3.56601683650864</v>
      </c>
      <c r="P27" s="9"/>
    </row>
    <row r="28" spans="1:16">
      <c r="A28" s="12"/>
      <c r="B28" s="25">
        <v>334.34</v>
      </c>
      <c r="C28" s="20" t="s">
        <v>30</v>
      </c>
      <c r="D28" s="47">
        <v>0</v>
      </c>
      <c r="E28" s="47">
        <v>19995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19995</v>
      </c>
      <c r="O28" s="48">
        <f t="shared" si="2"/>
        <v>0.88591050066459898</v>
      </c>
      <c r="P28" s="9"/>
    </row>
    <row r="29" spans="1:16">
      <c r="A29" s="12"/>
      <c r="B29" s="25">
        <v>334.39</v>
      </c>
      <c r="C29" s="20" t="s">
        <v>32</v>
      </c>
      <c r="D29" s="47">
        <v>58788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3" si="6">SUM(D29:M29)</f>
        <v>58788</v>
      </c>
      <c r="O29" s="48">
        <f t="shared" si="2"/>
        <v>2.6046964997784672</v>
      </c>
      <c r="P29" s="9"/>
    </row>
    <row r="30" spans="1:16">
      <c r="A30" s="12"/>
      <c r="B30" s="25">
        <v>334.49</v>
      </c>
      <c r="C30" s="20" t="s">
        <v>34</v>
      </c>
      <c r="D30" s="47">
        <v>0</v>
      </c>
      <c r="E30" s="47">
        <v>0</v>
      </c>
      <c r="F30" s="47">
        <v>0</v>
      </c>
      <c r="G30" s="47">
        <v>698091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698091</v>
      </c>
      <c r="O30" s="48">
        <f t="shared" si="2"/>
        <v>30.930039875941514</v>
      </c>
      <c r="P30" s="9"/>
    </row>
    <row r="31" spans="1:16">
      <c r="A31" s="12"/>
      <c r="B31" s="25">
        <v>334.5</v>
      </c>
      <c r="C31" s="20" t="s">
        <v>35</v>
      </c>
      <c r="D31" s="47">
        <v>0</v>
      </c>
      <c r="E31" s="47">
        <v>350000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350000</v>
      </c>
      <c r="O31" s="48">
        <f t="shared" si="2"/>
        <v>15.507310589277802</v>
      </c>
      <c r="P31" s="9"/>
    </row>
    <row r="32" spans="1:16">
      <c r="A32" s="12"/>
      <c r="B32" s="25">
        <v>334.69</v>
      </c>
      <c r="C32" s="20" t="s">
        <v>36</v>
      </c>
      <c r="D32" s="47">
        <v>106620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106620</v>
      </c>
      <c r="O32" s="48">
        <f t="shared" si="2"/>
        <v>4.7239698715108549</v>
      </c>
      <c r="P32" s="9"/>
    </row>
    <row r="33" spans="1:16">
      <c r="A33" s="12"/>
      <c r="B33" s="25">
        <v>334.7</v>
      </c>
      <c r="C33" s="20" t="s">
        <v>37</v>
      </c>
      <c r="D33" s="47">
        <v>118149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118149</v>
      </c>
      <c r="O33" s="48">
        <f t="shared" si="2"/>
        <v>5.2347806823216656</v>
      </c>
      <c r="P33" s="9"/>
    </row>
    <row r="34" spans="1:16">
      <c r="A34" s="12"/>
      <c r="B34" s="25">
        <v>335.12</v>
      </c>
      <c r="C34" s="20" t="s">
        <v>39</v>
      </c>
      <c r="D34" s="47">
        <v>346732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346732</v>
      </c>
      <c r="O34" s="48">
        <f t="shared" si="2"/>
        <v>15.362516614975631</v>
      </c>
      <c r="P34" s="9"/>
    </row>
    <row r="35" spans="1:16">
      <c r="A35" s="12"/>
      <c r="B35" s="25">
        <v>335.13</v>
      </c>
      <c r="C35" s="20" t="s">
        <v>40</v>
      </c>
      <c r="D35" s="47">
        <v>9416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9416</v>
      </c>
      <c r="O35" s="48">
        <f t="shared" si="2"/>
        <v>0.41719096145325651</v>
      </c>
      <c r="P35" s="9"/>
    </row>
    <row r="36" spans="1:16">
      <c r="A36" s="12"/>
      <c r="B36" s="25">
        <v>335.14</v>
      </c>
      <c r="C36" s="20" t="s">
        <v>41</v>
      </c>
      <c r="D36" s="47">
        <v>11534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11534</v>
      </c>
      <c r="O36" s="48">
        <f t="shared" si="2"/>
        <v>0.51103234381922902</v>
      </c>
      <c r="P36" s="9"/>
    </row>
    <row r="37" spans="1:16">
      <c r="A37" s="12"/>
      <c r="B37" s="25">
        <v>335.15</v>
      </c>
      <c r="C37" s="20" t="s">
        <v>42</v>
      </c>
      <c r="D37" s="47">
        <v>5791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5791</v>
      </c>
      <c r="O37" s="48">
        <f t="shared" ref="O37:O68" si="7">(N37/O$85)</f>
        <v>0.25657953035002218</v>
      </c>
      <c r="P37" s="9"/>
    </row>
    <row r="38" spans="1:16">
      <c r="A38" s="12"/>
      <c r="B38" s="25">
        <v>335.16</v>
      </c>
      <c r="C38" s="20" t="s">
        <v>43</v>
      </c>
      <c r="D38" s="47">
        <v>223250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223250</v>
      </c>
      <c r="O38" s="48">
        <f t="shared" si="7"/>
        <v>9.8914488258750559</v>
      </c>
      <c r="P38" s="9"/>
    </row>
    <row r="39" spans="1:16">
      <c r="A39" s="12"/>
      <c r="B39" s="25">
        <v>335.18</v>
      </c>
      <c r="C39" s="20" t="s">
        <v>44</v>
      </c>
      <c r="D39" s="47">
        <v>1529026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1529026</v>
      </c>
      <c r="O39" s="48">
        <f t="shared" si="7"/>
        <v>67.745945945945948</v>
      </c>
      <c r="P39" s="9"/>
    </row>
    <row r="40" spans="1:16">
      <c r="A40" s="12"/>
      <c r="B40" s="25">
        <v>335.42</v>
      </c>
      <c r="C40" s="20" t="s">
        <v>108</v>
      </c>
      <c r="D40" s="47">
        <v>0</v>
      </c>
      <c r="E40" s="47">
        <v>713115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713115</v>
      </c>
      <c r="O40" s="48">
        <f t="shared" si="7"/>
        <v>31.595702259636685</v>
      </c>
      <c r="P40" s="9"/>
    </row>
    <row r="41" spans="1:16">
      <c r="A41" s="12"/>
      <c r="B41" s="25">
        <v>335.49</v>
      </c>
      <c r="C41" s="20" t="s">
        <v>45</v>
      </c>
      <c r="D41" s="47">
        <v>0</v>
      </c>
      <c r="E41" s="47">
        <v>0</v>
      </c>
      <c r="F41" s="47">
        <v>0</v>
      </c>
      <c r="G41" s="47">
        <v>867034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867034</v>
      </c>
      <c r="O41" s="48">
        <f t="shared" si="7"/>
        <v>38.415330084182543</v>
      </c>
      <c r="P41" s="9"/>
    </row>
    <row r="42" spans="1:16">
      <c r="A42" s="12"/>
      <c r="B42" s="25">
        <v>335.8</v>
      </c>
      <c r="C42" s="20" t="s">
        <v>109</v>
      </c>
      <c r="D42" s="47">
        <v>0</v>
      </c>
      <c r="E42" s="47">
        <v>553435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553435</v>
      </c>
      <c r="O42" s="48">
        <f t="shared" si="7"/>
        <v>24.520824102791316</v>
      </c>
      <c r="P42" s="9"/>
    </row>
    <row r="43" spans="1:16">
      <c r="A43" s="12"/>
      <c r="B43" s="25">
        <v>336</v>
      </c>
      <c r="C43" s="20" t="s">
        <v>5</v>
      </c>
      <c r="D43" s="47">
        <v>32088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32088</v>
      </c>
      <c r="O43" s="48">
        <f t="shared" si="7"/>
        <v>1.4217102348249888</v>
      </c>
      <c r="P43" s="9"/>
    </row>
    <row r="44" spans="1:16">
      <c r="A44" s="12"/>
      <c r="B44" s="25">
        <v>337.1</v>
      </c>
      <c r="C44" s="20" t="s">
        <v>110</v>
      </c>
      <c r="D44" s="47">
        <v>0</v>
      </c>
      <c r="E44" s="47">
        <v>195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49" si="8">SUM(D44:M44)</f>
        <v>195</v>
      </c>
      <c r="O44" s="48">
        <f t="shared" si="7"/>
        <v>8.6397873283119188E-3</v>
      </c>
      <c r="P44" s="9"/>
    </row>
    <row r="45" spans="1:16">
      <c r="A45" s="12"/>
      <c r="B45" s="25">
        <v>337.2</v>
      </c>
      <c r="C45" s="20" t="s">
        <v>46</v>
      </c>
      <c r="D45" s="47">
        <v>163154</v>
      </c>
      <c r="E45" s="47">
        <v>64178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227332</v>
      </c>
      <c r="O45" s="48">
        <f t="shared" si="7"/>
        <v>10.072308373947719</v>
      </c>
      <c r="P45" s="9"/>
    </row>
    <row r="46" spans="1:16">
      <c r="A46" s="12"/>
      <c r="B46" s="25">
        <v>337.6</v>
      </c>
      <c r="C46" s="20" t="s">
        <v>47</v>
      </c>
      <c r="D46" s="47">
        <v>15554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15554</v>
      </c>
      <c r="O46" s="48">
        <f t="shared" si="7"/>
        <v>0.6891448825875055</v>
      </c>
      <c r="P46" s="9"/>
    </row>
    <row r="47" spans="1:16">
      <c r="A47" s="12"/>
      <c r="B47" s="25">
        <v>338</v>
      </c>
      <c r="C47" s="20" t="s">
        <v>111</v>
      </c>
      <c r="D47" s="47">
        <v>0</v>
      </c>
      <c r="E47" s="47">
        <v>428926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428926</v>
      </c>
      <c r="O47" s="48">
        <f t="shared" si="7"/>
        <v>19.00425343376163</v>
      </c>
      <c r="P47" s="9"/>
    </row>
    <row r="48" spans="1:16" ht="15.75">
      <c r="A48" s="29" t="s">
        <v>53</v>
      </c>
      <c r="B48" s="30"/>
      <c r="C48" s="31"/>
      <c r="D48" s="32">
        <f t="shared" ref="D48:M48" si="9">SUM(D49:D67)</f>
        <v>319029</v>
      </c>
      <c r="E48" s="32">
        <f t="shared" si="9"/>
        <v>769868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128593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 t="shared" si="8"/>
        <v>1217490</v>
      </c>
      <c r="O48" s="46">
        <f t="shared" si="7"/>
        <v>53.94284448382809</v>
      </c>
      <c r="P48" s="10"/>
    </row>
    <row r="49" spans="1:16">
      <c r="A49" s="12"/>
      <c r="B49" s="25">
        <v>341.1</v>
      </c>
      <c r="C49" s="20" t="s">
        <v>56</v>
      </c>
      <c r="D49" s="47">
        <v>17544</v>
      </c>
      <c r="E49" s="47">
        <v>40767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58311</v>
      </c>
      <c r="O49" s="48">
        <f t="shared" si="7"/>
        <v>2.5835622507753655</v>
      </c>
      <c r="P49" s="9"/>
    </row>
    <row r="50" spans="1:16">
      <c r="A50" s="12"/>
      <c r="B50" s="25">
        <v>341.15</v>
      </c>
      <c r="C50" s="20" t="s">
        <v>112</v>
      </c>
      <c r="D50" s="47">
        <v>0</v>
      </c>
      <c r="E50" s="47">
        <v>23263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67" si="10">SUM(D50:M50)</f>
        <v>23263</v>
      </c>
      <c r="O50" s="48">
        <f t="shared" si="7"/>
        <v>1.03070447496677</v>
      </c>
      <c r="P50" s="9"/>
    </row>
    <row r="51" spans="1:16">
      <c r="A51" s="12"/>
      <c r="B51" s="25">
        <v>341.51</v>
      </c>
      <c r="C51" s="20" t="s">
        <v>57</v>
      </c>
      <c r="D51" s="47">
        <v>5125</v>
      </c>
      <c r="E51" s="47">
        <v>14327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19452</v>
      </c>
      <c r="O51" s="48">
        <f t="shared" si="7"/>
        <v>0.86185201595037664</v>
      </c>
      <c r="P51" s="9"/>
    </row>
    <row r="52" spans="1:16">
      <c r="A52" s="12"/>
      <c r="B52" s="25">
        <v>341.52</v>
      </c>
      <c r="C52" s="20" t="s">
        <v>58</v>
      </c>
      <c r="D52" s="47">
        <v>173513</v>
      </c>
      <c r="E52" s="47">
        <v>1884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175397</v>
      </c>
      <c r="O52" s="48">
        <f t="shared" si="7"/>
        <v>7.7712450155073105</v>
      </c>
      <c r="P52" s="9"/>
    </row>
    <row r="53" spans="1:16">
      <c r="A53" s="12"/>
      <c r="B53" s="25">
        <v>341.55</v>
      </c>
      <c r="C53" s="20" t="s">
        <v>113</v>
      </c>
      <c r="D53" s="47">
        <v>-2195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-2195</v>
      </c>
      <c r="O53" s="48">
        <f t="shared" si="7"/>
        <v>-9.7252990695613648E-2</v>
      </c>
      <c r="P53" s="9"/>
    </row>
    <row r="54" spans="1:16">
      <c r="A54" s="12"/>
      <c r="B54" s="25">
        <v>341.56</v>
      </c>
      <c r="C54" s="20" t="s">
        <v>59</v>
      </c>
      <c r="D54" s="47">
        <v>22928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22928</v>
      </c>
      <c r="O54" s="48">
        <f t="shared" si="7"/>
        <v>1.0158617634027469</v>
      </c>
      <c r="P54" s="9"/>
    </row>
    <row r="55" spans="1:16">
      <c r="A55" s="12"/>
      <c r="B55" s="25">
        <v>341.8</v>
      </c>
      <c r="C55" s="20" t="s">
        <v>60</v>
      </c>
      <c r="D55" s="47">
        <v>0</v>
      </c>
      <c r="E55" s="47">
        <v>468033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468033</v>
      </c>
      <c r="O55" s="48">
        <f t="shared" si="7"/>
        <v>20.736951705804167</v>
      </c>
      <c r="P55" s="9"/>
    </row>
    <row r="56" spans="1:16">
      <c r="A56" s="12"/>
      <c r="B56" s="25">
        <v>341.9</v>
      </c>
      <c r="C56" s="20" t="s">
        <v>61</v>
      </c>
      <c r="D56" s="47">
        <v>635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635</v>
      </c>
      <c r="O56" s="48">
        <f t="shared" si="7"/>
        <v>2.8134692069118297E-2</v>
      </c>
      <c r="P56" s="9"/>
    </row>
    <row r="57" spans="1:16">
      <c r="A57" s="12"/>
      <c r="B57" s="25">
        <v>342.1</v>
      </c>
      <c r="C57" s="20" t="s">
        <v>62</v>
      </c>
      <c r="D57" s="47">
        <v>64856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64856</v>
      </c>
      <c r="O57" s="48">
        <f t="shared" si="7"/>
        <v>2.8735489587948604</v>
      </c>
      <c r="P57" s="9"/>
    </row>
    <row r="58" spans="1:16">
      <c r="A58" s="12"/>
      <c r="B58" s="25">
        <v>342.9</v>
      </c>
      <c r="C58" s="20" t="s">
        <v>114</v>
      </c>
      <c r="D58" s="47">
        <v>-52317</v>
      </c>
      <c r="E58" s="47">
        <v>46491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-5826</v>
      </c>
      <c r="O58" s="48">
        <f t="shared" si="7"/>
        <v>-0.25813026140894996</v>
      </c>
      <c r="P58" s="9"/>
    </row>
    <row r="59" spans="1:16">
      <c r="A59" s="12"/>
      <c r="B59" s="25">
        <v>343.4</v>
      </c>
      <c r="C59" s="20" t="s">
        <v>63</v>
      </c>
      <c r="D59" s="47">
        <v>0</v>
      </c>
      <c r="E59" s="47">
        <v>125340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125340</v>
      </c>
      <c r="O59" s="48">
        <f t="shared" si="7"/>
        <v>5.5533894550287997</v>
      </c>
      <c r="P59" s="9"/>
    </row>
    <row r="60" spans="1:16">
      <c r="A60" s="12"/>
      <c r="B60" s="25">
        <v>344.1</v>
      </c>
      <c r="C60" s="20" t="s">
        <v>64</v>
      </c>
      <c r="D60" s="47">
        <v>0</v>
      </c>
      <c r="E60" s="47">
        <v>38465</v>
      </c>
      <c r="F60" s="47">
        <v>0</v>
      </c>
      <c r="G60" s="47">
        <v>0</v>
      </c>
      <c r="H60" s="47">
        <v>0</v>
      </c>
      <c r="I60" s="47">
        <v>128593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167058</v>
      </c>
      <c r="O60" s="48">
        <f t="shared" si="7"/>
        <v>7.401772264067346</v>
      </c>
      <c r="P60" s="9"/>
    </row>
    <row r="61" spans="1:16">
      <c r="A61" s="12"/>
      <c r="B61" s="25">
        <v>344.5</v>
      </c>
      <c r="C61" s="20" t="s">
        <v>115</v>
      </c>
      <c r="D61" s="47">
        <v>8770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8770</v>
      </c>
      <c r="O61" s="48">
        <f t="shared" si="7"/>
        <v>0.38856889676561807</v>
      </c>
      <c r="P61" s="9"/>
    </row>
    <row r="62" spans="1:16">
      <c r="A62" s="12"/>
      <c r="B62" s="25">
        <v>346.4</v>
      </c>
      <c r="C62" s="20" t="s">
        <v>65</v>
      </c>
      <c r="D62" s="47">
        <v>0</v>
      </c>
      <c r="E62" s="47">
        <v>9616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9616</v>
      </c>
      <c r="O62" s="48">
        <f t="shared" si="7"/>
        <v>0.42605228178998672</v>
      </c>
      <c r="P62" s="9"/>
    </row>
    <row r="63" spans="1:16">
      <c r="A63" s="12"/>
      <c r="B63" s="25">
        <v>347.5</v>
      </c>
      <c r="C63" s="20" t="s">
        <v>116</v>
      </c>
      <c r="D63" s="47">
        <v>24216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24216</v>
      </c>
      <c r="O63" s="48">
        <f t="shared" si="7"/>
        <v>1.0729286663712894</v>
      </c>
      <c r="P63" s="9"/>
    </row>
    <row r="64" spans="1:16">
      <c r="A64" s="12"/>
      <c r="B64" s="25">
        <v>347.9</v>
      </c>
      <c r="C64" s="20" t="s">
        <v>66</v>
      </c>
      <c r="D64" s="47">
        <v>12924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12924</v>
      </c>
      <c r="O64" s="48">
        <f t="shared" si="7"/>
        <v>0.57261852015950376</v>
      </c>
      <c r="P64" s="9"/>
    </row>
    <row r="65" spans="1:16">
      <c r="A65" s="12"/>
      <c r="B65" s="25">
        <v>348.93099999999998</v>
      </c>
      <c r="C65" s="20" t="s">
        <v>117</v>
      </c>
      <c r="D65" s="47">
        <v>9670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9670</v>
      </c>
      <c r="O65" s="48">
        <f t="shared" si="7"/>
        <v>0.42844483828090385</v>
      </c>
      <c r="P65" s="9"/>
    </row>
    <row r="66" spans="1:16">
      <c r="A66" s="12"/>
      <c r="B66" s="25">
        <v>348.93299999999999</v>
      </c>
      <c r="C66" s="20" t="s">
        <v>118</v>
      </c>
      <c r="D66" s="47">
        <v>0</v>
      </c>
      <c r="E66" s="47">
        <v>1682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1682</v>
      </c>
      <c r="O66" s="48">
        <f t="shared" si="7"/>
        <v>7.4523704031900756E-2</v>
      </c>
      <c r="P66" s="9"/>
    </row>
    <row r="67" spans="1:16">
      <c r="A67" s="12"/>
      <c r="B67" s="25">
        <v>348.99</v>
      </c>
      <c r="C67" s="20" t="s">
        <v>119</v>
      </c>
      <c r="D67" s="47">
        <v>33360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33360</v>
      </c>
      <c r="O67" s="48">
        <f t="shared" si="7"/>
        <v>1.4780682321665928</v>
      </c>
      <c r="P67" s="9"/>
    </row>
    <row r="68" spans="1:16" ht="15.75">
      <c r="A68" s="29" t="s">
        <v>54</v>
      </c>
      <c r="B68" s="30"/>
      <c r="C68" s="31"/>
      <c r="D68" s="32">
        <f t="shared" ref="D68:M68" si="11">SUM(D69:D74)</f>
        <v>131170</v>
      </c>
      <c r="E68" s="32">
        <f t="shared" si="11"/>
        <v>43863</v>
      </c>
      <c r="F68" s="32">
        <f t="shared" si="11"/>
        <v>0</v>
      </c>
      <c r="G68" s="32">
        <f t="shared" si="11"/>
        <v>0</v>
      </c>
      <c r="H68" s="32">
        <f t="shared" si="11"/>
        <v>0</v>
      </c>
      <c r="I68" s="32">
        <f t="shared" si="11"/>
        <v>0</v>
      </c>
      <c r="J68" s="32">
        <f t="shared" si="11"/>
        <v>0</v>
      </c>
      <c r="K68" s="32">
        <f t="shared" si="11"/>
        <v>0</v>
      </c>
      <c r="L68" s="32">
        <f t="shared" si="11"/>
        <v>0</v>
      </c>
      <c r="M68" s="32">
        <f t="shared" si="11"/>
        <v>0</v>
      </c>
      <c r="N68" s="32">
        <f t="shared" ref="N68:N83" si="12">SUM(D68:M68)</f>
        <v>175033</v>
      </c>
      <c r="O68" s="46">
        <f t="shared" si="7"/>
        <v>7.755117412494462</v>
      </c>
      <c r="P68" s="10"/>
    </row>
    <row r="69" spans="1:16">
      <c r="A69" s="13"/>
      <c r="B69" s="40">
        <v>351.1</v>
      </c>
      <c r="C69" s="21" t="s">
        <v>84</v>
      </c>
      <c r="D69" s="47">
        <v>30460</v>
      </c>
      <c r="E69" s="47">
        <v>20396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50856</v>
      </c>
      <c r="O69" s="48">
        <f t="shared" ref="O69:O83" si="13">(N69/O$85)</f>
        <v>2.2532565352237484</v>
      </c>
      <c r="P69" s="9"/>
    </row>
    <row r="70" spans="1:16">
      <c r="A70" s="13"/>
      <c r="B70" s="40">
        <v>351.2</v>
      </c>
      <c r="C70" s="21" t="s">
        <v>85</v>
      </c>
      <c r="D70" s="47">
        <v>10622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10622</v>
      </c>
      <c r="O70" s="48">
        <f t="shared" si="13"/>
        <v>0.47062472308373948</v>
      </c>
      <c r="P70" s="9"/>
    </row>
    <row r="71" spans="1:16">
      <c r="A71" s="13"/>
      <c r="B71" s="40">
        <v>351.3</v>
      </c>
      <c r="C71" s="21" t="s">
        <v>120</v>
      </c>
      <c r="D71" s="47">
        <v>49553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49553</v>
      </c>
      <c r="O71" s="48">
        <f t="shared" si="13"/>
        <v>2.1955250332299512</v>
      </c>
      <c r="P71" s="9"/>
    </row>
    <row r="72" spans="1:16">
      <c r="A72" s="13"/>
      <c r="B72" s="40">
        <v>351.5</v>
      </c>
      <c r="C72" s="21" t="s">
        <v>86</v>
      </c>
      <c r="D72" s="47">
        <v>5121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5121</v>
      </c>
      <c r="O72" s="48">
        <f t="shared" si="13"/>
        <v>0.22689410722197609</v>
      </c>
      <c r="P72" s="9"/>
    </row>
    <row r="73" spans="1:16">
      <c r="A73" s="13"/>
      <c r="B73" s="40">
        <v>352</v>
      </c>
      <c r="C73" s="21" t="s">
        <v>87</v>
      </c>
      <c r="D73" s="47">
        <v>4235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4235</v>
      </c>
      <c r="O73" s="48">
        <f t="shared" si="13"/>
        <v>0.18763845813026142</v>
      </c>
      <c r="P73" s="9"/>
    </row>
    <row r="74" spans="1:16">
      <c r="A74" s="13"/>
      <c r="B74" s="40">
        <v>359</v>
      </c>
      <c r="C74" s="21" t="s">
        <v>88</v>
      </c>
      <c r="D74" s="47">
        <v>31179</v>
      </c>
      <c r="E74" s="47">
        <v>23467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54646</v>
      </c>
      <c r="O74" s="48">
        <f t="shared" si="13"/>
        <v>2.4211785556047851</v>
      </c>
      <c r="P74" s="9"/>
    </row>
    <row r="75" spans="1:16" ht="15.75">
      <c r="A75" s="29" t="s">
        <v>6</v>
      </c>
      <c r="B75" s="30"/>
      <c r="C75" s="31"/>
      <c r="D75" s="32">
        <f t="shared" ref="D75:M75" si="14">SUM(D76:D80)</f>
        <v>187609</v>
      </c>
      <c r="E75" s="32">
        <f t="shared" si="14"/>
        <v>216468</v>
      </c>
      <c r="F75" s="32">
        <f t="shared" si="14"/>
        <v>0</v>
      </c>
      <c r="G75" s="32">
        <f t="shared" si="14"/>
        <v>8655</v>
      </c>
      <c r="H75" s="32">
        <f t="shared" si="14"/>
        <v>0</v>
      </c>
      <c r="I75" s="32">
        <f t="shared" si="14"/>
        <v>48</v>
      </c>
      <c r="J75" s="32">
        <f t="shared" si="14"/>
        <v>0</v>
      </c>
      <c r="K75" s="32">
        <f t="shared" si="14"/>
        <v>0</v>
      </c>
      <c r="L75" s="32">
        <f t="shared" si="14"/>
        <v>0</v>
      </c>
      <c r="M75" s="32">
        <f t="shared" si="14"/>
        <v>0</v>
      </c>
      <c r="N75" s="32">
        <f t="shared" si="12"/>
        <v>412780</v>
      </c>
      <c r="O75" s="46">
        <f t="shared" si="13"/>
        <v>18.288879042977403</v>
      </c>
      <c r="P75" s="10"/>
    </row>
    <row r="76" spans="1:16">
      <c r="A76" s="12"/>
      <c r="B76" s="25">
        <v>361.1</v>
      </c>
      <c r="C76" s="20" t="s">
        <v>89</v>
      </c>
      <c r="D76" s="47">
        <v>28571</v>
      </c>
      <c r="E76" s="47">
        <v>38049</v>
      </c>
      <c r="F76" s="47">
        <v>0</v>
      </c>
      <c r="G76" s="47">
        <v>8406</v>
      </c>
      <c r="H76" s="47">
        <v>0</v>
      </c>
      <c r="I76" s="47">
        <v>48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75074</v>
      </c>
      <c r="O76" s="48">
        <f t="shared" si="13"/>
        <v>3.3262738147984048</v>
      </c>
      <c r="P76" s="9"/>
    </row>
    <row r="77" spans="1:16">
      <c r="A77" s="12"/>
      <c r="B77" s="25">
        <v>362</v>
      </c>
      <c r="C77" s="20" t="s">
        <v>90</v>
      </c>
      <c r="D77" s="47">
        <v>12129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12129</v>
      </c>
      <c r="O77" s="48">
        <f t="shared" si="13"/>
        <v>0.53739477182100137</v>
      </c>
      <c r="P77" s="9"/>
    </row>
    <row r="78" spans="1:16">
      <c r="A78" s="12"/>
      <c r="B78" s="25">
        <v>365</v>
      </c>
      <c r="C78" s="20" t="s">
        <v>91</v>
      </c>
      <c r="D78" s="47">
        <v>49618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49618</v>
      </c>
      <c r="O78" s="48">
        <f t="shared" si="13"/>
        <v>2.1984049623393886</v>
      </c>
      <c r="P78" s="9"/>
    </row>
    <row r="79" spans="1:16">
      <c r="A79" s="12"/>
      <c r="B79" s="25">
        <v>369.3</v>
      </c>
      <c r="C79" s="20" t="s">
        <v>121</v>
      </c>
      <c r="D79" s="47">
        <v>32734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32734</v>
      </c>
      <c r="O79" s="48">
        <f t="shared" si="13"/>
        <v>1.4503322995126273</v>
      </c>
      <c r="P79" s="9"/>
    </row>
    <row r="80" spans="1:16">
      <c r="A80" s="12"/>
      <c r="B80" s="25">
        <v>369.9</v>
      </c>
      <c r="C80" s="20" t="s">
        <v>93</v>
      </c>
      <c r="D80" s="47">
        <v>64557</v>
      </c>
      <c r="E80" s="47">
        <v>178419</v>
      </c>
      <c r="F80" s="47">
        <v>0</v>
      </c>
      <c r="G80" s="47">
        <v>249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243225</v>
      </c>
      <c r="O80" s="48">
        <f t="shared" si="13"/>
        <v>10.776473194505982</v>
      </c>
      <c r="P80" s="9"/>
    </row>
    <row r="81" spans="1:119" ht="15.75">
      <c r="A81" s="29" t="s">
        <v>55</v>
      </c>
      <c r="B81" s="30"/>
      <c r="C81" s="31"/>
      <c r="D81" s="32">
        <f t="shared" ref="D81:M81" si="15">SUM(D82:D82)</f>
        <v>162560</v>
      </c>
      <c r="E81" s="32">
        <f t="shared" si="15"/>
        <v>8209442</v>
      </c>
      <c r="F81" s="32">
        <f t="shared" si="15"/>
        <v>1054899</v>
      </c>
      <c r="G81" s="32">
        <f t="shared" si="15"/>
        <v>270000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2"/>
        <v>9696901</v>
      </c>
      <c r="O81" s="46">
        <f t="shared" si="13"/>
        <v>429.63673017279575</v>
      </c>
      <c r="P81" s="9"/>
    </row>
    <row r="82" spans="1:119" ht="15.75" thickBot="1">
      <c r="A82" s="12"/>
      <c r="B82" s="25">
        <v>381</v>
      </c>
      <c r="C82" s="20" t="s">
        <v>94</v>
      </c>
      <c r="D82" s="47">
        <v>162560</v>
      </c>
      <c r="E82" s="47">
        <v>8209442</v>
      </c>
      <c r="F82" s="47">
        <v>1054899</v>
      </c>
      <c r="G82" s="47">
        <v>270000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9696901</v>
      </c>
      <c r="O82" s="48">
        <f t="shared" si="13"/>
        <v>429.63673017279575</v>
      </c>
      <c r="P82" s="9"/>
    </row>
    <row r="83" spans="1:119" ht="16.5" thickBot="1">
      <c r="A83" s="14" t="s">
        <v>68</v>
      </c>
      <c r="B83" s="23"/>
      <c r="C83" s="22"/>
      <c r="D83" s="15">
        <f t="shared" ref="D83:M83" si="16">SUM(D5,D12,D19,D48,D68,D75,D81)</f>
        <v>13396855</v>
      </c>
      <c r="E83" s="15">
        <f t="shared" si="16"/>
        <v>17312358</v>
      </c>
      <c r="F83" s="15">
        <f t="shared" si="16"/>
        <v>1054899</v>
      </c>
      <c r="G83" s="15">
        <f t="shared" si="16"/>
        <v>1860706</v>
      </c>
      <c r="H83" s="15">
        <f t="shared" si="16"/>
        <v>0</v>
      </c>
      <c r="I83" s="15">
        <f t="shared" si="16"/>
        <v>128641</v>
      </c>
      <c r="J83" s="15">
        <f t="shared" si="16"/>
        <v>0</v>
      </c>
      <c r="K83" s="15">
        <f t="shared" si="16"/>
        <v>0</v>
      </c>
      <c r="L83" s="15">
        <f t="shared" si="16"/>
        <v>0</v>
      </c>
      <c r="M83" s="15">
        <f t="shared" si="16"/>
        <v>0</v>
      </c>
      <c r="N83" s="15">
        <f t="shared" si="12"/>
        <v>33753459</v>
      </c>
      <c r="O83" s="38">
        <f t="shared" si="13"/>
        <v>1495.5010633584404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1"/>
      <c r="B85" s="42"/>
      <c r="C85" s="42"/>
      <c r="D85" s="43"/>
      <c r="E85" s="43"/>
      <c r="F85" s="43"/>
      <c r="G85" s="43"/>
      <c r="H85" s="43"/>
      <c r="I85" s="43"/>
      <c r="J85" s="43"/>
      <c r="K85" s="43"/>
      <c r="L85" s="119" t="s">
        <v>122</v>
      </c>
      <c r="M85" s="119"/>
      <c r="N85" s="119"/>
      <c r="O85" s="44">
        <v>22570</v>
      </c>
    </row>
    <row r="86" spans="1:119">
      <c r="A86" s="120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8"/>
    </row>
    <row r="87" spans="1:119" ht="15.75" customHeight="1" thickBot="1">
      <c r="A87" s="121" t="s">
        <v>130</v>
      </c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1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9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83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96</v>
      </c>
      <c r="B3" s="109"/>
      <c r="C3" s="110"/>
      <c r="D3" s="129" t="s">
        <v>49</v>
      </c>
      <c r="E3" s="130"/>
      <c r="F3" s="130"/>
      <c r="G3" s="130"/>
      <c r="H3" s="131"/>
      <c r="I3" s="129" t="s">
        <v>50</v>
      </c>
      <c r="J3" s="131"/>
      <c r="K3" s="129" t="s">
        <v>52</v>
      </c>
      <c r="L3" s="131"/>
      <c r="M3" s="36"/>
      <c r="N3" s="37"/>
      <c r="O3" s="132" t="s">
        <v>101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97</v>
      </c>
      <c r="F4" s="34" t="s">
        <v>98</v>
      </c>
      <c r="G4" s="34" t="s">
        <v>99</v>
      </c>
      <c r="H4" s="34" t="s">
        <v>8</v>
      </c>
      <c r="I4" s="34" t="s">
        <v>9</v>
      </c>
      <c r="J4" s="35" t="s">
        <v>100</v>
      </c>
      <c r="K4" s="35" t="s">
        <v>10</v>
      </c>
      <c r="L4" s="35" t="s">
        <v>11</v>
      </c>
      <c r="M4" s="35" t="s">
        <v>12</v>
      </c>
      <c r="N4" s="35" t="s">
        <v>51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9902247</v>
      </c>
      <c r="E5" s="27">
        <f t="shared" si="0"/>
        <v>4048123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7" si="1">SUM(D5:M5)</f>
        <v>13950370</v>
      </c>
      <c r="O5" s="33">
        <f t="shared" ref="O5:O36" si="2">(N5/O$91)</f>
        <v>602.24356760490411</v>
      </c>
      <c r="P5" s="6"/>
    </row>
    <row r="6" spans="1:133">
      <c r="A6" s="12"/>
      <c r="B6" s="25">
        <v>311</v>
      </c>
      <c r="C6" s="20" t="s">
        <v>3</v>
      </c>
      <c r="D6" s="47">
        <v>9754522</v>
      </c>
      <c r="E6" s="47">
        <v>1282457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11036979</v>
      </c>
      <c r="O6" s="48">
        <f t="shared" si="2"/>
        <v>476.47120531859781</v>
      </c>
      <c r="P6" s="9"/>
    </row>
    <row r="7" spans="1:133">
      <c r="A7" s="12"/>
      <c r="B7" s="25">
        <v>312.10000000000002</v>
      </c>
      <c r="C7" s="20" t="s">
        <v>13</v>
      </c>
      <c r="D7" s="47">
        <v>0</v>
      </c>
      <c r="E7" s="47">
        <v>172159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172159</v>
      </c>
      <c r="O7" s="48">
        <f t="shared" si="2"/>
        <v>7.4321792436539456</v>
      </c>
      <c r="P7" s="9"/>
    </row>
    <row r="8" spans="1:133">
      <c r="A8" s="12"/>
      <c r="B8" s="25">
        <v>312.3</v>
      </c>
      <c r="C8" s="20" t="s">
        <v>14</v>
      </c>
      <c r="D8" s="47">
        <v>0</v>
      </c>
      <c r="E8" s="47">
        <v>67603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67603</v>
      </c>
      <c r="O8" s="48">
        <f t="shared" si="2"/>
        <v>2.9184510447245726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647646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647646</v>
      </c>
      <c r="O9" s="48">
        <f t="shared" si="2"/>
        <v>27.959160766706958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1878258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1878258</v>
      </c>
      <c r="O10" s="48">
        <f t="shared" si="2"/>
        <v>81.085218442410635</v>
      </c>
      <c r="P10" s="9"/>
    </row>
    <row r="11" spans="1:133">
      <c r="A11" s="12"/>
      <c r="B11" s="25">
        <v>315</v>
      </c>
      <c r="C11" s="20" t="s">
        <v>17</v>
      </c>
      <c r="D11" s="47">
        <v>147725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147725</v>
      </c>
      <c r="O11" s="48">
        <f t="shared" si="2"/>
        <v>6.3773527888102226</v>
      </c>
      <c r="P11" s="9"/>
    </row>
    <row r="12" spans="1:133" ht="15.75">
      <c r="A12" s="29" t="s">
        <v>18</v>
      </c>
      <c r="B12" s="30"/>
      <c r="C12" s="31"/>
      <c r="D12" s="32">
        <f>SUM(D13:D17)</f>
        <v>141563</v>
      </c>
      <c r="E12" s="32">
        <f t="shared" ref="E12:M12" si="3">SUM(E13:E17)</f>
        <v>1231396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1372959</v>
      </c>
      <c r="O12" s="46">
        <f t="shared" si="2"/>
        <v>59.271239854947332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118615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118615</v>
      </c>
      <c r="O13" s="48">
        <f t="shared" si="2"/>
        <v>5.1206613710930755</v>
      </c>
      <c r="P13" s="9"/>
    </row>
    <row r="14" spans="1:133">
      <c r="A14" s="12"/>
      <c r="B14" s="25">
        <v>323.5</v>
      </c>
      <c r="C14" s="20" t="s">
        <v>19</v>
      </c>
      <c r="D14" s="47">
        <v>85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85</v>
      </c>
      <c r="O14" s="48">
        <f t="shared" si="2"/>
        <v>3.6694871352098081E-3</v>
      </c>
      <c r="P14" s="9"/>
    </row>
    <row r="15" spans="1:133">
      <c r="A15" s="12"/>
      <c r="B15" s="25">
        <v>323.7</v>
      </c>
      <c r="C15" s="20" t="s">
        <v>20</v>
      </c>
      <c r="D15" s="47">
        <v>0</v>
      </c>
      <c r="E15" s="47">
        <v>17776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17776</v>
      </c>
      <c r="O15" s="48">
        <f t="shared" si="2"/>
        <v>0.76739768606458303</v>
      </c>
      <c r="P15" s="9"/>
    </row>
    <row r="16" spans="1:133">
      <c r="A16" s="12"/>
      <c r="B16" s="25">
        <v>325.2</v>
      </c>
      <c r="C16" s="20" t="s">
        <v>21</v>
      </c>
      <c r="D16" s="47">
        <v>141478</v>
      </c>
      <c r="E16" s="47">
        <v>1066194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1207672</v>
      </c>
      <c r="O16" s="48">
        <f t="shared" si="2"/>
        <v>52.135727853565875</v>
      </c>
      <c r="P16" s="9"/>
    </row>
    <row r="17" spans="1:16">
      <c r="A17" s="12"/>
      <c r="B17" s="25">
        <v>329</v>
      </c>
      <c r="C17" s="20" t="s">
        <v>22</v>
      </c>
      <c r="D17" s="47">
        <v>0</v>
      </c>
      <c r="E17" s="47">
        <v>28811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28811</v>
      </c>
      <c r="O17" s="48">
        <f t="shared" si="2"/>
        <v>1.2437834570885857</v>
      </c>
      <c r="P17" s="9"/>
    </row>
    <row r="18" spans="1:16" ht="15.75">
      <c r="A18" s="29" t="s">
        <v>25</v>
      </c>
      <c r="B18" s="30"/>
      <c r="C18" s="31"/>
      <c r="D18" s="32">
        <f t="shared" ref="D18:M18" si="4">SUM(D19:D45)</f>
        <v>4254014</v>
      </c>
      <c r="E18" s="32">
        <f t="shared" si="4"/>
        <v>2813224</v>
      </c>
      <c r="F18" s="32">
        <f t="shared" si="4"/>
        <v>0</v>
      </c>
      <c r="G18" s="32">
        <f t="shared" si="4"/>
        <v>930787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5">
        <f t="shared" si="1"/>
        <v>7998025</v>
      </c>
      <c r="O18" s="46">
        <f t="shared" si="2"/>
        <v>345.27823346572268</v>
      </c>
      <c r="P18" s="10"/>
    </row>
    <row r="19" spans="1:16">
      <c r="A19" s="12"/>
      <c r="B19" s="25">
        <v>331.1</v>
      </c>
      <c r="C19" s="20" t="s">
        <v>23</v>
      </c>
      <c r="D19" s="47">
        <v>0</v>
      </c>
      <c r="E19" s="47">
        <v>1197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1197</v>
      </c>
      <c r="O19" s="48">
        <f t="shared" si="2"/>
        <v>5.1675012951131062E-2</v>
      </c>
      <c r="P19" s="9"/>
    </row>
    <row r="20" spans="1:16">
      <c r="A20" s="12"/>
      <c r="B20" s="25">
        <v>331.2</v>
      </c>
      <c r="C20" s="20" t="s">
        <v>24</v>
      </c>
      <c r="D20" s="47">
        <v>226710</v>
      </c>
      <c r="E20" s="47">
        <v>42419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269129</v>
      </c>
      <c r="O20" s="48">
        <f t="shared" si="2"/>
        <v>11.618416508375065</v>
      </c>
      <c r="P20" s="9"/>
    </row>
    <row r="21" spans="1:16">
      <c r="A21" s="12"/>
      <c r="B21" s="25">
        <v>331.41</v>
      </c>
      <c r="C21" s="20" t="s">
        <v>28</v>
      </c>
      <c r="D21" s="47">
        <v>0</v>
      </c>
      <c r="E21" s="47">
        <v>431430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431430</v>
      </c>
      <c r="O21" s="48">
        <f t="shared" si="2"/>
        <v>18.625021585218441</v>
      </c>
      <c r="P21" s="9"/>
    </row>
    <row r="22" spans="1:16">
      <c r="A22" s="12"/>
      <c r="B22" s="25">
        <v>331.49</v>
      </c>
      <c r="C22" s="20" t="s">
        <v>29</v>
      </c>
      <c r="D22" s="47">
        <v>12814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12814</v>
      </c>
      <c r="O22" s="48">
        <f t="shared" si="2"/>
        <v>0.55318597824209981</v>
      </c>
      <c r="P22" s="9"/>
    </row>
    <row r="23" spans="1:16">
      <c r="A23" s="12"/>
      <c r="B23" s="25">
        <v>331.5</v>
      </c>
      <c r="C23" s="20" t="s">
        <v>26</v>
      </c>
      <c r="D23" s="47">
        <v>28960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28960</v>
      </c>
      <c r="O23" s="48">
        <f t="shared" si="2"/>
        <v>1.2502158521844242</v>
      </c>
      <c r="P23" s="9"/>
    </row>
    <row r="24" spans="1:16">
      <c r="A24" s="12"/>
      <c r="B24" s="25">
        <v>333</v>
      </c>
      <c r="C24" s="20" t="s">
        <v>4</v>
      </c>
      <c r="D24" s="47">
        <v>246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246</v>
      </c>
      <c r="O24" s="48">
        <f t="shared" si="2"/>
        <v>1.0619927473666033E-2</v>
      </c>
      <c r="P24" s="9"/>
    </row>
    <row r="25" spans="1:16">
      <c r="A25" s="12"/>
      <c r="B25" s="25">
        <v>334.2</v>
      </c>
      <c r="C25" s="20" t="s">
        <v>27</v>
      </c>
      <c r="D25" s="47">
        <v>847647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1"/>
        <v>847647</v>
      </c>
      <c r="O25" s="48">
        <f t="shared" si="2"/>
        <v>36.5932913141081</v>
      </c>
      <c r="P25" s="9"/>
    </row>
    <row r="26" spans="1:16">
      <c r="A26" s="12"/>
      <c r="B26" s="25">
        <v>334.34</v>
      </c>
      <c r="C26" s="20" t="s">
        <v>30</v>
      </c>
      <c r="D26" s="47">
        <v>179400</v>
      </c>
      <c r="E26" s="47">
        <v>92021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1"/>
        <v>271421</v>
      </c>
      <c r="O26" s="48">
        <f t="shared" si="2"/>
        <v>11.717363149715075</v>
      </c>
      <c r="P26" s="9"/>
    </row>
    <row r="27" spans="1:16">
      <c r="A27" s="12"/>
      <c r="B27" s="25">
        <v>334.35</v>
      </c>
      <c r="C27" s="20" t="s">
        <v>31</v>
      </c>
      <c r="D27" s="47">
        <v>175281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1"/>
        <v>175281</v>
      </c>
      <c r="O27" s="48">
        <f t="shared" si="2"/>
        <v>7.5669573476083576</v>
      </c>
      <c r="P27" s="9"/>
    </row>
    <row r="28" spans="1:16">
      <c r="A28" s="12"/>
      <c r="B28" s="25">
        <v>334.39</v>
      </c>
      <c r="C28" s="20" t="s">
        <v>32</v>
      </c>
      <c r="D28" s="47">
        <v>30895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0" si="5">SUM(D28:M28)</f>
        <v>30895</v>
      </c>
      <c r="O28" s="48">
        <f t="shared" si="2"/>
        <v>1.3337506475565533</v>
      </c>
      <c r="P28" s="9"/>
    </row>
    <row r="29" spans="1:16">
      <c r="A29" s="12"/>
      <c r="B29" s="25">
        <v>334.41</v>
      </c>
      <c r="C29" s="20" t="s">
        <v>33</v>
      </c>
      <c r="D29" s="47">
        <v>0</v>
      </c>
      <c r="E29" s="47">
        <v>688762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688762</v>
      </c>
      <c r="O29" s="48">
        <f t="shared" si="2"/>
        <v>29.734156449663271</v>
      </c>
      <c r="P29" s="9"/>
    </row>
    <row r="30" spans="1:16">
      <c r="A30" s="12"/>
      <c r="B30" s="25">
        <v>334.49</v>
      </c>
      <c r="C30" s="20" t="s">
        <v>34</v>
      </c>
      <c r="D30" s="47">
        <v>0</v>
      </c>
      <c r="E30" s="47">
        <v>0</v>
      </c>
      <c r="F30" s="47">
        <v>0</v>
      </c>
      <c r="G30" s="47">
        <v>35724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35724</v>
      </c>
      <c r="O30" s="48">
        <f t="shared" si="2"/>
        <v>1.5422206872733553</v>
      </c>
      <c r="P30" s="9"/>
    </row>
    <row r="31" spans="1:16">
      <c r="A31" s="12"/>
      <c r="B31" s="25">
        <v>334.5</v>
      </c>
      <c r="C31" s="20" t="s">
        <v>35</v>
      </c>
      <c r="D31" s="47">
        <v>4682</v>
      </c>
      <c r="E31" s="47">
        <v>700000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704682</v>
      </c>
      <c r="O31" s="48">
        <f t="shared" si="2"/>
        <v>30.421429804869625</v>
      </c>
      <c r="P31" s="9"/>
    </row>
    <row r="32" spans="1:16">
      <c r="A32" s="12"/>
      <c r="B32" s="25">
        <v>334.69</v>
      </c>
      <c r="C32" s="20" t="s">
        <v>36</v>
      </c>
      <c r="D32" s="47">
        <v>37023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37023</v>
      </c>
      <c r="O32" s="48">
        <f t="shared" si="2"/>
        <v>1.598299084786738</v>
      </c>
      <c r="P32" s="9"/>
    </row>
    <row r="33" spans="1:16">
      <c r="A33" s="12"/>
      <c r="B33" s="25">
        <v>334.7</v>
      </c>
      <c r="C33" s="20" t="s">
        <v>37</v>
      </c>
      <c r="D33" s="47">
        <v>414386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414386</v>
      </c>
      <c r="O33" s="48">
        <f t="shared" si="2"/>
        <v>17.889224658953548</v>
      </c>
      <c r="P33" s="9"/>
    </row>
    <row r="34" spans="1:16">
      <c r="A34" s="12"/>
      <c r="B34" s="25">
        <v>334.89</v>
      </c>
      <c r="C34" s="20" t="s">
        <v>38</v>
      </c>
      <c r="D34" s="47">
        <v>0</v>
      </c>
      <c r="E34" s="47">
        <v>56701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56701</v>
      </c>
      <c r="O34" s="48">
        <f t="shared" si="2"/>
        <v>2.4478069418062511</v>
      </c>
      <c r="P34" s="9"/>
    </row>
    <row r="35" spans="1:16">
      <c r="A35" s="12"/>
      <c r="B35" s="25">
        <v>335.12</v>
      </c>
      <c r="C35" s="20" t="s">
        <v>39</v>
      </c>
      <c r="D35" s="47">
        <v>346117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346117</v>
      </c>
      <c r="O35" s="48">
        <f t="shared" si="2"/>
        <v>14.942022103263685</v>
      </c>
      <c r="P35" s="9"/>
    </row>
    <row r="36" spans="1:16">
      <c r="A36" s="12"/>
      <c r="B36" s="25">
        <v>335.13</v>
      </c>
      <c r="C36" s="20" t="s">
        <v>40</v>
      </c>
      <c r="D36" s="47">
        <v>19320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19320</v>
      </c>
      <c r="O36" s="48">
        <f t="shared" si="2"/>
        <v>0.83405284061474705</v>
      </c>
      <c r="P36" s="9"/>
    </row>
    <row r="37" spans="1:16">
      <c r="A37" s="12"/>
      <c r="B37" s="25">
        <v>335.14</v>
      </c>
      <c r="C37" s="20" t="s">
        <v>41</v>
      </c>
      <c r="D37" s="47">
        <v>12080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12080</v>
      </c>
      <c r="O37" s="48">
        <f t="shared" ref="O37:O68" si="6">(N37/O$91)</f>
        <v>0.52149887756864099</v>
      </c>
      <c r="P37" s="9"/>
    </row>
    <row r="38" spans="1:16">
      <c r="A38" s="12"/>
      <c r="B38" s="25">
        <v>335.15</v>
      </c>
      <c r="C38" s="20" t="s">
        <v>42</v>
      </c>
      <c r="D38" s="47">
        <v>2886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2886</v>
      </c>
      <c r="O38" s="48">
        <f t="shared" si="6"/>
        <v>0.1245898808495942</v>
      </c>
      <c r="P38" s="9"/>
    </row>
    <row r="39" spans="1:16">
      <c r="A39" s="12"/>
      <c r="B39" s="25">
        <v>335.16</v>
      </c>
      <c r="C39" s="20" t="s">
        <v>43</v>
      </c>
      <c r="D39" s="47">
        <v>223250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223250</v>
      </c>
      <c r="O39" s="48">
        <f t="shared" si="6"/>
        <v>9.6378000345363493</v>
      </c>
      <c r="P39" s="9"/>
    </row>
    <row r="40" spans="1:16">
      <c r="A40" s="12"/>
      <c r="B40" s="25">
        <v>335.18</v>
      </c>
      <c r="C40" s="20" t="s">
        <v>44</v>
      </c>
      <c r="D40" s="47">
        <v>1497267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1497267</v>
      </c>
      <c r="O40" s="48">
        <f t="shared" si="6"/>
        <v>64.637670523225694</v>
      </c>
      <c r="P40" s="9"/>
    </row>
    <row r="41" spans="1:16">
      <c r="A41" s="12"/>
      <c r="B41" s="25">
        <v>335.49</v>
      </c>
      <c r="C41" s="20" t="s">
        <v>45</v>
      </c>
      <c r="D41" s="47">
        <v>0</v>
      </c>
      <c r="E41" s="47">
        <v>741433</v>
      </c>
      <c r="F41" s="47">
        <v>0</v>
      </c>
      <c r="G41" s="47">
        <v>895063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47" si="7">SUM(D41:M41)</f>
        <v>1636496</v>
      </c>
      <c r="O41" s="48">
        <f t="shared" si="6"/>
        <v>70.648247280262481</v>
      </c>
      <c r="P41" s="9"/>
    </row>
    <row r="42" spans="1:16">
      <c r="A42" s="12"/>
      <c r="B42" s="25">
        <v>336</v>
      </c>
      <c r="C42" s="20" t="s">
        <v>5</v>
      </c>
      <c r="D42" s="47">
        <v>18258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18258</v>
      </c>
      <c r="O42" s="48">
        <f t="shared" si="6"/>
        <v>0.78820583664306687</v>
      </c>
      <c r="P42" s="9"/>
    </row>
    <row r="43" spans="1:16">
      <c r="A43" s="12"/>
      <c r="B43" s="25">
        <v>337.2</v>
      </c>
      <c r="C43" s="20" t="s">
        <v>46</v>
      </c>
      <c r="D43" s="47">
        <v>161584</v>
      </c>
      <c r="E43" s="47">
        <v>47088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208672</v>
      </c>
      <c r="O43" s="48">
        <f t="shared" si="6"/>
        <v>9.0084614056294257</v>
      </c>
      <c r="P43" s="9"/>
    </row>
    <row r="44" spans="1:16">
      <c r="A44" s="12"/>
      <c r="B44" s="25">
        <v>337.6</v>
      </c>
      <c r="C44" s="20" t="s">
        <v>47</v>
      </c>
      <c r="D44" s="47">
        <v>15208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15208</v>
      </c>
      <c r="O44" s="48">
        <f t="shared" si="6"/>
        <v>0.65653600414436197</v>
      </c>
      <c r="P44" s="9"/>
    </row>
    <row r="45" spans="1:16">
      <c r="A45" s="12"/>
      <c r="B45" s="25">
        <v>337.9</v>
      </c>
      <c r="C45" s="20" t="s">
        <v>48</v>
      </c>
      <c r="D45" s="47">
        <v>0</v>
      </c>
      <c r="E45" s="47">
        <v>12173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12173</v>
      </c>
      <c r="O45" s="48">
        <f t="shared" si="6"/>
        <v>0.52551372819892939</v>
      </c>
      <c r="P45" s="9"/>
    </row>
    <row r="46" spans="1:16" ht="15.75">
      <c r="A46" s="29" t="s">
        <v>53</v>
      </c>
      <c r="B46" s="30"/>
      <c r="C46" s="31"/>
      <c r="D46" s="32">
        <f t="shared" ref="D46:M46" si="8">SUM(D47:D73)</f>
        <v>697746</v>
      </c>
      <c r="E46" s="32">
        <f t="shared" si="8"/>
        <v>1690764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140926</v>
      </c>
      <c r="J46" s="32">
        <f t="shared" si="8"/>
        <v>0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 t="shared" si="7"/>
        <v>2529436</v>
      </c>
      <c r="O46" s="46">
        <f t="shared" si="6"/>
        <v>109.19685719219478</v>
      </c>
      <c r="P46" s="10"/>
    </row>
    <row r="47" spans="1:16">
      <c r="A47" s="12"/>
      <c r="B47" s="25">
        <v>341.1</v>
      </c>
      <c r="C47" s="20" t="s">
        <v>56</v>
      </c>
      <c r="D47" s="47">
        <v>20086</v>
      </c>
      <c r="E47" s="47">
        <v>50417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70503</v>
      </c>
      <c r="O47" s="48">
        <f t="shared" si="6"/>
        <v>3.0436453116905544</v>
      </c>
      <c r="P47" s="9"/>
    </row>
    <row r="48" spans="1:16">
      <c r="A48" s="12"/>
      <c r="B48" s="25">
        <v>341.51</v>
      </c>
      <c r="C48" s="20" t="s">
        <v>57</v>
      </c>
      <c r="D48" s="47">
        <v>66215</v>
      </c>
      <c r="E48" s="47">
        <v>17872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57" si="9">SUM(D48:M48)</f>
        <v>84087</v>
      </c>
      <c r="O48" s="48">
        <f t="shared" si="6"/>
        <v>3.6300725263339664</v>
      </c>
      <c r="P48" s="9"/>
    </row>
    <row r="49" spans="1:16">
      <c r="A49" s="12"/>
      <c r="B49" s="25">
        <v>341.52</v>
      </c>
      <c r="C49" s="20" t="s">
        <v>58</v>
      </c>
      <c r="D49" s="47">
        <v>322995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322995</v>
      </c>
      <c r="O49" s="48">
        <f t="shared" si="6"/>
        <v>13.943835261612847</v>
      </c>
      <c r="P49" s="9"/>
    </row>
    <row r="50" spans="1:16">
      <c r="A50" s="12"/>
      <c r="B50" s="25">
        <v>341.56</v>
      </c>
      <c r="C50" s="20" t="s">
        <v>59</v>
      </c>
      <c r="D50" s="47">
        <v>24932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24932</v>
      </c>
      <c r="O50" s="48">
        <f t="shared" si="6"/>
        <v>1.0763253324123641</v>
      </c>
      <c r="P50" s="9"/>
    </row>
    <row r="51" spans="1:16">
      <c r="A51" s="12"/>
      <c r="B51" s="25">
        <v>341.8</v>
      </c>
      <c r="C51" s="20" t="s">
        <v>60</v>
      </c>
      <c r="D51" s="47">
        <v>0</v>
      </c>
      <c r="E51" s="47">
        <v>804621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804621</v>
      </c>
      <c r="O51" s="48">
        <f t="shared" si="6"/>
        <v>34.735840096701779</v>
      </c>
      <c r="P51" s="9"/>
    </row>
    <row r="52" spans="1:16">
      <c r="A52" s="12"/>
      <c r="B52" s="25">
        <v>341.9</v>
      </c>
      <c r="C52" s="20" t="s">
        <v>61</v>
      </c>
      <c r="D52" s="47">
        <v>1465</v>
      </c>
      <c r="E52" s="47">
        <v>40647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42112</v>
      </c>
      <c r="O52" s="48">
        <f t="shared" si="6"/>
        <v>1.8179934380935936</v>
      </c>
      <c r="P52" s="9"/>
    </row>
    <row r="53" spans="1:16">
      <c r="A53" s="12"/>
      <c r="B53" s="25">
        <v>342.1</v>
      </c>
      <c r="C53" s="20" t="s">
        <v>62</v>
      </c>
      <c r="D53" s="47">
        <v>61069</v>
      </c>
      <c r="E53" s="47">
        <v>136335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197404</v>
      </c>
      <c r="O53" s="48">
        <f t="shared" si="6"/>
        <v>8.5220169228112592</v>
      </c>
      <c r="P53" s="9"/>
    </row>
    <row r="54" spans="1:16">
      <c r="A54" s="12"/>
      <c r="B54" s="25">
        <v>343.4</v>
      </c>
      <c r="C54" s="20" t="s">
        <v>63</v>
      </c>
      <c r="D54" s="47">
        <v>33210</v>
      </c>
      <c r="E54" s="47">
        <v>136121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169331</v>
      </c>
      <c r="O54" s="48">
        <f t="shared" si="6"/>
        <v>7.3100932481436711</v>
      </c>
      <c r="P54" s="9"/>
    </row>
    <row r="55" spans="1:16">
      <c r="A55" s="12"/>
      <c r="B55" s="25">
        <v>344.1</v>
      </c>
      <c r="C55" s="20" t="s">
        <v>64</v>
      </c>
      <c r="D55" s="47">
        <v>0</v>
      </c>
      <c r="E55" s="47">
        <v>28745</v>
      </c>
      <c r="F55" s="47">
        <v>0</v>
      </c>
      <c r="G55" s="47">
        <v>0</v>
      </c>
      <c r="H55" s="47">
        <v>0</v>
      </c>
      <c r="I55" s="47">
        <v>140926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169671</v>
      </c>
      <c r="O55" s="48">
        <f t="shared" si="6"/>
        <v>7.3247711966845106</v>
      </c>
      <c r="P55" s="9"/>
    </row>
    <row r="56" spans="1:16">
      <c r="A56" s="12"/>
      <c r="B56" s="25">
        <v>346.4</v>
      </c>
      <c r="C56" s="20" t="s">
        <v>65</v>
      </c>
      <c r="D56" s="47">
        <v>0</v>
      </c>
      <c r="E56" s="47">
        <v>10283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10283</v>
      </c>
      <c r="O56" s="48">
        <f t="shared" si="6"/>
        <v>0.44392160248661716</v>
      </c>
      <c r="P56" s="9"/>
    </row>
    <row r="57" spans="1:16">
      <c r="A57" s="12"/>
      <c r="B57" s="25">
        <v>347.9</v>
      </c>
      <c r="C57" s="20" t="s">
        <v>66</v>
      </c>
      <c r="D57" s="47">
        <v>16999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16999</v>
      </c>
      <c r="O57" s="48">
        <f t="shared" si="6"/>
        <v>0.73385425660507686</v>
      </c>
      <c r="P57" s="9"/>
    </row>
    <row r="58" spans="1:16">
      <c r="A58" s="12"/>
      <c r="B58" s="25">
        <v>348.11</v>
      </c>
      <c r="C58" s="39" t="s">
        <v>69</v>
      </c>
      <c r="D58" s="47">
        <v>0</v>
      </c>
      <c r="E58" s="47">
        <v>784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ref="N58:N70" si="10">SUM(D58:M58)</f>
        <v>784</v>
      </c>
      <c r="O58" s="48">
        <f t="shared" si="6"/>
        <v>3.3845622517699882E-2</v>
      </c>
      <c r="P58" s="9"/>
    </row>
    <row r="59" spans="1:16">
      <c r="A59" s="12"/>
      <c r="B59" s="25">
        <v>348.12</v>
      </c>
      <c r="C59" s="39" t="s">
        <v>70</v>
      </c>
      <c r="D59" s="47">
        <v>0</v>
      </c>
      <c r="E59" s="47">
        <v>3670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3670</v>
      </c>
      <c r="O59" s="48">
        <f t="shared" si="6"/>
        <v>0.15843550336729409</v>
      </c>
      <c r="P59" s="9"/>
    </row>
    <row r="60" spans="1:16">
      <c r="A60" s="12"/>
      <c r="B60" s="25">
        <v>348.13</v>
      </c>
      <c r="C60" s="39" t="s">
        <v>71</v>
      </c>
      <c r="D60" s="47">
        <v>28078</v>
      </c>
      <c r="E60" s="47">
        <v>16869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44947</v>
      </c>
      <c r="O60" s="48">
        <f t="shared" si="6"/>
        <v>1.9403816266620617</v>
      </c>
      <c r="P60" s="9"/>
    </row>
    <row r="61" spans="1:16">
      <c r="A61" s="12"/>
      <c r="B61" s="25">
        <v>348.22</v>
      </c>
      <c r="C61" s="39" t="s">
        <v>72</v>
      </c>
      <c r="D61" s="47">
        <v>0</v>
      </c>
      <c r="E61" s="47">
        <v>26908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26908</v>
      </c>
      <c r="O61" s="48">
        <f t="shared" si="6"/>
        <v>1.1616301156967708</v>
      </c>
      <c r="P61" s="9"/>
    </row>
    <row r="62" spans="1:16">
      <c r="A62" s="12"/>
      <c r="B62" s="25">
        <v>348.23</v>
      </c>
      <c r="C62" s="39" t="s">
        <v>73</v>
      </c>
      <c r="D62" s="47">
        <v>10954</v>
      </c>
      <c r="E62" s="47">
        <v>18411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29365</v>
      </c>
      <c r="O62" s="48">
        <f t="shared" si="6"/>
        <v>1.2676998791227767</v>
      </c>
      <c r="P62" s="9"/>
    </row>
    <row r="63" spans="1:16">
      <c r="A63" s="12"/>
      <c r="B63" s="25">
        <v>348.31</v>
      </c>
      <c r="C63" s="39" t="s">
        <v>74</v>
      </c>
      <c r="D63" s="47">
        <v>0</v>
      </c>
      <c r="E63" s="47">
        <v>26725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26725</v>
      </c>
      <c r="O63" s="48">
        <f t="shared" si="6"/>
        <v>1.1537299257468485</v>
      </c>
      <c r="P63" s="9"/>
    </row>
    <row r="64" spans="1:16">
      <c r="A64" s="12"/>
      <c r="B64" s="25">
        <v>348.32</v>
      </c>
      <c r="C64" s="39" t="s">
        <v>75</v>
      </c>
      <c r="D64" s="47">
        <v>0</v>
      </c>
      <c r="E64" s="47">
        <v>29448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29448</v>
      </c>
      <c r="O64" s="48">
        <f t="shared" si="6"/>
        <v>1.2712830253842169</v>
      </c>
      <c r="P64" s="9"/>
    </row>
    <row r="65" spans="1:16">
      <c r="A65" s="12"/>
      <c r="B65" s="25">
        <v>348.41</v>
      </c>
      <c r="C65" s="39" t="s">
        <v>76</v>
      </c>
      <c r="D65" s="47">
        <v>0</v>
      </c>
      <c r="E65" s="47">
        <v>57443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57443</v>
      </c>
      <c r="O65" s="48">
        <f t="shared" si="6"/>
        <v>2.4798394059747886</v>
      </c>
      <c r="P65" s="9"/>
    </row>
    <row r="66" spans="1:16">
      <c r="A66" s="12"/>
      <c r="B66" s="25">
        <v>348.42</v>
      </c>
      <c r="C66" s="39" t="s">
        <v>77</v>
      </c>
      <c r="D66" s="47">
        <v>0</v>
      </c>
      <c r="E66" s="47">
        <v>12972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12972</v>
      </c>
      <c r="O66" s="48">
        <f t="shared" si="6"/>
        <v>0.56000690726990154</v>
      </c>
      <c r="P66" s="9"/>
    </row>
    <row r="67" spans="1:16">
      <c r="A67" s="12"/>
      <c r="B67" s="25">
        <v>348.43</v>
      </c>
      <c r="C67" s="39" t="s">
        <v>78</v>
      </c>
      <c r="D67" s="47">
        <v>0</v>
      </c>
      <c r="E67" s="47">
        <v>4088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4088</v>
      </c>
      <c r="O67" s="48">
        <f t="shared" si="6"/>
        <v>0.17648074598514937</v>
      </c>
      <c r="P67" s="9"/>
    </row>
    <row r="68" spans="1:16">
      <c r="A68" s="12"/>
      <c r="B68" s="25">
        <v>348.51</v>
      </c>
      <c r="C68" s="39" t="s">
        <v>79</v>
      </c>
      <c r="D68" s="47">
        <v>0</v>
      </c>
      <c r="E68" s="47">
        <v>182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182</v>
      </c>
      <c r="O68" s="48">
        <f t="shared" si="6"/>
        <v>7.8570195130374717E-3</v>
      </c>
      <c r="P68" s="9"/>
    </row>
    <row r="69" spans="1:16">
      <c r="A69" s="12"/>
      <c r="B69" s="25">
        <v>348.52</v>
      </c>
      <c r="C69" s="39" t="s">
        <v>80</v>
      </c>
      <c r="D69" s="47">
        <v>84904</v>
      </c>
      <c r="E69" s="47">
        <v>30754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115658</v>
      </c>
      <c r="O69" s="48">
        <f t="shared" ref="O69:O89" si="11">(N69/O$91)</f>
        <v>4.993006389224659</v>
      </c>
      <c r="P69" s="9"/>
    </row>
    <row r="70" spans="1:16">
      <c r="A70" s="12"/>
      <c r="B70" s="25">
        <v>348.53</v>
      </c>
      <c r="C70" s="39" t="s">
        <v>81</v>
      </c>
      <c r="D70" s="47">
        <v>21717</v>
      </c>
      <c r="E70" s="47">
        <v>97956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119673</v>
      </c>
      <c r="O70" s="48">
        <f t="shared" si="11"/>
        <v>5.1663356933172162</v>
      </c>
      <c r="P70" s="9"/>
    </row>
    <row r="71" spans="1:16">
      <c r="A71" s="12"/>
      <c r="B71" s="25">
        <v>348.71</v>
      </c>
      <c r="C71" s="39" t="s">
        <v>82</v>
      </c>
      <c r="D71" s="47">
        <v>0</v>
      </c>
      <c r="E71" s="47">
        <v>1400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>SUM(D71:M71)</f>
        <v>1400</v>
      </c>
      <c r="O71" s="48">
        <f t="shared" si="11"/>
        <v>6.0438611638749785E-2</v>
      </c>
      <c r="P71" s="9"/>
    </row>
    <row r="72" spans="1:16">
      <c r="A72" s="12"/>
      <c r="B72" s="25">
        <v>348.85</v>
      </c>
      <c r="C72" s="20" t="s">
        <v>67</v>
      </c>
      <c r="D72" s="47">
        <v>0</v>
      </c>
      <c r="E72" s="47">
        <v>138113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138113</v>
      </c>
      <c r="O72" s="48">
        <f t="shared" si="11"/>
        <v>5.9623985494733205</v>
      </c>
      <c r="P72" s="9"/>
    </row>
    <row r="73" spans="1:16">
      <c r="A73" s="12"/>
      <c r="B73" s="25">
        <v>349</v>
      </c>
      <c r="C73" s="20" t="s">
        <v>1</v>
      </c>
      <c r="D73" s="47">
        <v>5122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5122</v>
      </c>
      <c r="O73" s="48">
        <f t="shared" si="11"/>
        <v>0.22111897772405456</v>
      </c>
      <c r="P73" s="9"/>
    </row>
    <row r="74" spans="1:16" ht="15.75">
      <c r="A74" s="29" t="s">
        <v>54</v>
      </c>
      <c r="B74" s="30"/>
      <c r="C74" s="31"/>
      <c r="D74" s="32">
        <f t="shared" ref="D74:M74" si="12">SUM(D75:D79)</f>
        <v>7117</v>
      </c>
      <c r="E74" s="32">
        <f t="shared" si="12"/>
        <v>184436</v>
      </c>
      <c r="F74" s="32">
        <f t="shared" si="12"/>
        <v>0</v>
      </c>
      <c r="G74" s="32">
        <f t="shared" si="12"/>
        <v>0</v>
      </c>
      <c r="H74" s="32">
        <f t="shared" si="12"/>
        <v>0</v>
      </c>
      <c r="I74" s="32">
        <f t="shared" si="12"/>
        <v>0</v>
      </c>
      <c r="J74" s="32">
        <f t="shared" si="12"/>
        <v>0</v>
      </c>
      <c r="K74" s="32">
        <f t="shared" si="12"/>
        <v>0</v>
      </c>
      <c r="L74" s="32">
        <f t="shared" si="12"/>
        <v>0</v>
      </c>
      <c r="M74" s="32">
        <f t="shared" si="12"/>
        <v>0</v>
      </c>
      <c r="N74" s="32">
        <f t="shared" ref="N74:N89" si="13">SUM(D74:M74)</f>
        <v>191553</v>
      </c>
      <c r="O74" s="46">
        <f t="shared" si="11"/>
        <v>8.2694266965981704</v>
      </c>
      <c r="P74" s="10"/>
    </row>
    <row r="75" spans="1:16">
      <c r="A75" s="13"/>
      <c r="B75" s="40">
        <v>351.1</v>
      </c>
      <c r="C75" s="21" t="s">
        <v>84</v>
      </c>
      <c r="D75" s="47">
        <v>0</v>
      </c>
      <c r="E75" s="47">
        <v>30763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30763</v>
      </c>
      <c r="O75" s="48">
        <f t="shared" si="11"/>
        <v>1.3280521498877569</v>
      </c>
      <c r="P75" s="9"/>
    </row>
    <row r="76" spans="1:16">
      <c r="A76" s="13"/>
      <c r="B76" s="40">
        <v>351.2</v>
      </c>
      <c r="C76" s="21" t="s">
        <v>85</v>
      </c>
      <c r="D76" s="47">
        <v>0</v>
      </c>
      <c r="E76" s="47">
        <v>32895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32895</v>
      </c>
      <c r="O76" s="48">
        <f t="shared" si="11"/>
        <v>1.4200915213261958</v>
      </c>
      <c r="P76" s="9"/>
    </row>
    <row r="77" spans="1:16">
      <c r="A77" s="13"/>
      <c r="B77" s="40">
        <v>351.5</v>
      </c>
      <c r="C77" s="21" t="s">
        <v>86</v>
      </c>
      <c r="D77" s="47">
        <v>0</v>
      </c>
      <c r="E77" s="47">
        <v>112365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112365</v>
      </c>
      <c r="O77" s="48">
        <f t="shared" si="11"/>
        <v>4.8508461405629424</v>
      </c>
      <c r="P77" s="9"/>
    </row>
    <row r="78" spans="1:16">
      <c r="A78" s="13"/>
      <c r="B78" s="40">
        <v>352</v>
      </c>
      <c r="C78" s="21" t="s">
        <v>87</v>
      </c>
      <c r="D78" s="47">
        <v>4367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4367</v>
      </c>
      <c r="O78" s="48">
        <f t="shared" si="11"/>
        <v>0.18852529787601449</v>
      </c>
      <c r="P78" s="9"/>
    </row>
    <row r="79" spans="1:16">
      <c r="A79" s="13"/>
      <c r="B79" s="40">
        <v>359</v>
      </c>
      <c r="C79" s="21" t="s">
        <v>88</v>
      </c>
      <c r="D79" s="47">
        <v>2750</v>
      </c>
      <c r="E79" s="47">
        <v>8413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11163</v>
      </c>
      <c r="O79" s="48">
        <f t="shared" si="11"/>
        <v>0.48191158694525987</v>
      </c>
      <c r="P79" s="9"/>
    </row>
    <row r="80" spans="1:16" ht="15.75">
      <c r="A80" s="29" t="s">
        <v>6</v>
      </c>
      <c r="B80" s="30"/>
      <c r="C80" s="31"/>
      <c r="D80" s="32">
        <f t="shared" ref="D80:M80" si="14">SUM(D81:D85)</f>
        <v>99290</v>
      </c>
      <c r="E80" s="32">
        <f t="shared" si="14"/>
        <v>168001</v>
      </c>
      <c r="F80" s="32">
        <f t="shared" si="14"/>
        <v>922</v>
      </c>
      <c r="G80" s="32">
        <f t="shared" si="14"/>
        <v>20024</v>
      </c>
      <c r="H80" s="32">
        <f t="shared" si="14"/>
        <v>0</v>
      </c>
      <c r="I80" s="32">
        <f t="shared" si="14"/>
        <v>0</v>
      </c>
      <c r="J80" s="32">
        <f t="shared" si="14"/>
        <v>0</v>
      </c>
      <c r="K80" s="32">
        <f t="shared" si="14"/>
        <v>0</v>
      </c>
      <c r="L80" s="32">
        <f t="shared" si="14"/>
        <v>0</v>
      </c>
      <c r="M80" s="32">
        <f t="shared" si="14"/>
        <v>0</v>
      </c>
      <c r="N80" s="32">
        <f t="shared" si="13"/>
        <v>288237</v>
      </c>
      <c r="O80" s="46">
        <f t="shared" si="11"/>
        <v>12.443317216370229</v>
      </c>
      <c r="P80" s="10"/>
    </row>
    <row r="81" spans="1:119">
      <c r="A81" s="12"/>
      <c r="B81" s="25">
        <v>361.1</v>
      </c>
      <c r="C81" s="20" t="s">
        <v>89</v>
      </c>
      <c r="D81" s="47">
        <v>77647</v>
      </c>
      <c r="E81" s="47">
        <v>61103</v>
      </c>
      <c r="F81" s="47">
        <v>922</v>
      </c>
      <c r="G81" s="47">
        <v>20024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159696</v>
      </c>
      <c r="O81" s="48">
        <f t="shared" si="11"/>
        <v>6.8941460887584185</v>
      </c>
      <c r="P81" s="9"/>
    </row>
    <row r="82" spans="1:119">
      <c r="A82" s="12"/>
      <c r="B82" s="25">
        <v>362</v>
      </c>
      <c r="C82" s="20" t="s">
        <v>90</v>
      </c>
      <c r="D82" s="47">
        <v>2623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2623</v>
      </c>
      <c r="O82" s="48">
        <f t="shared" si="11"/>
        <v>0.11323605594888621</v>
      </c>
      <c r="P82" s="9"/>
    </row>
    <row r="83" spans="1:119">
      <c r="A83" s="12"/>
      <c r="B83" s="25">
        <v>365</v>
      </c>
      <c r="C83" s="20" t="s">
        <v>91</v>
      </c>
      <c r="D83" s="47">
        <v>0</v>
      </c>
      <c r="E83" s="47">
        <v>7695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7695</v>
      </c>
      <c r="O83" s="48">
        <f t="shared" si="11"/>
        <v>0.33219651182869969</v>
      </c>
      <c r="P83" s="9"/>
    </row>
    <row r="84" spans="1:119">
      <c r="A84" s="12"/>
      <c r="B84" s="25">
        <v>366</v>
      </c>
      <c r="C84" s="20" t="s">
        <v>92</v>
      </c>
      <c r="D84" s="47">
        <v>50</v>
      </c>
      <c r="E84" s="47">
        <v>2575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2625</v>
      </c>
      <c r="O84" s="48">
        <f t="shared" si="11"/>
        <v>0.11332239682265585</v>
      </c>
      <c r="P84" s="9"/>
    </row>
    <row r="85" spans="1:119">
      <c r="A85" s="12"/>
      <c r="B85" s="25">
        <v>369.9</v>
      </c>
      <c r="C85" s="20" t="s">
        <v>93</v>
      </c>
      <c r="D85" s="47">
        <v>18970</v>
      </c>
      <c r="E85" s="47">
        <v>96628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115598</v>
      </c>
      <c r="O85" s="48">
        <f t="shared" si="11"/>
        <v>4.9904161630115693</v>
      </c>
      <c r="P85" s="9"/>
    </row>
    <row r="86" spans="1:119" ht="15.75">
      <c r="A86" s="29" t="s">
        <v>55</v>
      </c>
      <c r="B86" s="30"/>
      <c r="C86" s="31"/>
      <c r="D86" s="32">
        <f t="shared" ref="D86:M86" si="15">SUM(D87:D88)</f>
        <v>569200</v>
      </c>
      <c r="E86" s="32">
        <f t="shared" si="15"/>
        <v>8159117</v>
      </c>
      <c r="F86" s="32">
        <f t="shared" si="15"/>
        <v>1058857</v>
      </c>
      <c r="G86" s="32">
        <f t="shared" si="15"/>
        <v>0</v>
      </c>
      <c r="H86" s="32">
        <f t="shared" si="15"/>
        <v>0</v>
      </c>
      <c r="I86" s="32">
        <f t="shared" si="15"/>
        <v>35000</v>
      </c>
      <c r="J86" s="32">
        <f t="shared" si="15"/>
        <v>0</v>
      </c>
      <c r="K86" s="32">
        <f t="shared" si="15"/>
        <v>0</v>
      </c>
      <c r="L86" s="32">
        <f t="shared" si="15"/>
        <v>0</v>
      </c>
      <c r="M86" s="32">
        <f t="shared" si="15"/>
        <v>0</v>
      </c>
      <c r="N86" s="32">
        <f t="shared" si="13"/>
        <v>9822174</v>
      </c>
      <c r="O86" s="46">
        <f t="shared" si="11"/>
        <v>424.02754273873251</v>
      </c>
      <c r="P86" s="9"/>
    </row>
    <row r="87" spans="1:119">
      <c r="A87" s="12"/>
      <c r="B87" s="25">
        <v>381</v>
      </c>
      <c r="C87" s="20" t="s">
        <v>94</v>
      </c>
      <c r="D87" s="47">
        <v>40000</v>
      </c>
      <c r="E87" s="47">
        <v>7969117</v>
      </c>
      <c r="F87" s="47">
        <v>1058857</v>
      </c>
      <c r="G87" s="47">
        <v>0</v>
      </c>
      <c r="H87" s="47">
        <v>0</v>
      </c>
      <c r="I87" s="47">
        <v>35000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9102974</v>
      </c>
      <c r="O87" s="48">
        <f t="shared" si="11"/>
        <v>392.97936453116904</v>
      </c>
      <c r="P87" s="9"/>
    </row>
    <row r="88" spans="1:119" ht="15.75" thickBot="1">
      <c r="A88" s="12"/>
      <c r="B88" s="25">
        <v>384</v>
      </c>
      <c r="C88" s="20" t="s">
        <v>95</v>
      </c>
      <c r="D88" s="47">
        <v>529200</v>
      </c>
      <c r="E88" s="47">
        <v>190000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719200</v>
      </c>
      <c r="O88" s="48">
        <f t="shared" si="11"/>
        <v>31.04817820756346</v>
      </c>
      <c r="P88" s="9"/>
    </row>
    <row r="89" spans="1:119" ht="16.5" thickBot="1">
      <c r="A89" s="14" t="s">
        <v>68</v>
      </c>
      <c r="B89" s="23"/>
      <c r="C89" s="22"/>
      <c r="D89" s="15">
        <f t="shared" ref="D89:M89" si="16">SUM(D5,D12,D18,D46,D74,D80,D86)</f>
        <v>15671177</v>
      </c>
      <c r="E89" s="15">
        <f t="shared" si="16"/>
        <v>18295061</v>
      </c>
      <c r="F89" s="15">
        <f t="shared" si="16"/>
        <v>1059779</v>
      </c>
      <c r="G89" s="15">
        <f t="shared" si="16"/>
        <v>950811</v>
      </c>
      <c r="H89" s="15">
        <f t="shared" si="16"/>
        <v>0</v>
      </c>
      <c r="I89" s="15">
        <f t="shared" si="16"/>
        <v>175926</v>
      </c>
      <c r="J89" s="15">
        <f t="shared" si="16"/>
        <v>0</v>
      </c>
      <c r="K89" s="15">
        <f t="shared" si="16"/>
        <v>0</v>
      </c>
      <c r="L89" s="15">
        <f t="shared" si="16"/>
        <v>0</v>
      </c>
      <c r="M89" s="15">
        <f t="shared" si="16"/>
        <v>0</v>
      </c>
      <c r="N89" s="15">
        <f t="shared" si="13"/>
        <v>36152754</v>
      </c>
      <c r="O89" s="38">
        <f t="shared" si="11"/>
        <v>1560.7301847694698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1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119" t="s">
        <v>102</v>
      </c>
      <c r="M91" s="119"/>
      <c r="N91" s="119"/>
      <c r="O91" s="44">
        <v>23164</v>
      </c>
    </row>
    <row r="92" spans="1:119">
      <c r="A92" s="120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8"/>
    </row>
    <row r="93" spans="1:119" ht="15.75" customHeight="1" thickBot="1">
      <c r="A93" s="121" t="s">
        <v>130</v>
      </c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1"/>
    </row>
  </sheetData>
  <mergeCells count="10">
    <mergeCell ref="A93:O93"/>
    <mergeCell ref="A92:O92"/>
    <mergeCell ref="L91:N9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131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96</v>
      </c>
      <c r="B3" s="109"/>
      <c r="C3" s="110"/>
      <c r="D3" s="129" t="s">
        <v>49</v>
      </c>
      <c r="E3" s="130"/>
      <c r="F3" s="130"/>
      <c r="G3" s="130"/>
      <c r="H3" s="131"/>
      <c r="I3" s="129" t="s">
        <v>50</v>
      </c>
      <c r="J3" s="131"/>
      <c r="K3" s="129" t="s">
        <v>52</v>
      </c>
      <c r="L3" s="131"/>
      <c r="M3" s="36"/>
      <c r="N3" s="37"/>
      <c r="O3" s="132" t="s">
        <v>101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97</v>
      </c>
      <c r="F4" s="34" t="s">
        <v>98</v>
      </c>
      <c r="G4" s="34" t="s">
        <v>99</v>
      </c>
      <c r="H4" s="34" t="s">
        <v>8</v>
      </c>
      <c r="I4" s="34" t="s">
        <v>9</v>
      </c>
      <c r="J4" s="35" t="s">
        <v>100</v>
      </c>
      <c r="K4" s="35" t="s">
        <v>10</v>
      </c>
      <c r="L4" s="35" t="s">
        <v>11</v>
      </c>
      <c r="M4" s="35" t="s">
        <v>12</v>
      </c>
      <c r="N4" s="35" t="s">
        <v>51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9854873</v>
      </c>
      <c r="E5" s="27">
        <f t="shared" si="0"/>
        <v>4254303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14109176</v>
      </c>
      <c r="O5" s="33">
        <f t="shared" ref="O5:O36" si="1">(N5/O$90)</f>
        <v>608.18035260140527</v>
      </c>
      <c r="P5" s="6"/>
    </row>
    <row r="6" spans="1:133">
      <c r="A6" s="12"/>
      <c r="B6" s="25">
        <v>311</v>
      </c>
      <c r="C6" s="20" t="s">
        <v>3</v>
      </c>
      <c r="D6" s="47">
        <v>9731114</v>
      </c>
      <c r="E6" s="47">
        <v>1266066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10997180</v>
      </c>
      <c r="O6" s="48">
        <f t="shared" si="1"/>
        <v>474.03681193154875</v>
      </c>
      <c r="P6" s="9"/>
    </row>
    <row r="7" spans="1:133">
      <c r="A7" s="12"/>
      <c r="B7" s="25">
        <v>312.10000000000002</v>
      </c>
      <c r="C7" s="20" t="s">
        <v>13</v>
      </c>
      <c r="D7" s="47">
        <v>0</v>
      </c>
      <c r="E7" s="47">
        <v>166358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166358</v>
      </c>
      <c r="O7" s="48">
        <f t="shared" si="1"/>
        <v>7.1709125393335924</v>
      </c>
      <c r="P7" s="9"/>
    </row>
    <row r="8" spans="1:133">
      <c r="A8" s="12"/>
      <c r="B8" s="25">
        <v>312.3</v>
      </c>
      <c r="C8" s="20" t="s">
        <v>14</v>
      </c>
      <c r="D8" s="47">
        <v>0</v>
      </c>
      <c r="E8" s="47">
        <v>78728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78728</v>
      </c>
      <c r="O8" s="48">
        <f t="shared" si="1"/>
        <v>3.3935945514892882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735327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735327</v>
      </c>
      <c r="O9" s="48">
        <f t="shared" si="1"/>
        <v>31.6964955386008</v>
      </c>
      <c r="P9" s="9"/>
    </row>
    <row r="10" spans="1:133">
      <c r="A10" s="12"/>
      <c r="B10" s="25">
        <v>312.42</v>
      </c>
      <c r="C10" s="20" t="s">
        <v>132</v>
      </c>
      <c r="D10" s="47">
        <v>0</v>
      </c>
      <c r="E10" s="47">
        <v>136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136</v>
      </c>
      <c r="O10" s="48">
        <f t="shared" si="1"/>
        <v>5.8623216517953358E-3</v>
      </c>
      <c r="P10" s="9"/>
    </row>
    <row r="11" spans="1:133">
      <c r="A11" s="12"/>
      <c r="B11" s="25">
        <v>312.60000000000002</v>
      </c>
      <c r="C11" s="20" t="s">
        <v>16</v>
      </c>
      <c r="D11" s="47">
        <v>0</v>
      </c>
      <c r="E11" s="47">
        <v>2007688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2007688</v>
      </c>
      <c r="O11" s="48">
        <f t="shared" si="1"/>
        <v>86.542006120953488</v>
      </c>
      <c r="P11" s="9"/>
    </row>
    <row r="12" spans="1:133">
      <c r="A12" s="12"/>
      <c r="B12" s="25">
        <v>315</v>
      </c>
      <c r="C12" s="20" t="s">
        <v>17</v>
      </c>
      <c r="D12" s="47">
        <v>123759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123759</v>
      </c>
      <c r="O12" s="48">
        <f t="shared" si="1"/>
        <v>5.3346695978274923</v>
      </c>
      <c r="P12" s="9"/>
    </row>
    <row r="13" spans="1:133" ht="15.75">
      <c r="A13" s="29" t="s">
        <v>133</v>
      </c>
      <c r="B13" s="30"/>
      <c r="C13" s="31"/>
      <c r="D13" s="32">
        <f t="shared" ref="D13:M13" si="3">SUM(D14:D17)</f>
        <v>89</v>
      </c>
      <c r="E13" s="32">
        <f t="shared" si="3"/>
        <v>163342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7" si="4">SUM(D13:M13)</f>
        <v>163431</v>
      </c>
      <c r="O13" s="46">
        <f t="shared" si="1"/>
        <v>7.0447433079012027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103336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103336</v>
      </c>
      <c r="O14" s="48">
        <f t="shared" si="1"/>
        <v>4.4543299280141389</v>
      </c>
      <c r="P14" s="9"/>
    </row>
    <row r="15" spans="1:133">
      <c r="A15" s="12"/>
      <c r="B15" s="25">
        <v>323.5</v>
      </c>
      <c r="C15" s="20" t="s">
        <v>19</v>
      </c>
      <c r="D15" s="47">
        <v>89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89</v>
      </c>
      <c r="O15" s="48">
        <f t="shared" si="1"/>
        <v>3.8363722574248889E-3</v>
      </c>
      <c r="P15" s="9"/>
    </row>
    <row r="16" spans="1:133">
      <c r="A16" s="12"/>
      <c r="B16" s="25">
        <v>323.7</v>
      </c>
      <c r="C16" s="20" t="s">
        <v>20</v>
      </c>
      <c r="D16" s="47">
        <v>0</v>
      </c>
      <c r="E16" s="47">
        <v>20012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20012</v>
      </c>
      <c r="O16" s="48">
        <f t="shared" si="1"/>
        <v>0.86262338893917845</v>
      </c>
      <c r="P16" s="9"/>
    </row>
    <row r="17" spans="1:16">
      <c r="A17" s="12"/>
      <c r="B17" s="25">
        <v>329</v>
      </c>
      <c r="C17" s="20" t="s">
        <v>134</v>
      </c>
      <c r="D17" s="47">
        <v>0</v>
      </c>
      <c r="E17" s="47">
        <v>39994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39994</v>
      </c>
      <c r="O17" s="48">
        <f t="shared" si="1"/>
        <v>1.7239536186904607</v>
      </c>
      <c r="P17" s="9"/>
    </row>
    <row r="18" spans="1:16" ht="15.75">
      <c r="A18" s="29" t="s">
        <v>25</v>
      </c>
      <c r="B18" s="30"/>
      <c r="C18" s="31"/>
      <c r="D18" s="32">
        <f t="shared" ref="D18:M18" si="5">SUM(D19:D45)</f>
        <v>3556011</v>
      </c>
      <c r="E18" s="32">
        <f t="shared" si="5"/>
        <v>1206246</v>
      </c>
      <c r="F18" s="32">
        <f t="shared" si="5"/>
        <v>0</v>
      </c>
      <c r="G18" s="32">
        <f t="shared" si="5"/>
        <v>2505879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7268136</v>
      </c>
      <c r="O18" s="46">
        <f t="shared" si="1"/>
        <v>313.29522824259664</v>
      </c>
      <c r="P18" s="10"/>
    </row>
    <row r="19" spans="1:16">
      <c r="A19" s="12"/>
      <c r="B19" s="25">
        <v>331.1</v>
      </c>
      <c r="C19" s="20" t="s">
        <v>23</v>
      </c>
      <c r="D19" s="47">
        <v>0</v>
      </c>
      <c r="E19" s="47">
        <v>60073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60073</v>
      </c>
      <c r="O19" s="48">
        <f t="shared" si="1"/>
        <v>2.5894650631492735</v>
      </c>
      <c r="P19" s="9"/>
    </row>
    <row r="20" spans="1:16">
      <c r="A20" s="12"/>
      <c r="B20" s="25">
        <v>331.2</v>
      </c>
      <c r="C20" s="20" t="s">
        <v>24</v>
      </c>
      <c r="D20" s="47">
        <v>54435</v>
      </c>
      <c r="E20" s="47">
        <v>150022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204457</v>
      </c>
      <c r="O20" s="48">
        <f t="shared" si="1"/>
        <v>8.8131816026552876</v>
      </c>
      <c r="P20" s="9"/>
    </row>
    <row r="21" spans="1:16">
      <c r="A21" s="12"/>
      <c r="B21" s="25">
        <v>331.49</v>
      </c>
      <c r="C21" s="20" t="s">
        <v>29</v>
      </c>
      <c r="D21" s="47">
        <v>17488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17488</v>
      </c>
      <c r="O21" s="48">
        <f t="shared" si="1"/>
        <v>0.75382559593085907</v>
      </c>
      <c r="P21" s="9"/>
    </row>
    <row r="22" spans="1:16">
      <c r="A22" s="12"/>
      <c r="B22" s="25">
        <v>331.69</v>
      </c>
      <c r="C22" s="20" t="s">
        <v>135</v>
      </c>
      <c r="D22" s="47">
        <v>0</v>
      </c>
      <c r="E22" s="47">
        <v>904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904</v>
      </c>
      <c r="O22" s="48">
        <f t="shared" si="1"/>
        <v>3.8967196861933701E-2</v>
      </c>
      <c r="P22" s="9"/>
    </row>
    <row r="23" spans="1:16">
      <c r="A23" s="12"/>
      <c r="B23" s="25">
        <v>333</v>
      </c>
      <c r="C23" s="20" t="s">
        <v>4</v>
      </c>
      <c r="D23" s="47">
        <v>317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317</v>
      </c>
      <c r="O23" s="48">
        <f t="shared" si="1"/>
        <v>1.3664382085434718E-2</v>
      </c>
      <c r="P23" s="9"/>
    </row>
    <row r="24" spans="1:16">
      <c r="A24" s="12"/>
      <c r="B24" s="25">
        <v>334.1</v>
      </c>
      <c r="C24" s="20" t="s">
        <v>107</v>
      </c>
      <c r="D24" s="47">
        <v>0</v>
      </c>
      <c r="E24" s="47">
        <v>3344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3344</v>
      </c>
      <c r="O24" s="48">
        <f t="shared" si="1"/>
        <v>0.14414414414414414</v>
      </c>
      <c r="P24" s="9"/>
    </row>
    <row r="25" spans="1:16">
      <c r="A25" s="12"/>
      <c r="B25" s="25">
        <v>334.2</v>
      </c>
      <c r="C25" s="20" t="s">
        <v>27</v>
      </c>
      <c r="D25" s="47">
        <v>183747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183747</v>
      </c>
      <c r="O25" s="48">
        <f t="shared" si="1"/>
        <v>7.9204707099443938</v>
      </c>
      <c r="P25" s="9"/>
    </row>
    <row r="26" spans="1:16">
      <c r="A26" s="12"/>
      <c r="B26" s="25">
        <v>334.34</v>
      </c>
      <c r="C26" s="20" t="s">
        <v>30</v>
      </c>
      <c r="D26" s="47">
        <v>206344</v>
      </c>
      <c r="E26" s="47">
        <v>70972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277316</v>
      </c>
      <c r="O26" s="48">
        <f t="shared" si="1"/>
        <v>11.953791111685849</v>
      </c>
      <c r="P26" s="9"/>
    </row>
    <row r="27" spans="1:16">
      <c r="A27" s="12"/>
      <c r="B27" s="25">
        <v>334.35</v>
      </c>
      <c r="C27" s="20" t="s">
        <v>31</v>
      </c>
      <c r="D27" s="47">
        <v>224719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224719</v>
      </c>
      <c r="O27" s="48">
        <f t="shared" si="1"/>
        <v>9.6865813181602647</v>
      </c>
      <c r="P27" s="9"/>
    </row>
    <row r="28" spans="1:16">
      <c r="A28" s="12"/>
      <c r="B28" s="25">
        <v>334.39</v>
      </c>
      <c r="C28" s="20" t="s">
        <v>32</v>
      </c>
      <c r="D28" s="47">
        <v>22320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3" si="6">SUM(D28:M28)</f>
        <v>22320</v>
      </c>
      <c r="O28" s="48">
        <f t="shared" si="1"/>
        <v>0.96211043579464628</v>
      </c>
      <c r="P28" s="9"/>
    </row>
    <row r="29" spans="1:16">
      <c r="A29" s="12"/>
      <c r="B29" s="25">
        <v>334.41</v>
      </c>
      <c r="C29" s="20" t="s">
        <v>33</v>
      </c>
      <c r="D29" s="47">
        <v>0</v>
      </c>
      <c r="E29" s="47">
        <v>64878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64878</v>
      </c>
      <c r="O29" s="48">
        <f t="shared" si="1"/>
        <v>2.7965860597439547</v>
      </c>
      <c r="P29" s="9"/>
    </row>
    <row r="30" spans="1:16">
      <c r="A30" s="12"/>
      <c r="B30" s="25">
        <v>334.49</v>
      </c>
      <c r="C30" s="20" t="s">
        <v>34</v>
      </c>
      <c r="D30" s="47">
        <v>0</v>
      </c>
      <c r="E30" s="47">
        <v>0</v>
      </c>
      <c r="F30" s="47">
        <v>0</v>
      </c>
      <c r="G30" s="47">
        <v>1398545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1398545</v>
      </c>
      <c r="O30" s="48">
        <f t="shared" si="1"/>
        <v>60.284710547868443</v>
      </c>
      <c r="P30" s="9"/>
    </row>
    <row r="31" spans="1:16">
      <c r="A31" s="12"/>
      <c r="B31" s="25">
        <v>334.69</v>
      </c>
      <c r="C31" s="20" t="s">
        <v>36</v>
      </c>
      <c r="D31" s="47">
        <v>37488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37488</v>
      </c>
      <c r="O31" s="48">
        <f t="shared" si="1"/>
        <v>1.6159317211948792</v>
      </c>
      <c r="P31" s="9"/>
    </row>
    <row r="32" spans="1:16">
      <c r="A32" s="12"/>
      <c r="B32" s="25">
        <v>334.7</v>
      </c>
      <c r="C32" s="20" t="s">
        <v>37</v>
      </c>
      <c r="D32" s="47">
        <v>247642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247642</v>
      </c>
      <c r="O32" s="48">
        <f t="shared" si="1"/>
        <v>10.674684253631622</v>
      </c>
      <c r="P32" s="9"/>
    </row>
    <row r="33" spans="1:16">
      <c r="A33" s="12"/>
      <c r="B33" s="25">
        <v>334.89</v>
      </c>
      <c r="C33" s="20" t="s">
        <v>38</v>
      </c>
      <c r="D33" s="47">
        <v>0</v>
      </c>
      <c r="E33" s="47">
        <v>0</v>
      </c>
      <c r="F33" s="47">
        <v>0</v>
      </c>
      <c r="G33" s="47">
        <v>188787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188787</v>
      </c>
      <c r="O33" s="48">
        <f t="shared" si="1"/>
        <v>8.1377214535109275</v>
      </c>
      <c r="P33" s="9"/>
    </row>
    <row r="34" spans="1:16">
      <c r="A34" s="12"/>
      <c r="B34" s="25">
        <v>334.9</v>
      </c>
      <c r="C34" s="20" t="s">
        <v>136</v>
      </c>
      <c r="D34" s="47">
        <v>0</v>
      </c>
      <c r="E34" s="47">
        <v>100000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100000</v>
      </c>
      <c r="O34" s="48">
        <f t="shared" si="1"/>
        <v>4.3105306263200998</v>
      </c>
      <c r="P34" s="9"/>
    </row>
    <row r="35" spans="1:16">
      <c r="A35" s="12"/>
      <c r="B35" s="25">
        <v>335.12</v>
      </c>
      <c r="C35" s="20" t="s">
        <v>39</v>
      </c>
      <c r="D35" s="47">
        <v>384833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384833</v>
      </c>
      <c r="O35" s="48">
        <f t="shared" si="1"/>
        <v>16.58834432518643</v>
      </c>
      <c r="P35" s="9"/>
    </row>
    <row r="36" spans="1:16">
      <c r="A36" s="12"/>
      <c r="B36" s="25">
        <v>335.13</v>
      </c>
      <c r="C36" s="20" t="s">
        <v>40</v>
      </c>
      <c r="D36" s="47">
        <v>28046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28046</v>
      </c>
      <c r="O36" s="48">
        <f t="shared" si="1"/>
        <v>1.2089314194577352</v>
      </c>
      <c r="P36" s="9"/>
    </row>
    <row r="37" spans="1:16">
      <c r="A37" s="12"/>
      <c r="B37" s="25">
        <v>335.14</v>
      </c>
      <c r="C37" s="20" t="s">
        <v>41</v>
      </c>
      <c r="D37" s="47">
        <v>9104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9104</v>
      </c>
      <c r="O37" s="48">
        <f t="shared" ref="O37:O68" si="7">(N37/O$90)</f>
        <v>0.39243070822018189</v>
      </c>
      <c r="P37" s="9"/>
    </row>
    <row r="38" spans="1:16">
      <c r="A38" s="12"/>
      <c r="B38" s="25">
        <v>335.15</v>
      </c>
      <c r="C38" s="20" t="s">
        <v>42</v>
      </c>
      <c r="D38" s="47">
        <v>169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169</v>
      </c>
      <c r="O38" s="48">
        <f t="shared" si="7"/>
        <v>7.2847967584809686E-3</v>
      </c>
      <c r="P38" s="9"/>
    </row>
    <row r="39" spans="1:16">
      <c r="A39" s="12"/>
      <c r="B39" s="25">
        <v>335.16</v>
      </c>
      <c r="C39" s="20" t="s">
        <v>43</v>
      </c>
      <c r="D39" s="47">
        <v>223250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223250</v>
      </c>
      <c r="O39" s="48">
        <f t="shared" si="7"/>
        <v>9.6232596232596226</v>
      </c>
      <c r="P39" s="9"/>
    </row>
    <row r="40" spans="1:16">
      <c r="A40" s="12"/>
      <c r="B40" s="25">
        <v>335.18</v>
      </c>
      <c r="C40" s="20" t="s">
        <v>44</v>
      </c>
      <c r="D40" s="47">
        <v>1661425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1661425</v>
      </c>
      <c r="O40" s="48">
        <f t="shared" si="7"/>
        <v>71.616233458338726</v>
      </c>
      <c r="P40" s="9"/>
    </row>
    <row r="41" spans="1:16">
      <c r="A41" s="12"/>
      <c r="B41" s="25">
        <v>335.19</v>
      </c>
      <c r="C41" s="20" t="s">
        <v>137</v>
      </c>
      <c r="D41" s="47">
        <v>0</v>
      </c>
      <c r="E41" s="47">
        <v>22949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22949</v>
      </c>
      <c r="O41" s="48">
        <f t="shared" si="7"/>
        <v>0.9892236734341997</v>
      </c>
      <c r="P41" s="9"/>
    </row>
    <row r="42" spans="1:16">
      <c r="A42" s="12"/>
      <c r="B42" s="25">
        <v>335.49</v>
      </c>
      <c r="C42" s="20" t="s">
        <v>45</v>
      </c>
      <c r="D42" s="47">
        <v>0</v>
      </c>
      <c r="E42" s="47">
        <v>733104</v>
      </c>
      <c r="F42" s="47">
        <v>0</v>
      </c>
      <c r="G42" s="47">
        <v>918547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1651651</v>
      </c>
      <c r="O42" s="48">
        <f t="shared" si="7"/>
        <v>71.194922194922199</v>
      </c>
      <c r="P42" s="9"/>
    </row>
    <row r="43" spans="1:16">
      <c r="A43" s="12"/>
      <c r="B43" s="25">
        <v>336</v>
      </c>
      <c r="C43" s="20" t="s">
        <v>5</v>
      </c>
      <c r="D43" s="47">
        <v>18258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18258</v>
      </c>
      <c r="O43" s="48">
        <f t="shared" si="7"/>
        <v>0.78701668175352391</v>
      </c>
      <c r="P43" s="9"/>
    </row>
    <row r="44" spans="1:16">
      <c r="A44" s="12"/>
      <c r="B44" s="25">
        <v>337.2</v>
      </c>
      <c r="C44" s="20" t="s">
        <v>46</v>
      </c>
      <c r="D44" s="47">
        <v>220471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220471</v>
      </c>
      <c r="O44" s="48">
        <f t="shared" si="7"/>
        <v>9.5034699771541877</v>
      </c>
      <c r="P44" s="9"/>
    </row>
    <row r="45" spans="1:16">
      <c r="A45" s="12"/>
      <c r="B45" s="25">
        <v>337.6</v>
      </c>
      <c r="C45" s="20" t="s">
        <v>47</v>
      </c>
      <c r="D45" s="47">
        <v>15955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15955</v>
      </c>
      <c r="O45" s="48">
        <f t="shared" si="7"/>
        <v>0.68774516142937192</v>
      </c>
      <c r="P45" s="9"/>
    </row>
    <row r="46" spans="1:16" ht="15.75">
      <c r="A46" s="29" t="s">
        <v>53</v>
      </c>
      <c r="B46" s="30"/>
      <c r="C46" s="31"/>
      <c r="D46" s="32">
        <f t="shared" ref="D46:M46" si="8">SUM(D47:D72)</f>
        <v>587100</v>
      </c>
      <c r="E46" s="32">
        <f t="shared" si="8"/>
        <v>1821433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165702</v>
      </c>
      <c r="J46" s="32">
        <f t="shared" si="8"/>
        <v>0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2574235</v>
      </c>
      <c r="O46" s="46">
        <f t="shared" si="7"/>
        <v>110.96318806845123</v>
      </c>
      <c r="P46" s="10"/>
    </row>
    <row r="47" spans="1:16">
      <c r="A47" s="12"/>
      <c r="B47" s="25">
        <v>341.1</v>
      </c>
      <c r="C47" s="20" t="s">
        <v>56</v>
      </c>
      <c r="D47" s="47">
        <v>28638</v>
      </c>
      <c r="E47" s="47">
        <v>61849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90487</v>
      </c>
      <c r="O47" s="48">
        <f t="shared" si="7"/>
        <v>3.9004698478382691</v>
      </c>
      <c r="P47" s="9"/>
    </row>
    <row r="48" spans="1:16">
      <c r="A48" s="12"/>
      <c r="B48" s="25">
        <v>341.51</v>
      </c>
      <c r="C48" s="20" t="s">
        <v>57</v>
      </c>
      <c r="D48" s="47">
        <v>0</v>
      </c>
      <c r="E48" s="47">
        <v>838559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72" si="9">SUM(D48:M48)</f>
        <v>838559</v>
      </c>
      <c r="O48" s="48">
        <f t="shared" si="7"/>
        <v>36.146342514763568</v>
      </c>
      <c r="P48" s="9"/>
    </row>
    <row r="49" spans="1:16">
      <c r="A49" s="12"/>
      <c r="B49" s="25">
        <v>341.52</v>
      </c>
      <c r="C49" s="20" t="s">
        <v>58</v>
      </c>
      <c r="D49" s="47">
        <v>347921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347921</v>
      </c>
      <c r="O49" s="48">
        <f t="shared" si="7"/>
        <v>14.997241260399155</v>
      </c>
      <c r="P49" s="9"/>
    </row>
    <row r="50" spans="1:16">
      <c r="A50" s="12"/>
      <c r="B50" s="25">
        <v>341.53</v>
      </c>
      <c r="C50" s="20" t="s">
        <v>138</v>
      </c>
      <c r="D50" s="47">
        <v>0</v>
      </c>
      <c r="E50" s="47">
        <v>65583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65583</v>
      </c>
      <c r="O50" s="48">
        <f t="shared" si="7"/>
        <v>2.8269753006595111</v>
      </c>
      <c r="P50" s="9"/>
    </row>
    <row r="51" spans="1:16">
      <c r="A51" s="12"/>
      <c r="B51" s="25">
        <v>341.56</v>
      </c>
      <c r="C51" s="20" t="s">
        <v>59</v>
      </c>
      <c r="D51" s="47">
        <v>29223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29223</v>
      </c>
      <c r="O51" s="48">
        <f t="shared" si="7"/>
        <v>1.2596663649295228</v>
      </c>
      <c r="P51" s="9"/>
    </row>
    <row r="52" spans="1:16">
      <c r="A52" s="12"/>
      <c r="B52" s="25">
        <v>341.9</v>
      </c>
      <c r="C52" s="20" t="s">
        <v>61</v>
      </c>
      <c r="D52" s="47">
        <v>6370</v>
      </c>
      <c r="E52" s="47">
        <v>898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7268</v>
      </c>
      <c r="O52" s="48">
        <f t="shared" si="7"/>
        <v>0.31328936592094486</v>
      </c>
      <c r="P52" s="9"/>
    </row>
    <row r="53" spans="1:16">
      <c r="A53" s="12"/>
      <c r="B53" s="25">
        <v>342.1</v>
      </c>
      <c r="C53" s="20" t="s">
        <v>62</v>
      </c>
      <c r="D53" s="47">
        <v>0</v>
      </c>
      <c r="E53" s="47">
        <v>127457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127457</v>
      </c>
      <c r="O53" s="48">
        <f t="shared" si="7"/>
        <v>5.49407302038881</v>
      </c>
      <c r="P53" s="9"/>
    </row>
    <row r="54" spans="1:16">
      <c r="A54" s="12"/>
      <c r="B54" s="25">
        <v>343.4</v>
      </c>
      <c r="C54" s="20" t="s">
        <v>63</v>
      </c>
      <c r="D54" s="47">
        <v>0</v>
      </c>
      <c r="E54" s="47">
        <v>134974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134974</v>
      </c>
      <c r="O54" s="48">
        <f t="shared" si="7"/>
        <v>5.8180956075692913</v>
      </c>
      <c r="P54" s="9"/>
    </row>
    <row r="55" spans="1:16">
      <c r="A55" s="12"/>
      <c r="B55" s="25">
        <v>344.1</v>
      </c>
      <c r="C55" s="20" t="s">
        <v>64</v>
      </c>
      <c r="D55" s="47">
        <v>0</v>
      </c>
      <c r="E55" s="47">
        <v>29041</v>
      </c>
      <c r="F55" s="47">
        <v>0</v>
      </c>
      <c r="G55" s="47">
        <v>0</v>
      </c>
      <c r="H55" s="47">
        <v>0</v>
      </c>
      <c r="I55" s="47">
        <v>165702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194743</v>
      </c>
      <c r="O55" s="48">
        <f t="shared" si="7"/>
        <v>8.394456657614553</v>
      </c>
      <c r="P55" s="9"/>
    </row>
    <row r="56" spans="1:16">
      <c r="A56" s="12"/>
      <c r="B56" s="25">
        <v>346.4</v>
      </c>
      <c r="C56" s="20" t="s">
        <v>65</v>
      </c>
      <c r="D56" s="47">
        <v>0</v>
      </c>
      <c r="E56" s="47">
        <v>83699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83699</v>
      </c>
      <c r="O56" s="48">
        <f t="shared" si="7"/>
        <v>3.6078710289236606</v>
      </c>
      <c r="P56" s="9"/>
    </row>
    <row r="57" spans="1:16">
      <c r="A57" s="12"/>
      <c r="B57" s="25">
        <v>347.9</v>
      </c>
      <c r="C57" s="20" t="s">
        <v>66</v>
      </c>
      <c r="D57" s="47">
        <v>14991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14991</v>
      </c>
      <c r="O57" s="48">
        <f t="shared" si="7"/>
        <v>0.64619164619164615</v>
      </c>
      <c r="P57" s="9"/>
    </row>
    <row r="58" spans="1:16">
      <c r="A58" s="12"/>
      <c r="B58" s="25">
        <v>348.11</v>
      </c>
      <c r="C58" s="39" t="s">
        <v>69</v>
      </c>
      <c r="D58" s="47">
        <v>0</v>
      </c>
      <c r="E58" s="47">
        <v>550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550</v>
      </c>
      <c r="O58" s="48">
        <f t="shared" si="7"/>
        <v>2.3707918444760549E-2</v>
      </c>
      <c r="P58" s="9"/>
    </row>
    <row r="59" spans="1:16">
      <c r="A59" s="12"/>
      <c r="B59" s="25">
        <v>348.12</v>
      </c>
      <c r="C59" s="39" t="s">
        <v>70</v>
      </c>
      <c r="D59" s="47">
        <v>6860</v>
      </c>
      <c r="E59" s="47">
        <v>12826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19686</v>
      </c>
      <c r="O59" s="48">
        <f t="shared" si="7"/>
        <v>0.84857105909737485</v>
      </c>
      <c r="P59" s="9"/>
    </row>
    <row r="60" spans="1:16">
      <c r="A60" s="12"/>
      <c r="B60" s="25">
        <v>348.13</v>
      </c>
      <c r="C60" s="39" t="s">
        <v>71</v>
      </c>
      <c r="D60" s="47">
        <v>25693</v>
      </c>
      <c r="E60" s="47">
        <v>21948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47641</v>
      </c>
      <c r="O60" s="48">
        <f t="shared" si="7"/>
        <v>2.053579895685159</v>
      </c>
      <c r="P60" s="9"/>
    </row>
    <row r="61" spans="1:16">
      <c r="A61" s="12"/>
      <c r="B61" s="25">
        <v>348.22</v>
      </c>
      <c r="C61" s="39" t="s">
        <v>72</v>
      </c>
      <c r="D61" s="47">
        <v>6906</v>
      </c>
      <c r="E61" s="47">
        <v>28315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35221</v>
      </c>
      <c r="O61" s="48">
        <f t="shared" si="7"/>
        <v>1.5182119918962025</v>
      </c>
      <c r="P61" s="9"/>
    </row>
    <row r="62" spans="1:16">
      <c r="A62" s="12"/>
      <c r="B62" s="25">
        <v>348.23</v>
      </c>
      <c r="C62" s="39" t="s">
        <v>73</v>
      </c>
      <c r="D62" s="47">
        <v>5532</v>
      </c>
      <c r="E62" s="47">
        <v>35991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41523</v>
      </c>
      <c r="O62" s="48">
        <f t="shared" si="7"/>
        <v>1.7898616319668952</v>
      </c>
      <c r="P62" s="9"/>
    </row>
    <row r="63" spans="1:16">
      <c r="A63" s="12"/>
      <c r="B63" s="25">
        <v>348.31</v>
      </c>
      <c r="C63" s="39" t="s">
        <v>74</v>
      </c>
      <c r="D63" s="47">
        <v>0</v>
      </c>
      <c r="E63" s="47">
        <v>62950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62950</v>
      </c>
      <c r="O63" s="48">
        <f t="shared" si="7"/>
        <v>2.7134790292685032</v>
      </c>
      <c r="P63" s="9"/>
    </row>
    <row r="64" spans="1:16">
      <c r="A64" s="12"/>
      <c r="B64" s="25">
        <v>348.32</v>
      </c>
      <c r="C64" s="39" t="s">
        <v>75</v>
      </c>
      <c r="D64" s="47">
        <v>0</v>
      </c>
      <c r="E64" s="47">
        <v>46110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46110</v>
      </c>
      <c r="O64" s="48">
        <f t="shared" si="7"/>
        <v>1.9875856717961982</v>
      </c>
      <c r="P64" s="9"/>
    </row>
    <row r="65" spans="1:16">
      <c r="A65" s="12"/>
      <c r="B65" s="25">
        <v>348.41</v>
      </c>
      <c r="C65" s="39" t="s">
        <v>76</v>
      </c>
      <c r="D65" s="47">
        <v>0</v>
      </c>
      <c r="E65" s="47">
        <v>86143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86143</v>
      </c>
      <c r="O65" s="48">
        <f t="shared" si="7"/>
        <v>3.7132203974309239</v>
      </c>
      <c r="P65" s="9"/>
    </row>
    <row r="66" spans="1:16">
      <c r="A66" s="12"/>
      <c r="B66" s="25">
        <v>348.42</v>
      </c>
      <c r="C66" s="39" t="s">
        <v>77</v>
      </c>
      <c r="D66" s="47">
        <v>0</v>
      </c>
      <c r="E66" s="47">
        <v>20135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20135</v>
      </c>
      <c r="O66" s="48">
        <f t="shared" si="7"/>
        <v>0.86792534160955215</v>
      </c>
      <c r="P66" s="9"/>
    </row>
    <row r="67" spans="1:16">
      <c r="A67" s="12"/>
      <c r="B67" s="25">
        <v>348.43</v>
      </c>
      <c r="C67" s="39" t="s">
        <v>78</v>
      </c>
      <c r="D67" s="47">
        <v>0</v>
      </c>
      <c r="E67" s="47">
        <v>585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585</v>
      </c>
      <c r="O67" s="48">
        <f t="shared" si="7"/>
        <v>2.5216604163972586E-2</v>
      </c>
      <c r="P67" s="9"/>
    </row>
    <row r="68" spans="1:16">
      <c r="A68" s="12"/>
      <c r="B68" s="25">
        <v>348.51</v>
      </c>
      <c r="C68" s="39" t="s">
        <v>79</v>
      </c>
      <c r="D68" s="47">
        <v>0</v>
      </c>
      <c r="E68" s="47">
        <v>283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283</v>
      </c>
      <c r="O68" s="48">
        <f t="shared" si="7"/>
        <v>1.2198801672485883E-2</v>
      </c>
      <c r="P68" s="9"/>
    </row>
    <row r="69" spans="1:16">
      <c r="A69" s="12"/>
      <c r="B69" s="25">
        <v>348.52</v>
      </c>
      <c r="C69" s="39" t="s">
        <v>80</v>
      </c>
      <c r="D69" s="47">
        <v>82792</v>
      </c>
      <c r="E69" s="47">
        <v>36941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119733</v>
      </c>
      <c r="O69" s="48">
        <f t="shared" ref="O69:O88" si="10">(N69/O$90)</f>
        <v>5.1611276348118453</v>
      </c>
      <c r="P69" s="9"/>
    </row>
    <row r="70" spans="1:16">
      <c r="A70" s="12"/>
      <c r="B70" s="25">
        <v>348.53</v>
      </c>
      <c r="C70" s="39" t="s">
        <v>81</v>
      </c>
      <c r="D70" s="47">
        <v>28788</v>
      </c>
      <c r="E70" s="47">
        <v>124415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153203</v>
      </c>
      <c r="O70" s="48">
        <f t="shared" si="10"/>
        <v>6.6038622354411824</v>
      </c>
      <c r="P70" s="9"/>
    </row>
    <row r="71" spans="1:16">
      <c r="A71" s="12"/>
      <c r="B71" s="25">
        <v>348.71</v>
      </c>
      <c r="C71" s="39" t="s">
        <v>82</v>
      </c>
      <c r="D71" s="47">
        <v>0</v>
      </c>
      <c r="E71" s="47">
        <v>2181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>SUM(D71:M71)</f>
        <v>2181</v>
      </c>
      <c r="O71" s="48">
        <f t="shared" si="10"/>
        <v>9.4012672960041385E-2</v>
      </c>
      <c r="P71" s="9"/>
    </row>
    <row r="72" spans="1:16">
      <c r="A72" s="12"/>
      <c r="B72" s="25">
        <v>349</v>
      </c>
      <c r="C72" s="20" t="s">
        <v>1</v>
      </c>
      <c r="D72" s="47">
        <v>3386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3386</v>
      </c>
      <c r="O72" s="48">
        <f t="shared" si="10"/>
        <v>0.14595456700719858</v>
      </c>
      <c r="P72" s="9"/>
    </row>
    <row r="73" spans="1:16" ht="15.75">
      <c r="A73" s="29" t="s">
        <v>54</v>
      </c>
      <c r="B73" s="30"/>
      <c r="C73" s="31"/>
      <c r="D73" s="32">
        <f t="shared" ref="D73:M73" si="11">SUM(D74:D78)</f>
        <v>9585</v>
      </c>
      <c r="E73" s="32">
        <f t="shared" si="11"/>
        <v>272936</v>
      </c>
      <c r="F73" s="32">
        <f t="shared" si="11"/>
        <v>0</v>
      </c>
      <c r="G73" s="32">
        <f t="shared" si="11"/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ref="N73:N88" si="12">SUM(D73:M73)</f>
        <v>282521</v>
      </c>
      <c r="O73" s="46">
        <f t="shared" si="10"/>
        <v>12.178154230785809</v>
      </c>
      <c r="P73" s="10"/>
    </row>
    <row r="74" spans="1:16">
      <c r="A74" s="13"/>
      <c r="B74" s="40">
        <v>351.1</v>
      </c>
      <c r="C74" s="21" t="s">
        <v>84</v>
      </c>
      <c r="D74" s="47">
        <v>0</v>
      </c>
      <c r="E74" s="47">
        <v>61291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61291</v>
      </c>
      <c r="O74" s="48">
        <f t="shared" si="10"/>
        <v>2.6419673261778525</v>
      </c>
      <c r="P74" s="9"/>
    </row>
    <row r="75" spans="1:16">
      <c r="A75" s="13"/>
      <c r="B75" s="40">
        <v>351.2</v>
      </c>
      <c r="C75" s="21" t="s">
        <v>85</v>
      </c>
      <c r="D75" s="47">
        <v>0</v>
      </c>
      <c r="E75" s="47">
        <v>65452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65452</v>
      </c>
      <c r="O75" s="48">
        <f t="shared" si="10"/>
        <v>2.8213285055390318</v>
      </c>
      <c r="P75" s="9"/>
    </row>
    <row r="76" spans="1:16">
      <c r="A76" s="13"/>
      <c r="B76" s="40">
        <v>351.5</v>
      </c>
      <c r="C76" s="21" t="s">
        <v>86</v>
      </c>
      <c r="D76" s="47">
        <v>0</v>
      </c>
      <c r="E76" s="47">
        <v>138439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138439</v>
      </c>
      <c r="O76" s="48">
        <f t="shared" si="10"/>
        <v>5.9674554937712836</v>
      </c>
      <c r="P76" s="9"/>
    </row>
    <row r="77" spans="1:16">
      <c r="A77" s="13"/>
      <c r="B77" s="40">
        <v>352</v>
      </c>
      <c r="C77" s="21" t="s">
        <v>87</v>
      </c>
      <c r="D77" s="47">
        <v>4447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4447</v>
      </c>
      <c r="O77" s="48">
        <f t="shared" si="10"/>
        <v>0.19168929695245485</v>
      </c>
      <c r="P77" s="9"/>
    </row>
    <row r="78" spans="1:16">
      <c r="A78" s="13"/>
      <c r="B78" s="40">
        <v>359</v>
      </c>
      <c r="C78" s="21" t="s">
        <v>88</v>
      </c>
      <c r="D78" s="47">
        <v>5138</v>
      </c>
      <c r="E78" s="47">
        <v>7754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12892</v>
      </c>
      <c r="O78" s="48">
        <f t="shared" si="10"/>
        <v>0.55571360834518724</v>
      </c>
      <c r="P78" s="9"/>
    </row>
    <row r="79" spans="1:16" ht="15.75">
      <c r="A79" s="29" t="s">
        <v>6</v>
      </c>
      <c r="B79" s="30"/>
      <c r="C79" s="31"/>
      <c r="D79" s="32">
        <f t="shared" ref="D79:M79" si="13">SUM(D80:D85)</f>
        <v>717684</v>
      </c>
      <c r="E79" s="32">
        <f t="shared" si="13"/>
        <v>1273874</v>
      </c>
      <c r="F79" s="32">
        <f t="shared" si="13"/>
        <v>4760</v>
      </c>
      <c r="G79" s="32">
        <f t="shared" si="13"/>
        <v>73344</v>
      </c>
      <c r="H79" s="32">
        <f t="shared" si="13"/>
        <v>0</v>
      </c>
      <c r="I79" s="32">
        <f t="shared" si="13"/>
        <v>0</v>
      </c>
      <c r="J79" s="32">
        <f t="shared" si="13"/>
        <v>0</v>
      </c>
      <c r="K79" s="32">
        <f t="shared" si="13"/>
        <v>0</v>
      </c>
      <c r="L79" s="32">
        <f t="shared" si="13"/>
        <v>0</v>
      </c>
      <c r="M79" s="32">
        <f t="shared" si="13"/>
        <v>0</v>
      </c>
      <c r="N79" s="32">
        <f t="shared" si="12"/>
        <v>2069662</v>
      </c>
      <c r="O79" s="46">
        <f t="shared" si="10"/>
        <v>89.213414371309113</v>
      </c>
      <c r="P79" s="10"/>
    </row>
    <row r="80" spans="1:16">
      <c r="A80" s="12"/>
      <c r="B80" s="25">
        <v>361.1</v>
      </c>
      <c r="C80" s="20" t="s">
        <v>89</v>
      </c>
      <c r="D80" s="47">
        <v>324809</v>
      </c>
      <c r="E80" s="47">
        <v>148386</v>
      </c>
      <c r="F80" s="47">
        <v>4760</v>
      </c>
      <c r="G80" s="47">
        <v>73143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551098</v>
      </c>
      <c r="O80" s="48">
        <f t="shared" si="10"/>
        <v>23.755248071037546</v>
      </c>
      <c r="P80" s="9"/>
    </row>
    <row r="81" spans="1:119">
      <c r="A81" s="12"/>
      <c r="B81" s="25">
        <v>362</v>
      </c>
      <c r="C81" s="20" t="s">
        <v>90</v>
      </c>
      <c r="D81" s="47">
        <v>3750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3750</v>
      </c>
      <c r="O81" s="48">
        <f t="shared" si="10"/>
        <v>0.16164489848700375</v>
      </c>
      <c r="P81" s="9"/>
    </row>
    <row r="82" spans="1:119">
      <c r="A82" s="12"/>
      <c r="B82" s="25">
        <v>363.11</v>
      </c>
      <c r="C82" s="20" t="s">
        <v>125</v>
      </c>
      <c r="D82" s="47">
        <v>129424</v>
      </c>
      <c r="E82" s="47">
        <v>1073757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1203181</v>
      </c>
      <c r="O82" s="48">
        <f t="shared" si="10"/>
        <v>51.863485495064445</v>
      </c>
      <c r="P82" s="9"/>
    </row>
    <row r="83" spans="1:119">
      <c r="A83" s="12"/>
      <c r="B83" s="25">
        <v>365</v>
      </c>
      <c r="C83" s="20" t="s">
        <v>91</v>
      </c>
      <c r="D83" s="47">
        <v>76161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76161</v>
      </c>
      <c r="O83" s="48">
        <f t="shared" si="10"/>
        <v>3.2829432303116515</v>
      </c>
      <c r="P83" s="9"/>
    </row>
    <row r="84" spans="1:119">
      <c r="A84" s="12"/>
      <c r="B84" s="25">
        <v>366</v>
      </c>
      <c r="C84" s="20" t="s">
        <v>92</v>
      </c>
      <c r="D84" s="47">
        <v>0</v>
      </c>
      <c r="E84" s="47">
        <v>7273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7273</v>
      </c>
      <c r="O84" s="48">
        <f t="shared" si="10"/>
        <v>0.31350489245226087</v>
      </c>
      <c r="P84" s="9"/>
    </row>
    <row r="85" spans="1:119">
      <c r="A85" s="12"/>
      <c r="B85" s="25">
        <v>369.9</v>
      </c>
      <c r="C85" s="20" t="s">
        <v>93</v>
      </c>
      <c r="D85" s="47">
        <v>183540</v>
      </c>
      <c r="E85" s="47">
        <v>44458</v>
      </c>
      <c r="F85" s="47">
        <v>0</v>
      </c>
      <c r="G85" s="47">
        <v>201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228199</v>
      </c>
      <c r="O85" s="48">
        <f t="shared" si="10"/>
        <v>9.8365877839562046</v>
      </c>
      <c r="P85" s="9"/>
    </row>
    <row r="86" spans="1:119" ht="15.75">
      <c r="A86" s="29" t="s">
        <v>55</v>
      </c>
      <c r="B86" s="30"/>
      <c r="C86" s="31"/>
      <c r="D86" s="32">
        <f t="shared" ref="D86:M86" si="14">SUM(D87:D87)</f>
        <v>0</v>
      </c>
      <c r="E86" s="32">
        <f t="shared" si="14"/>
        <v>7941685</v>
      </c>
      <c r="F86" s="32">
        <f t="shared" si="14"/>
        <v>1057732</v>
      </c>
      <c r="G86" s="32">
        <f t="shared" si="14"/>
        <v>0</v>
      </c>
      <c r="H86" s="32">
        <f t="shared" si="14"/>
        <v>0</v>
      </c>
      <c r="I86" s="32">
        <f t="shared" si="14"/>
        <v>0</v>
      </c>
      <c r="J86" s="32">
        <f t="shared" si="14"/>
        <v>0</v>
      </c>
      <c r="K86" s="32">
        <f t="shared" si="14"/>
        <v>0</v>
      </c>
      <c r="L86" s="32">
        <f t="shared" si="14"/>
        <v>0</v>
      </c>
      <c r="M86" s="32">
        <f t="shared" si="14"/>
        <v>0</v>
      </c>
      <c r="N86" s="32">
        <f t="shared" si="12"/>
        <v>8999417</v>
      </c>
      <c r="O86" s="46">
        <f t="shared" si="10"/>
        <v>387.92262597525757</v>
      </c>
      <c r="P86" s="9"/>
    </row>
    <row r="87" spans="1:119" ht="15.75" thickBot="1">
      <c r="A87" s="12"/>
      <c r="B87" s="25">
        <v>381</v>
      </c>
      <c r="C87" s="20" t="s">
        <v>94</v>
      </c>
      <c r="D87" s="47">
        <v>0</v>
      </c>
      <c r="E87" s="47">
        <v>7941685</v>
      </c>
      <c r="F87" s="47">
        <v>1057732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8999417</v>
      </c>
      <c r="O87" s="48">
        <f t="shared" si="10"/>
        <v>387.92262597525757</v>
      </c>
      <c r="P87" s="9"/>
    </row>
    <row r="88" spans="1:119" ht="16.5" thickBot="1">
      <c r="A88" s="14" t="s">
        <v>68</v>
      </c>
      <c r="B88" s="23"/>
      <c r="C88" s="22"/>
      <c r="D88" s="15">
        <f t="shared" ref="D88:M88" si="15">SUM(D5,D13,D18,D46,D73,D79,D86)</f>
        <v>14725342</v>
      </c>
      <c r="E88" s="15">
        <f t="shared" si="15"/>
        <v>16933819</v>
      </c>
      <c r="F88" s="15">
        <f t="shared" si="15"/>
        <v>1062492</v>
      </c>
      <c r="G88" s="15">
        <f t="shared" si="15"/>
        <v>2579223</v>
      </c>
      <c r="H88" s="15">
        <f t="shared" si="15"/>
        <v>0</v>
      </c>
      <c r="I88" s="15">
        <f t="shared" si="15"/>
        <v>165702</v>
      </c>
      <c r="J88" s="15">
        <f t="shared" si="15"/>
        <v>0</v>
      </c>
      <c r="K88" s="15">
        <f t="shared" si="15"/>
        <v>0</v>
      </c>
      <c r="L88" s="15">
        <f t="shared" si="15"/>
        <v>0</v>
      </c>
      <c r="M88" s="15">
        <f t="shared" si="15"/>
        <v>0</v>
      </c>
      <c r="N88" s="15">
        <f t="shared" si="12"/>
        <v>35466578</v>
      </c>
      <c r="O88" s="38">
        <f t="shared" si="10"/>
        <v>1528.7977067977067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1"/>
      <c r="B90" s="42"/>
      <c r="C90" s="42"/>
      <c r="D90" s="43"/>
      <c r="E90" s="43"/>
      <c r="F90" s="43"/>
      <c r="G90" s="43"/>
      <c r="H90" s="43"/>
      <c r="I90" s="43"/>
      <c r="J90" s="43"/>
      <c r="K90" s="43"/>
      <c r="L90" s="119" t="s">
        <v>139</v>
      </c>
      <c r="M90" s="119"/>
      <c r="N90" s="119"/>
      <c r="O90" s="44">
        <v>23199</v>
      </c>
    </row>
    <row r="91" spans="1:119">
      <c r="A91" s="120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8"/>
    </row>
    <row r="92" spans="1:119" ht="15.75" customHeight="1" thickBot="1">
      <c r="A92" s="121" t="s">
        <v>130</v>
      </c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1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189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96</v>
      </c>
      <c r="B3" s="109"/>
      <c r="C3" s="110"/>
      <c r="D3" s="129" t="s">
        <v>49</v>
      </c>
      <c r="E3" s="130"/>
      <c r="F3" s="130"/>
      <c r="G3" s="130"/>
      <c r="H3" s="131"/>
      <c r="I3" s="129" t="s">
        <v>50</v>
      </c>
      <c r="J3" s="131"/>
      <c r="K3" s="129" t="s">
        <v>52</v>
      </c>
      <c r="L3" s="131"/>
      <c r="M3" s="36"/>
      <c r="N3" s="37"/>
      <c r="O3" s="132" t="s">
        <v>101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97</v>
      </c>
      <c r="F4" s="34" t="s">
        <v>98</v>
      </c>
      <c r="G4" s="34" t="s">
        <v>99</v>
      </c>
      <c r="H4" s="34" t="s">
        <v>8</v>
      </c>
      <c r="I4" s="34" t="s">
        <v>9</v>
      </c>
      <c r="J4" s="35" t="s">
        <v>100</v>
      </c>
      <c r="K4" s="35" t="s">
        <v>10</v>
      </c>
      <c r="L4" s="35" t="s">
        <v>11</v>
      </c>
      <c r="M4" s="35" t="s">
        <v>12</v>
      </c>
      <c r="N4" s="35" t="s">
        <v>51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10150836</v>
      </c>
      <c r="E5" s="27">
        <f t="shared" si="0"/>
        <v>4474299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14625135</v>
      </c>
      <c r="O5" s="33">
        <f t="shared" ref="O5:O36" si="2">(N5/O$91)</f>
        <v>649.54410197193113</v>
      </c>
      <c r="P5" s="6"/>
    </row>
    <row r="6" spans="1:133">
      <c r="A6" s="12"/>
      <c r="B6" s="25">
        <v>311</v>
      </c>
      <c r="C6" s="20" t="s">
        <v>3</v>
      </c>
      <c r="D6" s="47">
        <v>10024565</v>
      </c>
      <c r="E6" s="47">
        <v>1296964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11321529</v>
      </c>
      <c r="O6" s="48">
        <f t="shared" si="2"/>
        <v>502.82150470776338</v>
      </c>
      <c r="P6" s="9"/>
    </row>
    <row r="7" spans="1:133">
      <c r="A7" s="12"/>
      <c r="B7" s="25">
        <v>312.10000000000002</v>
      </c>
      <c r="C7" s="20" t="s">
        <v>13</v>
      </c>
      <c r="D7" s="47">
        <v>0</v>
      </c>
      <c r="E7" s="47">
        <v>915227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915227</v>
      </c>
      <c r="O7" s="48">
        <f t="shared" si="2"/>
        <v>40.647850417480903</v>
      </c>
      <c r="P7" s="9"/>
    </row>
    <row r="8" spans="1:133">
      <c r="A8" s="12"/>
      <c r="B8" s="25">
        <v>312.60000000000002</v>
      </c>
      <c r="C8" s="20" t="s">
        <v>16</v>
      </c>
      <c r="D8" s="47">
        <v>0</v>
      </c>
      <c r="E8" s="47">
        <v>2087130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2087130</v>
      </c>
      <c r="O8" s="48">
        <f t="shared" si="2"/>
        <v>92.69541659264523</v>
      </c>
      <c r="P8" s="9"/>
    </row>
    <row r="9" spans="1:133">
      <c r="A9" s="12"/>
      <c r="B9" s="25">
        <v>315</v>
      </c>
      <c r="C9" s="20" t="s">
        <v>145</v>
      </c>
      <c r="D9" s="47">
        <v>126271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126271</v>
      </c>
      <c r="O9" s="48">
        <f t="shared" si="2"/>
        <v>5.6080564931604195</v>
      </c>
      <c r="P9" s="9"/>
    </row>
    <row r="10" spans="1:133">
      <c r="A10" s="12"/>
      <c r="B10" s="25">
        <v>319</v>
      </c>
      <c r="C10" s="20" t="s">
        <v>190</v>
      </c>
      <c r="D10" s="47">
        <v>0</v>
      </c>
      <c r="E10" s="47">
        <v>174978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174978</v>
      </c>
      <c r="O10" s="48">
        <f t="shared" si="2"/>
        <v>7.7712737608811508</v>
      </c>
      <c r="P10" s="9"/>
    </row>
    <row r="11" spans="1:133" ht="15.75">
      <c r="A11" s="29" t="s">
        <v>191</v>
      </c>
      <c r="B11" s="30"/>
      <c r="C11" s="31"/>
      <c r="D11" s="32">
        <f t="shared" ref="D11:M11" si="3">SUM(D12:D15)</f>
        <v>105</v>
      </c>
      <c r="E11" s="32">
        <f t="shared" si="3"/>
        <v>232994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233099</v>
      </c>
      <c r="O11" s="46">
        <f t="shared" si="2"/>
        <v>10.352593711138745</v>
      </c>
      <c r="P11" s="10"/>
    </row>
    <row r="12" spans="1:133">
      <c r="A12" s="12"/>
      <c r="B12" s="25">
        <v>313.10000000000002</v>
      </c>
      <c r="C12" s="20" t="s">
        <v>192</v>
      </c>
      <c r="D12" s="47">
        <v>105</v>
      </c>
      <c r="E12" s="47">
        <v>16354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16459</v>
      </c>
      <c r="O12" s="48">
        <f t="shared" si="2"/>
        <v>0.73099129507905491</v>
      </c>
      <c r="P12" s="9"/>
    </row>
    <row r="13" spans="1:133">
      <c r="A13" s="12"/>
      <c r="B13" s="25">
        <v>321</v>
      </c>
      <c r="C13" s="20" t="s">
        <v>193</v>
      </c>
      <c r="D13" s="47">
        <v>0</v>
      </c>
      <c r="E13" s="47">
        <v>48683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48683</v>
      </c>
      <c r="O13" s="48">
        <f t="shared" si="2"/>
        <v>2.1621513590335759</v>
      </c>
      <c r="P13" s="9"/>
    </row>
    <row r="14" spans="1:133">
      <c r="A14" s="12"/>
      <c r="B14" s="25">
        <v>322</v>
      </c>
      <c r="C14" s="20" t="s">
        <v>0</v>
      </c>
      <c r="D14" s="47">
        <v>0</v>
      </c>
      <c r="E14" s="47">
        <v>133247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133247</v>
      </c>
      <c r="O14" s="48">
        <f t="shared" si="2"/>
        <v>5.9178806182270387</v>
      </c>
      <c r="P14" s="9"/>
    </row>
    <row r="15" spans="1:133">
      <c r="A15" s="12"/>
      <c r="B15" s="25">
        <v>329</v>
      </c>
      <c r="C15" s="20" t="s">
        <v>194</v>
      </c>
      <c r="D15" s="47">
        <v>0</v>
      </c>
      <c r="E15" s="47">
        <v>34710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34710</v>
      </c>
      <c r="O15" s="48">
        <f t="shared" si="2"/>
        <v>1.5415704387990763</v>
      </c>
      <c r="P15" s="9"/>
    </row>
    <row r="16" spans="1:133" ht="15.75">
      <c r="A16" s="29" t="s">
        <v>25</v>
      </c>
      <c r="B16" s="30"/>
      <c r="C16" s="31"/>
      <c r="D16" s="32">
        <f t="shared" ref="D16:M16" si="4">SUM(D17:D41)</f>
        <v>3494680</v>
      </c>
      <c r="E16" s="32">
        <f t="shared" si="4"/>
        <v>1568734</v>
      </c>
      <c r="F16" s="32">
        <f t="shared" si="4"/>
        <v>0</v>
      </c>
      <c r="G16" s="32">
        <f t="shared" si="4"/>
        <v>1689629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6753043</v>
      </c>
      <c r="O16" s="46">
        <f t="shared" si="2"/>
        <v>299.9219666015278</v>
      </c>
      <c r="P16" s="10"/>
    </row>
    <row r="17" spans="1:16">
      <c r="A17" s="12"/>
      <c r="B17" s="25">
        <v>331.1</v>
      </c>
      <c r="C17" s="20" t="s">
        <v>23</v>
      </c>
      <c r="D17" s="47">
        <v>0</v>
      </c>
      <c r="E17" s="47">
        <v>69393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69393</v>
      </c>
      <c r="O17" s="48">
        <f t="shared" si="2"/>
        <v>3.0819417303251022</v>
      </c>
      <c r="P17" s="9"/>
    </row>
    <row r="18" spans="1:16">
      <c r="A18" s="12"/>
      <c r="B18" s="25">
        <v>331.2</v>
      </c>
      <c r="C18" s="20" t="s">
        <v>24</v>
      </c>
      <c r="D18" s="47">
        <v>48181</v>
      </c>
      <c r="E18" s="47">
        <v>54767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102948</v>
      </c>
      <c r="O18" s="48">
        <f t="shared" si="2"/>
        <v>4.5722153135548051</v>
      </c>
      <c r="P18" s="9"/>
    </row>
    <row r="19" spans="1:16">
      <c r="A19" s="12"/>
      <c r="B19" s="25">
        <v>331.41</v>
      </c>
      <c r="C19" s="20" t="s">
        <v>28</v>
      </c>
      <c r="D19" s="47">
        <v>16753</v>
      </c>
      <c r="E19" s="47">
        <v>36352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53105</v>
      </c>
      <c r="O19" s="48">
        <f t="shared" si="2"/>
        <v>2.3585450346420322</v>
      </c>
      <c r="P19" s="9"/>
    </row>
    <row r="20" spans="1:16">
      <c r="A20" s="12"/>
      <c r="B20" s="25">
        <v>331.5</v>
      </c>
      <c r="C20" s="20" t="s">
        <v>26</v>
      </c>
      <c r="D20" s="47">
        <v>65035</v>
      </c>
      <c r="E20" s="47">
        <v>139258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204293</v>
      </c>
      <c r="O20" s="48">
        <f t="shared" si="2"/>
        <v>9.0732368093799973</v>
      </c>
      <c r="P20" s="9"/>
    </row>
    <row r="21" spans="1:16">
      <c r="A21" s="12"/>
      <c r="B21" s="25">
        <v>333</v>
      </c>
      <c r="C21" s="20" t="s">
        <v>4</v>
      </c>
      <c r="D21" s="47">
        <v>327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327</v>
      </c>
      <c r="O21" s="48">
        <f t="shared" si="2"/>
        <v>1.452300586249778E-2</v>
      </c>
      <c r="P21" s="9"/>
    </row>
    <row r="22" spans="1:16">
      <c r="A22" s="12"/>
      <c r="B22" s="25">
        <v>334.1</v>
      </c>
      <c r="C22" s="20" t="s">
        <v>107</v>
      </c>
      <c r="D22" s="47">
        <v>0</v>
      </c>
      <c r="E22" s="47">
        <v>0</v>
      </c>
      <c r="F22" s="47">
        <v>0</v>
      </c>
      <c r="G22" s="47">
        <v>11213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11213</v>
      </c>
      <c r="O22" s="48">
        <f t="shared" si="2"/>
        <v>0.49800142121158286</v>
      </c>
      <c r="P22" s="9"/>
    </row>
    <row r="23" spans="1:16">
      <c r="A23" s="12"/>
      <c r="B23" s="25">
        <v>334.2</v>
      </c>
      <c r="C23" s="20" t="s">
        <v>27</v>
      </c>
      <c r="D23" s="47">
        <v>341082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341082</v>
      </c>
      <c r="O23" s="48">
        <f t="shared" si="2"/>
        <v>15.148427784686445</v>
      </c>
      <c r="P23" s="9"/>
    </row>
    <row r="24" spans="1:16">
      <c r="A24" s="12"/>
      <c r="B24" s="25">
        <v>334.34</v>
      </c>
      <c r="C24" s="20" t="s">
        <v>30</v>
      </c>
      <c r="D24" s="47">
        <v>196858</v>
      </c>
      <c r="E24" s="47">
        <v>68223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265081</v>
      </c>
      <c r="O24" s="48">
        <f t="shared" si="2"/>
        <v>11.773005862497779</v>
      </c>
      <c r="P24" s="9"/>
    </row>
    <row r="25" spans="1:16">
      <c r="A25" s="12"/>
      <c r="B25" s="25">
        <v>334.41</v>
      </c>
      <c r="C25" s="20" t="s">
        <v>33</v>
      </c>
      <c r="D25" s="47">
        <v>0</v>
      </c>
      <c r="E25" s="47">
        <v>59741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9" si="5">SUM(D25:M25)</f>
        <v>59741</v>
      </c>
      <c r="O25" s="48">
        <f t="shared" si="2"/>
        <v>2.6532687866406111</v>
      </c>
      <c r="P25" s="9"/>
    </row>
    <row r="26" spans="1:16">
      <c r="A26" s="12"/>
      <c r="B26" s="25">
        <v>334.49</v>
      </c>
      <c r="C26" s="20" t="s">
        <v>34</v>
      </c>
      <c r="D26" s="47">
        <v>28276</v>
      </c>
      <c r="E26" s="47">
        <v>0</v>
      </c>
      <c r="F26" s="47">
        <v>0</v>
      </c>
      <c r="G26" s="47">
        <v>718026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746302</v>
      </c>
      <c r="O26" s="48">
        <f t="shared" si="2"/>
        <v>33.145407710072838</v>
      </c>
      <c r="P26" s="9"/>
    </row>
    <row r="27" spans="1:16">
      <c r="A27" s="12"/>
      <c r="B27" s="25">
        <v>334.5</v>
      </c>
      <c r="C27" s="20" t="s">
        <v>35</v>
      </c>
      <c r="D27" s="47">
        <v>0</v>
      </c>
      <c r="E27" s="47">
        <v>350001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350001</v>
      </c>
      <c r="O27" s="48">
        <f t="shared" si="2"/>
        <v>15.54454610055072</v>
      </c>
      <c r="P27" s="9"/>
    </row>
    <row r="28" spans="1:16">
      <c r="A28" s="12"/>
      <c r="B28" s="25">
        <v>334.69</v>
      </c>
      <c r="C28" s="20" t="s">
        <v>36</v>
      </c>
      <c r="D28" s="47">
        <v>37000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37000</v>
      </c>
      <c r="O28" s="48">
        <f t="shared" si="2"/>
        <v>1.6432758926985256</v>
      </c>
      <c r="P28" s="9"/>
    </row>
    <row r="29" spans="1:16">
      <c r="A29" s="12"/>
      <c r="B29" s="25">
        <v>334.7</v>
      </c>
      <c r="C29" s="20" t="s">
        <v>37</v>
      </c>
      <c r="D29" s="47">
        <v>440759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440759</v>
      </c>
      <c r="O29" s="48">
        <f t="shared" si="2"/>
        <v>19.575368626754308</v>
      </c>
      <c r="P29" s="9"/>
    </row>
    <row r="30" spans="1:16">
      <c r="A30" s="12"/>
      <c r="B30" s="25">
        <v>334.89</v>
      </c>
      <c r="C30" s="20" t="s">
        <v>38</v>
      </c>
      <c r="D30" s="47">
        <v>0</v>
      </c>
      <c r="E30" s="47">
        <v>1458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1458</v>
      </c>
      <c r="O30" s="48">
        <f t="shared" si="2"/>
        <v>6.4753952744714863E-2</v>
      </c>
      <c r="P30" s="9"/>
    </row>
    <row r="31" spans="1:16">
      <c r="A31" s="12"/>
      <c r="B31" s="25">
        <v>335.12</v>
      </c>
      <c r="C31" s="20" t="s">
        <v>39</v>
      </c>
      <c r="D31" s="47">
        <v>417654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417654</v>
      </c>
      <c r="O31" s="48">
        <f t="shared" si="2"/>
        <v>18.549209451057028</v>
      </c>
      <c r="P31" s="9"/>
    </row>
    <row r="32" spans="1:16">
      <c r="A32" s="12"/>
      <c r="B32" s="25">
        <v>335.13</v>
      </c>
      <c r="C32" s="20" t="s">
        <v>40</v>
      </c>
      <c r="D32" s="47">
        <v>17165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17165</v>
      </c>
      <c r="O32" s="48">
        <f t="shared" si="2"/>
        <v>0.76234677562622133</v>
      </c>
      <c r="P32" s="9"/>
    </row>
    <row r="33" spans="1:16">
      <c r="A33" s="12"/>
      <c r="B33" s="25">
        <v>335.14</v>
      </c>
      <c r="C33" s="20" t="s">
        <v>41</v>
      </c>
      <c r="D33" s="47">
        <v>12173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12173</v>
      </c>
      <c r="O33" s="48">
        <f t="shared" si="2"/>
        <v>0.54063776869781488</v>
      </c>
      <c r="P33" s="9"/>
    </row>
    <row r="34" spans="1:16">
      <c r="A34" s="12"/>
      <c r="B34" s="25">
        <v>335.15</v>
      </c>
      <c r="C34" s="20" t="s">
        <v>42</v>
      </c>
      <c r="D34" s="47">
        <v>3237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3237</v>
      </c>
      <c r="O34" s="48">
        <f t="shared" si="2"/>
        <v>0.14376443418013857</v>
      </c>
      <c r="P34" s="9"/>
    </row>
    <row r="35" spans="1:16">
      <c r="A35" s="12"/>
      <c r="B35" s="25">
        <v>335.16</v>
      </c>
      <c r="C35" s="20" t="s">
        <v>43</v>
      </c>
      <c r="D35" s="47">
        <v>223250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223250</v>
      </c>
      <c r="O35" s="48">
        <f t="shared" si="2"/>
        <v>9.9151714336471848</v>
      </c>
      <c r="P35" s="9"/>
    </row>
    <row r="36" spans="1:16">
      <c r="A36" s="12"/>
      <c r="B36" s="25">
        <v>335.18</v>
      </c>
      <c r="C36" s="20" t="s">
        <v>44</v>
      </c>
      <c r="D36" s="47">
        <v>888638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888638</v>
      </c>
      <c r="O36" s="48">
        <f t="shared" si="2"/>
        <v>39.466956830698173</v>
      </c>
      <c r="P36" s="9"/>
    </row>
    <row r="37" spans="1:16">
      <c r="A37" s="12"/>
      <c r="B37" s="25">
        <v>335.19</v>
      </c>
      <c r="C37" s="20" t="s">
        <v>137</v>
      </c>
      <c r="D37" s="47">
        <v>505144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505144</v>
      </c>
      <c r="O37" s="48">
        <f t="shared" ref="O37:O68" si="6">(N37/O$91)</f>
        <v>22.434890744359567</v>
      </c>
      <c r="P37" s="9"/>
    </row>
    <row r="38" spans="1:16">
      <c r="A38" s="12"/>
      <c r="B38" s="25">
        <v>335.49</v>
      </c>
      <c r="C38" s="20" t="s">
        <v>45</v>
      </c>
      <c r="D38" s="47">
        <v>0</v>
      </c>
      <c r="E38" s="47">
        <v>789541</v>
      </c>
      <c r="F38" s="47">
        <v>0</v>
      </c>
      <c r="G38" s="47">
        <v>960390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1749931</v>
      </c>
      <c r="O38" s="48">
        <f t="shared" si="6"/>
        <v>77.719443950968198</v>
      </c>
      <c r="P38" s="9"/>
    </row>
    <row r="39" spans="1:16">
      <c r="A39" s="12"/>
      <c r="B39" s="25">
        <v>336</v>
      </c>
      <c r="C39" s="20" t="s">
        <v>5</v>
      </c>
      <c r="D39" s="47">
        <v>17831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17831</v>
      </c>
      <c r="O39" s="48">
        <f t="shared" si="6"/>
        <v>0.79192574169479479</v>
      </c>
      <c r="P39" s="9"/>
    </row>
    <row r="40" spans="1:16">
      <c r="A40" s="12"/>
      <c r="B40" s="25">
        <v>337.2</v>
      </c>
      <c r="C40" s="20" t="s">
        <v>46</v>
      </c>
      <c r="D40" s="47">
        <v>222055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222055</v>
      </c>
      <c r="O40" s="48">
        <f t="shared" si="6"/>
        <v>9.8620980635992179</v>
      </c>
      <c r="P40" s="9"/>
    </row>
    <row r="41" spans="1:16">
      <c r="A41" s="12"/>
      <c r="B41" s="25">
        <v>337.6</v>
      </c>
      <c r="C41" s="20" t="s">
        <v>47</v>
      </c>
      <c r="D41" s="47">
        <v>13262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13262</v>
      </c>
      <c r="O41" s="48">
        <f t="shared" si="6"/>
        <v>0.58900337537750935</v>
      </c>
      <c r="P41" s="9"/>
    </row>
    <row r="42" spans="1:16" ht="15.75">
      <c r="A42" s="29" t="s">
        <v>53</v>
      </c>
      <c r="B42" s="30"/>
      <c r="C42" s="31"/>
      <c r="D42" s="32">
        <f t="shared" ref="D42:M42" si="7">SUM(D43:D71)</f>
        <v>356503</v>
      </c>
      <c r="E42" s="32">
        <f t="shared" si="7"/>
        <v>1731336</v>
      </c>
      <c r="F42" s="32">
        <f t="shared" si="7"/>
        <v>0</v>
      </c>
      <c r="G42" s="32">
        <f t="shared" si="7"/>
        <v>0</v>
      </c>
      <c r="H42" s="32">
        <f t="shared" si="7"/>
        <v>0</v>
      </c>
      <c r="I42" s="32">
        <f t="shared" si="7"/>
        <v>130913</v>
      </c>
      <c r="J42" s="32">
        <f t="shared" si="7"/>
        <v>0</v>
      </c>
      <c r="K42" s="32">
        <f t="shared" si="7"/>
        <v>0</v>
      </c>
      <c r="L42" s="32">
        <f t="shared" si="7"/>
        <v>0</v>
      </c>
      <c r="M42" s="32">
        <f t="shared" si="7"/>
        <v>0</v>
      </c>
      <c r="N42" s="32">
        <f>SUM(D42:M42)</f>
        <v>2218752</v>
      </c>
      <c r="O42" s="46">
        <f t="shared" si="6"/>
        <v>98.541126310179422</v>
      </c>
      <c r="P42" s="10"/>
    </row>
    <row r="43" spans="1:16">
      <c r="A43" s="12"/>
      <c r="B43" s="25">
        <v>341.1</v>
      </c>
      <c r="C43" s="20" t="s">
        <v>56</v>
      </c>
      <c r="D43" s="47">
        <v>38244</v>
      </c>
      <c r="E43" s="47">
        <v>82409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120653</v>
      </c>
      <c r="O43" s="48">
        <f t="shared" si="6"/>
        <v>5.3585450346420327</v>
      </c>
      <c r="P43" s="9"/>
    </row>
    <row r="44" spans="1:16">
      <c r="A44" s="12"/>
      <c r="B44" s="25">
        <v>341.2</v>
      </c>
      <c r="C44" s="20" t="s">
        <v>195</v>
      </c>
      <c r="D44" s="47">
        <v>0</v>
      </c>
      <c r="E44" s="47">
        <v>40766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71" si="8">SUM(D44:M44)</f>
        <v>40766</v>
      </c>
      <c r="O44" s="48">
        <f t="shared" si="6"/>
        <v>1.8105347308580564</v>
      </c>
      <c r="P44" s="9"/>
    </row>
    <row r="45" spans="1:16">
      <c r="A45" s="12"/>
      <c r="B45" s="25">
        <v>341.51</v>
      </c>
      <c r="C45" s="20" t="s">
        <v>57</v>
      </c>
      <c r="D45" s="47">
        <v>0</v>
      </c>
      <c r="E45" s="47">
        <v>752203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752203</v>
      </c>
      <c r="O45" s="48">
        <f t="shared" si="6"/>
        <v>33.407488008527267</v>
      </c>
      <c r="P45" s="9"/>
    </row>
    <row r="46" spans="1:16">
      <c r="A46" s="12"/>
      <c r="B46" s="25">
        <v>341.52</v>
      </c>
      <c r="C46" s="20" t="s">
        <v>58</v>
      </c>
      <c r="D46" s="47">
        <v>100815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100815</v>
      </c>
      <c r="O46" s="48">
        <f t="shared" si="6"/>
        <v>4.4774826789838338</v>
      </c>
      <c r="P46" s="9"/>
    </row>
    <row r="47" spans="1:16">
      <c r="A47" s="12"/>
      <c r="B47" s="25">
        <v>341.53</v>
      </c>
      <c r="C47" s="20" t="s">
        <v>138</v>
      </c>
      <c r="D47" s="47">
        <v>5819</v>
      </c>
      <c r="E47" s="47">
        <v>1152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6971</v>
      </c>
      <c r="O47" s="48">
        <f t="shared" si="6"/>
        <v>0.30960206075679519</v>
      </c>
      <c r="P47" s="9"/>
    </row>
    <row r="48" spans="1:16">
      <c r="A48" s="12"/>
      <c r="B48" s="25">
        <v>341.54</v>
      </c>
      <c r="C48" s="20" t="s">
        <v>196</v>
      </c>
      <c r="D48" s="47">
        <v>0</v>
      </c>
      <c r="E48" s="47">
        <v>66982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66982</v>
      </c>
      <c r="O48" s="48">
        <f t="shared" si="6"/>
        <v>2.974862320127909</v>
      </c>
      <c r="P48" s="9"/>
    </row>
    <row r="49" spans="1:16">
      <c r="A49" s="12"/>
      <c r="B49" s="25">
        <v>341.55</v>
      </c>
      <c r="C49" s="20" t="s">
        <v>113</v>
      </c>
      <c r="D49" s="47">
        <v>0</v>
      </c>
      <c r="E49" s="47">
        <v>936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936</v>
      </c>
      <c r="O49" s="48">
        <f t="shared" si="6"/>
        <v>4.1570438799076209E-2</v>
      </c>
      <c r="P49" s="9"/>
    </row>
    <row r="50" spans="1:16">
      <c r="A50" s="12"/>
      <c r="B50" s="25">
        <v>341.56</v>
      </c>
      <c r="C50" s="20" t="s">
        <v>59</v>
      </c>
      <c r="D50" s="47">
        <v>28857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28857</v>
      </c>
      <c r="O50" s="48">
        <f t="shared" si="6"/>
        <v>1.2816219577189554</v>
      </c>
      <c r="P50" s="9"/>
    </row>
    <row r="51" spans="1:16">
      <c r="A51" s="12"/>
      <c r="B51" s="25">
        <v>342.1</v>
      </c>
      <c r="C51" s="20" t="s">
        <v>62</v>
      </c>
      <c r="D51" s="47">
        <v>0</v>
      </c>
      <c r="E51" s="47">
        <v>112931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112931</v>
      </c>
      <c r="O51" s="48">
        <f t="shared" si="6"/>
        <v>5.0155889145496539</v>
      </c>
      <c r="P51" s="9"/>
    </row>
    <row r="52" spans="1:16">
      <c r="A52" s="12"/>
      <c r="B52" s="25">
        <v>343.4</v>
      </c>
      <c r="C52" s="20" t="s">
        <v>63</v>
      </c>
      <c r="D52" s="47">
        <v>0</v>
      </c>
      <c r="E52" s="47">
        <v>106586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106586</v>
      </c>
      <c r="O52" s="48">
        <f t="shared" si="6"/>
        <v>4.7337893053828388</v>
      </c>
      <c r="P52" s="9"/>
    </row>
    <row r="53" spans="1:16">
      <c r="A53" s="12"/>
      <c r="B53" s="25">
        <v>343.9</v>
      </c>
      <c r="C53" s="20" t="s">
        <v>197</v>
      </c>
      <c r="D53" s="47">
        <v>0</v>
      </c>
      <c r="E53" s="47">
        <v>55573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55573</v>
      </c>
      <c r="O53" s="48">
        <f t="shared" si="6"/>
        <v>2.4681559779712203</v>
      </c>
      <c r="P53" s="9"/>
    </row>
    <row r="54" spans="1:16">
      <c r="A54" s="12"/>
      <c r="B54" s="25">
        <v>344.1</v>
      </c>
      <c r="C54" s="20" t="s">
        <v>64</v>
      </c>
      <c r="D54" s="47">
        <v>0</v>
      </c>
      <c r="E54" s="47">
        <v>25358</v>
      </c>
      <c r="F54" s="47">
        <v>0</v>
      </c>
      <c r="G54" s="47">
        <v>0</v>
      </c>
      <c r="H54" s="47">
        <v>0</v>
      </c>
      <c r="I54" s="47">
        <v>130913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156271</v>
      </c>
      <c r="O54" s="48">
        <f t="shared" si="6"/>
        <v>6.9404423521051699</v>
      </c>
      <c r="P54" s="9"/>
    </row>
    <row r="55" spans="1:16">
      <c r="A55" s="12"/>
      <c r="B55" s="25">
        <v>347.9</v>
      </c>
      <c r="C55" s="20" t="s">
        <v>66</v>
      </c>
      <c r="D55" s="47">
        <v>17559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17559</v>
      </c>
      <c r="O55" s="48">
        <f t="shared" si="6"/>
        <v>0.77984544324036242</v>
      </c>
      <c r="P55" s="9"/>
    </row>
    <row r="56" spans="1:16">
      <c r="A56" s="12"/>
      <c r="B56" s="25">
        <v>348.11</v>
      </c>
      <c r="C56" s="39" t="s">
        <v>69</v>
      </c>
      <c r="D56" s="47">
        <v>0</v>
      </c>
      <c r="E56" s="47">
        <v>240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240</v>
      </c>
      <c r="O56" s="48">
        <f t="shared" si="6"/>
        <v>1.0659086871558003E-2</v>
      </c>
      <c r="P56" s="9"/>
    </row>
    <row r="57" spans="1:16">
      <c r="A57" s="12"/>
      <c r="B57" s="25">
        <v>348.12</v>
      </c>
      <c r="C57" s="39" t="s">
        <v>70</v>
      </c>
      <c r="D57" s="47">
        <v>8840</v>
      </c>
      <c r="E57" s="47">
        <v>2586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11426</v>
      </c>
      <c r="O57" s="48">
        <f t="shared" si="6"/>
        <v>0.50746136081009063</v>
      </c>
      <c r="P57" s="9"/>
    </row>
    <row r="58" spans="1:16">
      <c r="A58" s="12"/>
      <c r="B58" s="25">
        <v>348.13</v>
      </c>
      <c r="C58" s="39" t="s">
        <v>71</v>
      </c>
      <c r="D58" s="47">
        <v>27656</v>
      </c>
      <c r="E58" s="47">
        <v>24546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52202</v>
      </c>
      <c r="O58" s="48">
        <f t="shared" si="6"/>
        <v>2.3184402202877954</v>
      </c>
      <c r="P58" s="9"/>
    </row>
    <row r="59" spans="1:16">
      <c r="A59" s="12"/>
      <c r="B59" s="25">
        <v>348.22</v>
      </c>
      <c r="C59" s="39" t="s">
        <v>72</v>
      </c>
      <c r="D59" s="47">
        <v>9061</v>
      </c>
      <c r="E59" s="47">
        <v>37154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46215</v>
      </c>
      <c r="O59" s="48">
        <f t="shared" si="6"/>
        <v>2.0525404157043878</v>
      </c>
      <c r="P59" s="9"/>
    </row>
    <row r="60" spans="1:16">
      <c r="A60" s="12"/>
      <c r="B60" s="25">
        <v>348.23</v>
      </c>
      <c r="C60" s="39" t="s">
        <v>73</v>
      </c>
      <c r="D60" s="47">
        <v>4604</v>
      </c>
      <c r="E60" s="47">
        <v>45982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50586</v>
      </c>
      <c r="O60" s="48">
        <f t="shared" si="6"/>
        <v>2.246669035352638</v>
      </c>
      <c r="P60" s="9"/>
    </row>
    <row r="61" spans="1:16">
      <c r="A61" s="12"/>
      <c r="B61" s="25">
        <v>348.31</v>
      </c>
      <c r="C61" s="39" t="s">
        <v>74</v>
      </c>
      <c r="D61" s="47">
        <v>0</v>
      </c>
      <c r="E61" s="47">
        <v>60175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60175</v>
      </c>
      <c r="O61" s="48">
        <f t="shared" si="6"/>
        <v>2.6725439687333452</v>
      </c>
      <c r="P61" s="9"/>
    </row>
    <row r="62" spans="1:16">
      <c r="A62" s="12"/>
      <c r="B62" s="25">
        <v>348.32</v>
      </c>
      <c r="C62" s="39" t="s">
        <v>75</v>
      </c>
      <c r="D62" s="47">
        <v>0</v>
      </c>
      <c r="E62" s="47">
        <v>45520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45520</v>
      </c>
      <c r="O62" s="48">
        <f t="shared" si="6"/>
        <v>2.0216734766388345</v>
      </c>
      <c r="P62" s="9"/>
    </row>
    <row r="63" spans="1:16">
      <c r="A63" s="12"/>
      <c r="B63" s="25">
        <v>348.41</v>
      </c>
      <c r="C63" s="39" t="s">
        <v>76</v>
      </c>
      <c r="D63" s="47">
        <v>0</v>
      </c>
      <c r="E63" s="47">
        <v>78848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78848</v>
      </c>
      <c r="O63" s="48">
        <f t="shared" si="6"/>
        <v>3.5018653402025226</v>
      </c>
      <c r="P63" s="9"/>
    </row>
    <row r="64" spans="1:16">
      <c r="A64" s="12"/>
      <c r="B64" s="25">
        <v>348.42</v>
      </c>
      <c r="C64" s="39" t="s">
        <v>77</v>
      </c>
      <c r="D64" s="47">
        <v>0</v>
      </c>
      <c r="E64" s="47">
        <v>16010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16010</v>
      </c>
      <c r="O64" s="48">
        <f t="shared" si="6"/>
        <v>0.71104992005684842</v>
      </c>
      <c r="P64" s="9"/>
    </row>
    <row r="65" spans="1:16">
      <c r="A65" s="12"/>
      <c r="B65" s="25">
        <v>348.48</v>
      </c>
      <c r="C65" s="39" t="s">
        <v>198</v>
      </c>
      <c r="D65" s="47">
        <v>0</v>
      </c>
      <c r="E65" s="47">
        <v>253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253</v>
      </c>
      <c r="O65" s="48">
        <f t="shared" si="6"/>
        <v>1.1236454077100728E-2</v>
      </c>
      <c r="P65" s="9"/>
    </row>
    <row r="66" spans="1:16">
      <c r="A66" s="12"/>
      <c r="B66" s="25">
        <v>348.51</v>
      </c>
      <c r="C66" s="39" t="s">
        <v>79</v>
      </c>
      <c r="D66" s="47">
        <v>0</v>
      </c>
      <c r="E66" s="47">
        <v>353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353</v>
      </c>
      <c r="O66" s="48">
        <f t="shared" si="6"/>
        <v>1.5677740273583228E-2</v>
      </c>
      <c r="P66" s="9"/>
    </row>
    <row r="67" spans="1:16">
      <c r="A67" s="12"/>
      <c r="B67" s="25">
        <v>348.52</v>
      </c>
      <c r="C67" s="39" t="s">
        <v>80</v>
      </c>
      <c r="D67" s="47">
        <v>93081</v>
      </c>
      <c r="E67" s="47">
        <v>41656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134737</v>
      </c>
      <c r="O67" s="48">
        <f t="shared" si="6"/>
        <v>5.9840557825546279</v>
      </c>
      <c r="P67" s="9"/>
    </row>
    <row r="68" spans="1:16">
      <c r="A68" s="12"/>
      <c r="B68" s="25">
        <v>348.53</v>
      </c>
      <c r="C68" s="39" t="s">
        <v>81</v>
      </c>
      <c r="D68" s="47">
        <v>18482</v>
      </c>
      <c r="E68" s="47">
        <v>130987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149469</v>
      </c>
      <c r="O68" s="48">
        <f t="shared" si="6"/>
        <v>6.6383460650204302</v>
      </c>
      <c r="P68" s="9"/>
    </row>
    <row r="69" spans="1:16">
      <c r="A69" s="12"/>
      <c r="B69" s="25">
        <v>348.71</v>
      </c>
      <c r="C69" s="39" t="s">
        <v>82</v>
      </c>
      <c r="D69" s="47">
        <v>0</v>
      </c>
      <c r="E69" s="47">
        <v>1215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>SUM(D69:M69)</f>
        <v>1215</v>
      </c>
      <c r="O69" s="48">
        <f t="shared" ref="O69:O89" si="9">(N69/O$91)</f>
        <v>5.3961627287262393E-2</v>
      </c>
      <c r="P69" s="9"/>
    </row>
    <row r="70" spans="1:16">
      <c r="A70" s="12"/>
      <c r="B70" s="25">
        <v>348.72</v>
      </c>
      <c r="C70" s="39" t="s">
        <v>199</v>
      </c>
      <c r="D70" s="47">
        <v>0</v>
      </c>
      <c r="E70" s="47">
        <v>915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>SUM(D70:M70)</f>
        <v>915</v>
      </c>
      <c r="O70" s="48">
        <f t="shared" si="9"/>
        <v>4.0637768697814887E-2</v>
      </c>
      <c r="P70" s="9"/>
    </row>
    <row r="71" spans="1:16">
      <c r="A71" s="12"/>
      <c r="B71" s="25">
        <v>349</v>
      </c>
      <c r="C71" s="20" t="s">
        <v>1</v>
      </c>
      <c r="D71" s="47">
        <v>3485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3485</v>
      </c>
      <c r="O71" s="48">
        <f t="shared" si="9"/>
        <v>0.15477882394741518</v>
      </c>
      <c r="P71" s="9"/>
    </row>
    <row r="72" spans="1:16" ht="15.75">
      <c r="A72" s="29" t="s">
        <v>54</v>
      </c>
      <c r="B72" s="30"/>
      <c r="C72" s="31"/>
      <c r="D72" s="32">
        <f t="shared" ref="D72:M72" si="10">SUM(D73:D78)</f>
        <v>21573</v>
      </c>
      <c r="E72" s="32">
        <f t="shared" si="10"/>
        <v>308589</v>
      </c>
      <c r="F72" s="32">
        <f t="shared" si="10"/>
        <v>0</v>
      </c>
      <c r="G72" s="32">
        <f t="shared" si="10"/>
        <v>0</v>
      </c>
      <c r="H72" s="32">
        <f t="shared" si="10"/>
        <v>0</v>
      </c>
      <c r="I72" s="32">
        <f t="shared" si="10"/>
        <v>0</v>
      </c>
      <c r="J72" s="32">
        <f t="shared" si="10"/>
        <v>0</v>
      </c>
      <c r="K72" s="32">
        <f t="shared" si="10"/>
        <v>0</v>
      </c>
      <c r="L72" s="32">
        <f t="shared" si="10"/>
        <v>0</v>
      </c>
      <c r="M72" s="32">
        <f t="shared" si="10"/>
        <v>0</v>
      </c>
      <c r="N72" s="32">
        <f t="shared" ref="N72:N80" si="11">SUM(D72:M72)</f>
        <v>330162</v>
      </c>
      <c r="O72" s="46">
        <f t="shared" si="9"/>
        <v>14.663439332030556</v>
      </c>
      <c r="P72" s="10"/>
    </row>
    <row r="73" spans="1:16">
      <c r="A73" s="13"/>
      <c r="B73" s="40">
        <v>351.1</v>
      </c>
      <c r="C73" s="21" t="s">
        <v>84</v>
      </c>
      <c r="D73" s="47">
        <v>0</v>
      </c>
      <c r="E73" s="47">
        <v>81638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81638</v>
      </c>
      <c r="O73" s="48">
        <f t="shared" si="9"/>
        <v>3.6257772250843843</v>
      </c>
      <c r="P73" s="9"/>
    </row>
    <row r="74" spans="1:16">
      <c r="A74" s="13"/>
      <c r="B74" s="40">
        <v>351.2</v>
      </c>
      <c r="C74" s="21" t="s">
        <v>85</v>
      </c>
      <c r="D74" s="47">
        <v>0</v>
      </c>
      <c r="E74" s="47">
        <v>56893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56893</v>
      </c>
      <c r="O74" s="48">
        <f t="shared" si="9"/>
        <v>2.5267809557647896</v>
      </c>
      <c r="P74" s="9"/>
    </row>
    <row r="75" spans="1:16">
      <c r="A75" s="13"/>
      <c r="B75" s="40">
        <v>351.5</v>
      </c>
      <c r="C75" s="21" t="s">
        <v>86</v>
      </c>
      <c r="D75" s="47">
        <v>0</v>
      </c>
      <c r="E75" s="47">
        <v>153238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153238</v>
      </c>
      <c r="O75" s="48">
        <f t="shared" si="9"/>
        <v>6.8057381417658558</v>
      </c>
      <c r="P75" s="9"/>
    </row>
    <row r="76" spans="1:16">
      <c r="A76" s="13"/>
      <c r="B76" s="40">
        <v>351.9</v>
      </c>
      <c r="C76" s="21" t="s">
        <v>200</v>
      </c>
      <c r="D76" s="47">
        <v>0</v>
      </c>
      <c r="E76" s="47">
        <v>16820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16820</v>
      </c>
      <c r="O76" s="48">
        <f t="shared" si="9"/>
        <v>0.74702433824835668</v>
      </c>
      <c r="P76" s="9"/>
    </row>
    <row r="77" spans="1:16">
      <c r="A77" s="13"/>
      <c r="B77" s="40">
        <v>352</v>
      </c>
      <c r="C77" s="21" t="s">
        <v>87</v>
      </c>
      <c r="D77" s="47">
        <v>4873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4873</v>
      </c>
      <c r="O77" s="48">
        <f t="shared" si="9"/>
        <v>0.21642387635459229</v>
      </c>
      <c r="P77" s="9"/>
    </row>
    <row r="78" spans="1:16">
      <c r="A78" s="13"/>
      <c r="B78" s="40">
        <v>359</v>
      </c>
      <c r="C78" s="21" t="s">
        <v>88</v>
      </c>
      <c r="D78" s="47">
        <v>16700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16700</v>
      </c>
      <c r="O78" s="48">
        <f t="shared" si="9"/>
        <v>0.74169479481257772</v>
      </c>
      <c r="P78" s="9"/>
    </row>
    <row r="79" spans="1:16" ht="15.75">
      <c r="A79" s="29" t="s">
        <v>6</v>
      </c>
      <c r="B79" s="30"/>
      <c r="C79" s="31"/>
      <c r="D79" s="32">
        <f t="shared" ref="D79:M79" si="12">SUM(D80:D86)</f>
        <v>815717</v>
      </c>
      <c r="E79" s="32">
        <f t="shared" si="12"/>
        <v>1504030</v>
      </c>
      <c r="F79" s="32">
        <f t="shared" si="12"/>
        <v>0</v>
      </c>
      <c r="G79" s="32">
        <f t="shared" si="12"/>
        <v>153111</v>
      </c>
      <c r="H79" s="32">
        <f t="shared" si="12"/>
        <v>0</v>
      </c>
      <c r="I79" s="32">
        <f t="shared" si="12"/>
        <v>0</v>
      </c>
      <c r="J79" s="32">
        <f t="shared" si="12"/>
        <v>0</v>
      </c>
      <c r="K79" s="32">
        <f t="shared" si="12"/>
        <v>0</v>
      </c>
      <c r="L79" s="32">
        <f t="shared" si="12"/>
        <v>0</v>
      </c>
      <c r="M79" s="32">
        <f t="shared" si="12"/>
        <v>0</v>
      </c>
      <c r="N79" s="32">
        <f t="shared" si="11"/>
        <v>2472858</v>
      </c>
      <c r="O79" s="46">
        <f t="shared" si="9"/>
        <v>109.82670101261326</v>
      </c>
      <c r="P79" s="10"/>
    </row>
    <row r="80" spans="1:16">
      <c r="A80" s="12"/>
      <c r="B80" s="25">
        <v>361.1</v>
      </c>
      <c r="C80" s="20" t="s">
        <v>89</v>
      </c>
      <c r="D80" s="47">
        <v>546423</v>
      </c>
      <c r="E80" s="47">
        <v>338195</v>
      </c>
      <c r="F80" s="47">
        <v>0</v>
      </c>
      <c r="G80" s="47">
        <v>152711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1037329</v>
      </c>
      <c r="O80" s="48">
        <f t="shared" si="9"/>
        <v>46.070749689109967</v>
      </c>
      <c r="P80" s="9"/>
    </row>
    <row r="81" spans="1:119">
      <c r="A81" s="12"/>
      <c r="B81" s="25">
        <v>362</v>
      </c>
      <c r="C81" s="20" t="s">
        <v>90</v>
      </c>
      <c r="D81" s="47">
        <v>3415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ref="N81:N86" si="13">SUM(D81:M81)</f>
        <v>3415</v>
      </c>
      <c r="O81" s="48">
        <f t="shared" si="9"/>
        <v>0.15166992360987741</v>
      </c>
      <c r="P81" s="9"/>
    </row>
    <row r="82" spans="1:119">
      <c r="A82" s="12"/>
      <c r="B82" s="25">
        <v>363.11</v>
      </c>
      <c r="C82" s="20" t="s">
        <v>125</v>
      </c>
      <c r="D82" s="47">
        <v>118984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118984</v>
      </c>
      <c r="O82" s="48">
        <f t="shared" si="9"/>
        <v>5.2844199680227391</v>
      </c>
      <c r="P82" s="9"/>
    </row>
    <row r="83" spans="1:119">
      <c r="A83" s="12"/>
      <c r="B83" s="25">
        <v>363.12</v>
      </c>
      <c r="C83" s="20" t="s">
        <v>201</v>
      </c>
      <c r="D83" s="47">
        <v>0</v>
      </c>
      <c r="E83" s="47">
        <v>1077379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1077379</v>
      </c>
      <c r="O83" s="48">
        <f t="shared" si="9"/>
        <v>47.849484810801208</v>
      </c>
      <c r="P83" s="9"/>
    </row>
    <row r="84" spans="1:119">
      <c r="A84" s="12"/>
      <c r="B84" s="25">
        <v>365</v>
      </c>
      <c r="C84" s="20" t="s">
        <v>162</v>
      </c>
      <c r="D84" s="47">
        <v>70268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70268</v>
      </c>
      <c r="O84" s="48">
        <f t="shared" si="9"/>
        <v>3.1208029845443241</v>
      </c>
      <c r="P84" s="9"/>
    </row>
    <row r="85" spans="1:119">
      <c r="A85" s="12"/>
      <c r="B85" s="25">
        <v>366</v>
      </c>
      <c r="C85" s="20" t="s">
        <v>92</v>
      </c>
      <c r="D85" s="47">
        <v>0</v>
      </c>
      <c r="E85" s="47">
        <v>8937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8937</v>
      </c>
      <c r="O85" s="48">
        <f t="shared" si="9"/>
        <v>0.39691774737964114</v>
      </c>
      <c r="P85" s="9"/>
    </row>
    <row r="86" spans="1:119">
      <c r="A86" s="12"/>
      <c r="B86" s="25">
        <v>369.9</v>
      </c>
      <c r="C86" s="20" t="s">
        <v>93</v>
      </c>
      <c r="D86" s="47">
        <v>76627</v>
      </c>
      <c r="E86" s="47">
        <v>79519</v>
      </c>
      <c r="F86" s="47">
        <v>0</v>
      </c>
      <c r="G86" s="47">
        <v>400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156546</v>
      </c>
      <c r="O86" s="48">
        <f t="shared" si="9"/>
        <v>6.9526558891454968</v>
      </c>
      <c r="P86" s="9"/>
    </row>
    <row r="87" spans="1:119" ht="15.75">
      <c r="A87" s="29" t="s">
        <v>55</v>
      </c>
      <c r="B87" s="30"/>
      <c r="C87" s="31"/>
      <c r="D87" s="32">
        <f t="shared" ref="D87:M87" si="14">SUM(D88:D88)</f>
        <v>0</v>
      </c>
      <c r="E87" s="32">
        <f t="shared" si="14"/>
        <v>7547230</v>
      </c>
      <c r="F87" s="32">
        <f t="shared" si="14"/>
        <v>1228928</v>
      </c>
      <c r="G87" s="32">
        <f t="shared" si="14"/>
        <v>0</v>
      </c>
      <c r="H87" s="32">
        <f t="shared" si="14"/>
        <v>0</v>
      </c>
      <c r="I87" s="32">
        <f t="shared" si="14"/>
        <v>0</v>
      </c>
      <c r="J87" s="32">
        <f t="shared" si="14"/>
        <v>0</v>
      </c>
      <c r="K87" s="32">
        <f t="shared" si="14"/>
        <v>0</v>
      </c>
      <c r="L87" s="32">
        <f t="shared" si="14"/>
        <v>0</v>
      </c>
      <c r="M87" s="32">
        <f t="shared" si="14"/>
        <v>0</v>
      </c>
      <c r="N87" s="32">
        <f>SUM(D87:M87)</f>
        <v>8776158</v>
      </c>
      <c r="O87" s="46">
        <f t="shared" si="9"/>
        <v>389.77429383549475</v>
      </c>
      <c r="P87" s="9"/>
    </row>
    <row r="88" spans="1:119" ht="15.75" thickBot="1">
      <c r="A88" s="12"/>
      <c r="B88" s="25">
        <v>381</v>
      </c>
      <c r="C88" s="20" t="s">
        <v>94</v>
      </c>
      <c r="D88" s="47">
        <v>0</v>
      </c>
      <c r="E88" s="47">
        <v>7547230</v>
      </c>
      <c r="F88" s="47">
        <v>1228928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8776158</v>
      </c>
      <c r="O88" s="48">
        <f t="shared" si="9"/>
        <v>389.77429383549475</v>
      </c>
      <c r="P88" s="9"/>
    </row>
    <row r="89" spans="1:119" ht="16.5" thickBot="1">
      <c r="A89" s="14" t="s">
        <v>68</v>
      </c>
      <c r="B89" s="23"/>
      <c r="C89" s="22"/>
      <c r="D89" s="15">
        <f t="shared" ref="D89:M89" si="15">SUM(D5,D11,D16,D42,D72,D79,D87)</f>
        <v>14839414</v>
      </c>
      <c r="E89" s="15">
        <f t="shared" si="15"/>
        <v>17367212</v>
      </c>
      <c r="F89" s="15">
        <f t="shared" si="15"/>
        <v>1228928</v>
      </c>
      <c r="G89" s="15">
        <f t="shared" si="15"/>
        <v>1842740</v>
      </c>
      <c r="H89" s="15">
        <f t="shared" si="15"/>
        <v>0</v>
      </c>
      <c r="I89" s="15">
        <f t="shared" si="15"/>
        <v>130913</v>
      </c>
      <c r="J89" s="15">
        <f t="shared" si="15"/>
        <v>0</v>
      </c>
      <c r="K89" s="15">
        <f t="shared" si="15"/>
        <v>0</v>
      </c>
      <c r="L89" s="15">
        <f t="shared" si="15"/>
        <v>0</v>
      </c>
      <c r="M89" s="15">
        <f t="shared" si="15"/>
        <v>0</v>
      </c>
      <c r="N89" s="15">
        <f>SUM(D89:M89)</f>
        <v>35409207</v>
      </c>
      <c r="O89" s="38">
        <f t="shared" si="9"/>
        <v>1572.6242227749156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1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119" t="s">
        <v>202</v>
      </c>
      <c r="M91" s="119"/>
      <c r="N91" s="119"/>
      <c r="O91" s="44">
        <v>22516</v>
      </c>
    </row>
    <row r="92" spans="1:119">
      <c r="A92" s="120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8"/>
    </row>
    <row r="93" spans="1:119" ht="15.75" customHeight="1" thickBot="1">
      <c r="A93" s="121" t="s">
        <v>130</v>
      </c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1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203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96</v>
      </c>
      <c r="B3" s="109"/>
      <c r="C3" s="110"/>
      <c r="D3" s="129" t="s">
        <v>49</v>
      </c>
      <c r="E3" s="130"/>
      <c r="F3" s="130"/>
      <c r="G3" s="130"/>
      <c r="H3" s="131"/>
      <c r="I3" s="129" t="s">
        <v>50</v>
      </c>
      <c r="J3" s="131"/>
      <c r="K3" s="129" t="s">
        <v>52</v>
      </c>
      <c r="L3" s="131"/>
      <c r="M3" s="36"/>
      <c r="N3" s="37"/>
      <c r="O3" s="132" t="s">
        <v>101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97</v>
      </c>
      <c r="F4" s="34" t="s">
        <v>98</v>
      </c>
      <c r="G4" s="34" t="s">
        <v>99</v>
      </c>
      <c r="H4" s="34" t="s">
        <v>8</v>
      </c>
      <c r="I4" s="34" t="s">
        <v>9</v>
      </c>
      <c r="J4" s="35" t="s">
        <v>100</v>
      </c>
      <c r="K4" s="35" t="s">
        <v>10</v>
      </c>
      <c r="L4" s="35" t="s">
        <v>11</v>
      </c>
      <c r="M4" s="35" t="s">
        <v>12</v>
      </c>
      <c r="N4" s="35" t="s">
        <v>51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8875119</v>
      </c>
      <c r="E5" s="27">
        <f t="shared" si="0"/>
        <v>4285185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13160304</v>
      </c>
      <c r="O5" s="33">
        <f t="shared" ref="O5:O36" si="1">(N5/O$91)</f>
        <v>612.9339108565041</v>
      </c>
      <c r="P5" s="6"/>
    </row>
    <row r="6" spans="1:133">
      <c r="A6" s="12"/>
      <c r="B6" s="25">
        <v>311</v>
      </c>
      <c r="C6" s="20" t="s">
        <v>3</v>
      </c>
      <c r="D6" s="47">
        <v>8757713</v>
      </c>
      <c r="E6" s="47">
        <v>1128204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9885917</v>
      </c>
      <c r="O6" s="48">
        <f t="shared" si="1"/>
        <v>460.43113967677334</v>
      </c>
      <c r="P6" s="9"/>
    </row>
    <row r="7" spans="1:133">
      <c r="A7" s="12"/>
      <c r="B7" s="25">
        <v>312.10000000000002</v>
      </c>
      <c r="C7" s="20" t="s">
        <v>13</v>
      </c>
      <c r="D7" s="47">
        <v>0</v>
      </c>
      <c r="E7" s="47">
        <v>159997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4" si="2">SUM(D7:M7)</f>
        <v>159997</v>
      </c>
      <c r="O7" s="48">
        <f t="shared" si="1"/>
        <v>7.4517721577942337</v>
      </c>
      <c r="P7" s="9"/>
    </row>
    <row r="8" spans="1:133">
      <c r="A8" s="12"/>
      <c r="B8" s="25">
        <v>312.3</v>
      </c>
      <c r="C8" s="20" t="s">
        <v>14</v>
      </c>
      <c r="D8" s="47">
        <v>0</v>
      </c>
      <c r="E8" s="47">
        <v>91478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91478</v>
      </c>
      <c r="O8" s="48">
        <f t="shared" si="1"/>
        <v>4.2605374691444275</v>
      </c>
      <c r="P8" s="9"/>
    </row>
    <row r="9" spans="1:133">
      <c r="A9" s="12"/>
      <c r="B9" s="25">
        <v>312.39999999999998</v>
      </c>
      <c r="C9" s="20" t="s">
        <v>204</v>
      </c>
      <c r="D9" s="47">
        <v>0</v>
      </c>
      <c r="E9" s="47">
        <v>771059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771059</v>
      </c>
      <c r="O9" s="48">
        <f t="shared" si="1"/>
        <v>35.911648269759212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2116483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2116483</v>
      </c>
      <c r="O10" s="48">
        <f t="shared" si="1"/>
        <v>98.574030087094215</v>
      </c>
      <c r="P10" s="9"/>
    </row>
    <row r="11" spans="1:133">
      <c r="A11" s="12"/>
      <c r="B11" s="25">
        <v>313.2</v>
      </c>
      <c r="C11" s="20" t="s">
        <v>205</v>
      </c>
      <c r="D11" s="47">
        <v>103</v>
      </c>
      <c r="E11" s="47">
        <v>17964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18067</v>
      </c>
      <c r="O11" s="48">
        <f t="shared" si="1"/>
        <v>0.84146057472870384</v>
      </c>
      <c r="P11" s="9"/>
    </row>
    <row r="12" spans="1:133">
      <c r="A12" s="12"/>
      <c r="B12" s="25">
        <v>315</v>
      </c>
      <c r="C12" s="20" t="s">
        <v>145</v>
      </c>
      <c r="D12" s="47">
        <v>117303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117303</v>
      </c>
      <c r="O12" s="48">
        <f t="shared" si="1"/>
        <v>5.4633226212100041</v>
      </c>
      <c r="P12" s="9"/>
    </row>
    <row r="13" spans="1:133" ht="15.75">
      <c r="A13" s="29" t="s">
        <v>206</v>
      </c>
      <c r="B13" s="30"/>
      <c r="C13" s="31"/>
      <c r="D13" s="32">
        <f t="shared" ref="D13:M13" si="3">SUM(D14:D16)</f>
        <v>0</v>
      </c>
      <c r="E13" s="32">
        <f t="shared" si="3"/>
        <v>243023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si="2"/>
        <v>243023</v>
      </c>
      <c r="O13" s="46">
        <f t="shared" si="1"/>
        <v>11.318662381817335</v>
      </c>
      <c r="P13" s="10"/>
    </row>
    <row r="14" spans="1:133">
      <c r="A14" s="12"/>
      <c r="B14" s="25">
        <v>321</v>
      </c>
      <c r="C14" s="20" t="s">
        <v>193</v>
      </c>
      <c r="D14" s="47">
        <v>0</v>
      </c>
      <c r="E14" s="47">
        <v>28390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28390</v>
      </c>
      <c r="O14" s="48">
        <f t="shared" si="1"/>
        <v>1.3222486144101346</v>
      </c>
      <c r="P14" s="9"/>
    </row>
    <row r="15" spans="1:133">
      <c r="A15" s="12"/>
      <c r="B15" s="25">
        <v>322</v>
      </c>
      <c r="C15" s="20" t="s">
        <v>0</v>
      </c>
      <c r="D15" s="47">
        <v>0</v>
      </c>
      <c r="E15" s="47">
        <v>174221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174221</v>
      </c>
      <c r="O15" s="48">
        <f t="shared" si="1"/>
        <v>8.1142471240277576</v>
      </c>
      <c r="P15" s="9"/>
    </row>
    <row r="16" spans="1:133">
      <c r="A16" s="12"/>
      <c r="B16" s="25">
        <v>329</v>
      </c>
      <c r="C16" s="20" t="s">
        <v>194</v>
      </c>
      <c r="D16" s="47">
        <v>0</v>
      </c>
      <c r="E16" s="47">
        <v>40412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40412</v>
      </c>
      <c r="O16" s="48">
        <f t="shared" si="1"/>
        <v>1.882166643379442</v>
      </c>
      <c r="P16" s="9"/>
    </row>
    <row r="17" spans="1:16" ht="15.75">
      <c r="A17" s="29" t="s">
        <v>25</v>
      </c>
      <c r="B17" s="30"/>
      <c r="C17" s="31"/>
      <c r="D17" s="32">
        <f t="shared" ref="D17:M17" si="4">SUM(D18:D43)</f>
        <v>2987077</v>
      </c>
      <c r="E17" s="32">
        <f t="shared" si="4"/>
        <v>2015165</v>
      </c>
      <c r="F17" s="32">
        <f t="shared" si="4"/>
        <v>0</v>
      </c>
      <c r="G17" s="32">
        <f t="shared" si="4"/>
        <v>975051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2"/>
        <v>5977293</v>
      </c>
      <c r="O17" s="46">
        <f t="shared" si="1"/>
        <v>278.38912952354337</v>
      </c>
      <c r="P17" s="10"/>
    </row>
    <row r="18" spans="1:16">
      <c r="A18" s="12"/>
      <c r="B18" s="25">
        <v>331.1</v>
      </c>
      <c r="C18" s="20" t="s">
        <v>23</v>
      </c>
      <c r="D18" s="47">
        <v>0</v>
      </c>
      <c r="E18" s="47">
        <v>81382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81382</v>
      </c>
      <c r="O18" s="48">
        <f t="shared" si="1"/>
        <v>3.790321829444367</v>
      </c>
      <c r="P18" s="9"/>
    </row>
    <row r="19" spans="1:16">
      <c r="A19" s="12"/>
      <c r="B19" s="25">
        <v>331.2</v>
      </c>
      <c r="C19" s="20" t="s">
        <v>24</v>
      </c>
      <c r="D19" s="47">
        <v>116358</v>
      </c>
      <c r="E19" s="47">
        <v>68637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184995</v>
      </c>
      <c r="O19" s="48">
        <f t="shared" si="1"/>
        <v>8.6160402403241587</v>
      </c>
      <c r="P19" s="9"/>
    </row>
    <row r="20" spans="1:16">
      <c r="A20" s="12"/>
      <c r="B20" s="25">
        <v>331.49</v>
      </c>
      <c r="C20" s="20" t="s">
        <v>29</v>
      </c>
      <c r="D20" s="47">
        <v>15635</v>
      </c>
      <c r="E20" s="47">
        <v>148679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164314</v>
      </c>
      <c r="O20" s="48">
        <f t="shared" si="1"/>
        <v>7.6528340552372969</v>
      </c>
      <c r="P20" s="9"/>
    </row>
    <row r="21" spans="1:16">
      <c r="A21" s="12"/>
      <c r="B21" s="25">
        <v>331.5</v>
      </c>
      <c r="C21" s="20" t="s">
        <v>26</v>
      </c>
      <c r="D21" s="47">
        <v>0</v>
      </c>
      <c r="E21" s="47">
        <v>86639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86639</v>
      </c>
      <c r="O21" s="48">
        <f t="shared" si="1"/>
        <v>4.0351637091891392</v>
      </c>
      <c r="P21" s="9"/>
    </row>
    <row r="22" spans="1:16">
      <c r="A22" s="12"/>
      <c r="B22" s="25">
        <v>333</v>
      </c>
      <c r="C22" s="20" t="s">
        <v>4</v>
      </c>
      <c r="D22" s="47">
        <v>354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354</v>
      </c>
      <c r="O22" s="48">
        <f t="shared" si="1"/>
        <v>1.6487355037026686E-2</v>
      </c>
      <c r="P22" s="9"/>
    </row>
    <row r="23" spans="1:16">
      <c r="A23" s="12"/>
      <c r="B23" s="25">
        <v>334.1</v>
      </c>
      <c r="C23" s="20" t="s">
        <v>107</v>
      </c>
      <c r="D23" s="47">
        <v>0</v>
      </c>
      <c r="E23" s="47">
        <v>71584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71584</v>
      </c>
      <c r="O23" s="48">
        <f t="shared" si="1"/>
        <v>3.3339853756229334</v>
      </c>
      <c r="P23" s="9"/>
    </row>
    <row r="24" spans="1:16">
      <c r="A24" s="12"/>
      <c r="B24" s="25">
        <v>334.2</v>
      </c>
      <c r="C24" s="20" t="s">
        <v>27</v>
      </c>
      <c r="D24" s="47">
        <v>454498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454498</v>
      </c>
      <c r="O24" s="48">
        <f t="shared" si="1"/>
        <v>21.167994038470496</v>
      </c>
      <c r="P24" s="9"/>
    </row>
    <row r="25" spans="1:16">
      <c r="A25" s="12"/>
      <c r="B25" s="25">
        <v>334.34</v>
      </c>
      <c r="C25" s="20" t="s">
        <v>30</v>
      </c>
      <c r="D25" s="47">
        <v>132188</v>
      </c>
      <c r="E25" s="47">
        <v>84499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216687</v>
      </c>
      <c r="O25" s="48">
        <f t="shared" si="1"/>
        <v>10.09207768618136</v>
      </c>
      <c r="P25" s="9"/>
    </row>
    <row r="26" spans="1:16">
      <c r="A26" s="12"/>
      <c r="B26" s="25">
        <v>334.41</v>
      </c>
      <c r="C26" s="20" t="s">
        <v>33</v>
      </c>
      <c r="D26" s="47">
        <v>44635</v>
      </c>
      <c r="E26" s="47">
        <v>305359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1" si="5">SUM(D26:M26)</f>
        <v>349994</v>
      </c>
      <c r="O26" s="48">
        <f t="shared" si="1"/>
        <v>16.300777793302593</v>
      </c>
      <c r="P26" s="9"/>
    </row>
    <row r="27" spans="1:16">
      <c r="A27" s="12"/>
      <c r="B27" s="25">
        <v>334.49</v>
      </c>
      <c r="C27" s="20" t="s">
        <v>34</v>
      </c>
      <c r="D27" s="47">
        <v>0</v>
      </c>
      <c r="E27" s="47">
        <v>0</v>
      </c>
      <c r="F27" s="47">
        <v>0</v>
      </c>
      <c r="G27" s="47">
        <v>30495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30495</v>
      </c>
      <c r="O27" s="48">
        <f t="shared" si="1"/>
        <v>1.420287830096409</v>
      </c>
      <c r="P27" s="9"/>
    </row>
    <row r="28" spans="1:16">
      <c r="A28" s="12"/>
      <c r="B28" s="25">
        <v>334.5</v>
      </c>
      <c r="C28" s="20" t="s">
        <v>35</v>
      </c>
      <c r="D28" s="47">
        <v>0</v>
      </c>
      <c r="E28" s="47">
        <v>350000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350000</v>
      </c>
      <c r="O28" s="48">
        <f t="shared" si="1"/>
        <v>16.301057239998137</v>
      </c>
      <c r="P28" s="9"/>
    </row>
    <row r="29" spans="1:16">
      <c r="A29" s="12"/>
      <c r="B29" s="25">
        <v>334.69</v>
      </c>
      <c r="C29" s="20" t="s">
        <v>36</v>
      </c>
      <c r="D29" s="47">
        <v>37822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37822</v>
      </c>
      <c r="O29" s="48">
        <f t="shared" si="1"/>
        <v>1.7615388198034558</v>
      </c>
      <c r="P29" s="9"/>
    </row>
    <row r="30" spans="1:16">
      <c r="A30" s="12"/>
      <c r="B30" s="25">
        <v>334.7</v>
      </c>
      <c r="C30" s="20" t="s">
        <v>37</v>
      </c>
      <c r="D30" s="47">
        <v>188737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188737</v>
      </c>
      <c r="O30" s="48">
        <f t="shared" si="1"/>
        <v>8.7903218294443661</v>
      </c>
      <c r="P30" s="9"/>
    </row>
    <row r="31" spans="1:16">
      <c r="A31" s="12"/>
      <c r="B31" s="25">
        <v>334.89</v>
      </c>
      <c r="C31" s="20" t="s">
        <v>38</v>
      </c>
      <c r="D31" s="47">
        <v>0</v>
      </c>
      <c r="E31" s="47">
        <v>14746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14746</v>
      </c>
      <c r="O31" s="48">
        <f t="shared" si="1"/>
        <v>0.68678682874575003</v>
      </c>
      <c r="P31" s="9"/>
    </row>
    <row r="32" spans="1:16">
      <c r="A32" s="12"/>
      <c r="B32" s="25">
        <v>334.9</v>
      </c>
      <c r="C32" s="20" t="s">
        <v>136</v>
      </c>
      <c r="D32" s="47">
        <v>0</v>
      </c>
      <c r="E32" s="47">
        <v>15000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15000</v>
      </c>
      <c r="O32" s="48">
        <f t="shared" si="1"/>
        <v>0.69861673885706299</v>
      </c>
      <c r="P32" s="9"/>
    </row>
    <row r="33" spans="1:16">
      <c r="A33" s="12"/>
      <c r="B33" s="25">
        <v>335.12</v>
      </c>
      <c r="C33" s="20" t="s">
        <v>39</v>
      </c>
      <c r="D33" s="47">
        <v>428317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428317</v>
      </c>
      <c r="O33" s="48">
        <f t="shared" si="1"/>
        <v>19.948628382469376</v>
      </c>
      <c r="P33" s="9"/>
    </row>
    <row r="34" spans="1:16">
      <c r="A34" s="12"/>
      <c r="B34" s="25">
        <v>335.13</v>
      </c>
      <c r="C34" s="20" t="s">
        <v>40</v>
      </c>
      <c r="D34" s="47">
        <v>24629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24629</v>
      </c>
      <c r="O34" s="48">
        <f t="shared" si="1"/>
        <v>1.1470821107540403</v>
      </c>
      <c r="P34" s="9"/>
    </row>
    <row r="35" spans="1:16">
      <c r="A35" s="12"/>
      <c r="B35" s="25">
        <v>335.14</v>
      </c>
      <c r="C35" s="20" t="s">
        <v>41</v>
      </c>
      <c r="D35" s="47">
        <v>14576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14576</v>
      </c>
      <c r="O35" s="48">
        <f t="shared" si="1"/>
        <v>0.6788691723720367</v>
      </c>
      <c r="P35" s="9"/>
    </row>
    <row r="36" spans="1:16">
      <c r="A36" s="12"/>
      <c r="B36" s="25">
        <v>335.15</v>
      </c>
      <c r="C36" s="20" t="s">
        <v>42</v>
      </c>
      <c r="D36" s="47">
        <v>4584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4584</v>
      </c>
      <c r="O36" s="48">
        <f t="shared" si="1"/>
        <v>0.21349727539471847</v>
      </c>
      <c r="P36" s="9"/>
    </row>
    <row r="37" spans="1:16">
      <c r="A37" s="12"/>
      <c r="B37" s="25">
        <v>335.16</v>
      </c>
      <c r="C37" s="20" t="s">
        <v>43</v>
      </c>
      <c r="D37" s="47">
        <v>223250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223250</v>
      </c>
      <c r="O37" s="48">
        <f t="shared" ref="O37:O68" si="6">(N37/O$91)</f>
        <v>10.397745796655954</v>
      </c>
      <c r="P37" s="9"/>
    </row>
    <row r="38" spans="1:16">
      <c r="A38" s="12"/>
      <c r="B38" s="25">
        <v>335.18</v>
      </c>
      <c r="C38" s="20" t="s">
        <v>44</v>
      </c>
      <c r="D38" s="47">
        <v>933859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933859</v>
      </c>
      <c r="O38" s="48">
        <f t="shared" si="6"/>
        <v>43.493968608821199</v>
      </c>
      <c r="P38" s="9"/>
    </row>
    <row r="39" spans="1:16">
      <c r="A39" s="12"/>
      <c r="B39" s="25">
        <v>335.19</v>
      </c>
      <c r="C39" s="20" t="s">
        <v>137</v>
      </c>
      <c r="D39" s="47">
        <v>126155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126155</v>
      </c>
      <c r="O39" s="48">
        <f t="shared" si="6"/>
        <v>5.8755996460341855</v>
      </c>
      <c r="P39" s="9"/>
    </row>
    <row r="40" spans="1:16">
      <c r="A40" s="12"/>
      <c r="B40" s="25">
        <v>335.49</v>
      </c>
      <c r="C40" s="20" t="s">
        <v>45</v>
      </c>
      <c r="D40" s="47">
        <v>0</v>
      </c>
      <c r="E40" s="47">
        <v>788627</v>
      </c>
      <c r="F40" s="47">
        <v>0</v>
      </c>
      <c r="G40" s="47">
        <v>944556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1733183</v>
      </c>
      <c r="O40" s="48">
        <f t="shared" si="6"/>
        <v>80.722043686833402</v>
      </c>
      <c r="P40" s="9"/>
    </row>
    <row r="41" spans="1:16">
      <c r="A41" s="12"/>
      <c r="B41" s="25">
        <v>336</v>
      </c>
      <c r="C41" s="20" t="s">
        <v>5</v>
      </c>
      <c r="D41" s="47">
        <v>33633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33633</v>
      </c>
      <c r="O41" s="48">
        <f t="shared" si="6"/>
        <v>1.5664384518653067</v>
      </c>
      <c r="P41" s="9"/>
    </row>
    <row r="42" spans="1:16">
      <c r="A42" s="12"/>
      <c r="B42" s="25">
        <v>337.2</v>
      </c>
      <c r="C42" s="20" t="s">
        <v>46</v>
      </c>
      <c r="D42" s="47">
        <v>189859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189859</v>
      </c>
      <c r="O42" s="48">
        <f t="shared" si="6"/>
        <v>8.842578361510876</v>
      </c>
      <c r="P42" s="9"/>
    </row>
    <row r="43" spans="1:16">
      <c r="A43" s="12"/>
      <c r="B43" s="25">
        <v>337.6</v>
      </c>
      <c r="C43" s="20" t="s">
        <v>47</v>
      </c>
      <c r="D43" s="47">
        <v>17988</v>
      </c>
      <c r="E43" s="47">
        <v>13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18001</v>
      </c>
      <c r="O43" s="48">
        <f t="shared" si="6"/>
        <v>0.83838666107773274</v>
      </c>
      <c r="P43" s="9"/>
    </row>
    <row r="44" spans="1:16" ht="15.75">
      <c r="A44" s="29" t="s">
        <v>53</v>
      </c>
      <c r="B44" s="30"/>
      <c r="C44" s="31"/>
      <c r="D44" s="32">
        <f t="shared" ref="D44:M44" si="7">SUM(D45:D71)</f>
        <v>319096</v>
      </c>
      <c r="E44" s="32">
        <f t="shared" si="7"/>
        <v>1557931</v>
      </c>
      <c r="F44" s="32">
        <f t="shared" si="7"/>
        <v>0</v>
      </c>
      <c r="G44" s="32">
        <f t="shared" si="7"/>
        <v>0</v>
      </c>
      <c r="H44" s="32">
        <f t="shared" si="7"/>
        <v>0</v>
      </c>
      <c r="I44" s="32">
        <f t="shared" si="7"/>
        <v>95652</v>
      </c>
      <c r="J44" s="32">
        <f t="shared" si="7"/>
        <v>0</v>
      </c>
      <c r="K44" s="32">
        <f t="shared" si="7"/>
        <v>0</v>
      </c>
      <c r="L44" s="32">
        <f t="shared" si="7"/>
        <v>0</v>
      </c>
      <c r="M44" s="32">
        <f t="shared" si="7"/>
        <v>0</v>
      </c>
      <c r="N44" s="32">
        <f>SUM(D44:M44)</f>
        <v>1972679</v>
      </c>
      <c r="O44" s="46">
        <f t="shared" si="6"/>
        <v>91.87643798612082</v>
      </c>
      <c r="P44" s="10"/>
    </row>
    <row r="45" spans="1:16">
      <c r="A45" s="12"/>
      <c r="B45" s="25">
        <v>341.1</v>
      </c>
      <c r="C45" s="20" t="s">
        <v>56</v>
      </c>
      <c r="D45" s="47">
        <v>43974</v>
      </c>
      <c r="E45" s="47">
        <v>95395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139369</v>
      </c>
      <c r="O45" s="48">
        <f t="shared" si="6"/>
        <v>6.4910344185180007</v>
      </c>
      <c r="P45" s="9"/>
    </row>
    <row r="46" spans="1:16">
      <c r="A46" s="12"/>
      <c r="B46" s="25">
        <v>341.2</v>
      </c>
      <c r="C46" s="20" t="s">
        <v>195</v>
      </c>
      <c r="D46" s="47">
        <v>0</v>
      </c>
      <c r="E46" s="47">
        <v>32591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71" si="8">SUM(D46:M46)</f>
        <v>32591</v>
      </c>
      <c r="O46" s="48">
        <f t="shared" si="6"/>
        <v>1.5179078757393694</v>
      </c>
      <c r="P46" s="9"/>
    </row>
    <row r="47" spans="1:16">
      <c r="A47" s="12"/>
      <c r="B47" s="25">
        <v>341.51</v>
      </c>
      <c r="C47" s="20" t="s">
        <v>57</v>
      </c>
      <c r="D47" s="47">
        <v>0</v>
      </c>
      <c r="E47" s="47">
        <v>652185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652185</v>
      </c>
      <c r="O47" s="48">
        <f t="shared" si="6"/>
        <v>30.375157188766241</v>
      </c>
      <c r="P47" s="9"/>
    </row>
    <row r="48" spans="1:16">
      <c r="A48" s="12"/>
      <c r="B48" s="25">
        <v>341.52</v>
      </c>
      <c r="C48" s="20" t="s">
        <v>58</v>
      </c>
      <c r="D48" s="47">
        <v>77651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77651</v>
      </c>
      <c r="O48" s="48">
        <f t="shared" si="6"/>
        <v>3.6165525592659868</v>
      </c>
      <c r="P48" s="9"/>
    </row>
    <row r="49" spans="1:16">
      <c r="A49" s="12"/>
      <c r="B49" s="25">
        <v>341.54</v>
      </c>
      <c r="C49" s="20" t="s">
        <v>196</v>
      </c>
      <c r="D49" s="47">
        <v>3340</v>
      </c>
      <c r="E49" s="47">
        <v>82264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85604</v>
      </c>
      <c r="O49" s="48">
        <f t="shared" si="6"/>
        <v>3.9869591542080016</v>
      </c>
      <c r="P49" s="9"/>
    </row>
    <row r="50" spans="1:16">
      <c r="A50" s="12"/>
      <c r="B50" s="25">
        <v>341.55</v>
      </c>
      <c r="C50" s="20" t="s">
        <v>113</v>
      </c>
      <c r="D50" s="47">
        <v>0</v>
      </c>
      <c r="E50" s="47">
        <v>2015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2015</v>
      </c>
      <c r="O50" s="48">
        <f t="shared" si="6"/>
        <v>9.3847515253132133E-2</v>
      </c>
      <c r="P50" s="9"/>
    </row>
    <row r="51" spans="1:16">
      <c r="A51" s="12"/>
      <c r="B51" s="25">
        <v>341.56</v>
      </c>
      <c r="C51" s="20" t="s">
        <v>59</v>
      </c>
      <c r="D51" s="47">
        <v>25278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25278</v>
      </c>
      <c r="O51" s="48">
        <f t="shared" si="6"/>
        <v>1.1773089283219227</v>
      </c>
      <c r="P51" s="9"/>
    </row>
    <row r="52" spans="1:16">
      <c r="A52" s="12"/>
      <c r="B52" s="25">
        <v>342.1</v>
      </c>
      <c r="C52" s="20" t="s">
        <v>62</v>
      </c>
      <c r="D52" s="47">
        <v>0</v>
      </c>
      <c r="E52" s="47">
        <v>44937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44937</v>
      </c>
      <c r="O52" s="48">
        <f t="shared" si="6"/>
        <v>2.0929160262679893</v>
      </c>
      <c r="P52" s="9"/>
    </row>
    <row r="53" spans="1:16">
      <c r="A53" s="12"/>
      <c r="B53" s="25">
        <v>343.4</v>
      </c>
      <c r="C53" s="20" t="s">
        <v>63</v>
      </c>
      <c r="D53" s="47">
        <v>0</v>
      </c>
      <c r="E53" s="47">
        <v>179287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179287</v>
      </c>
      <c r="O53" s="48">
        <f t="shared" si="6"/>
        <v>8.3501932839644173</v>
      </c>
      <c r="P53" s="9"/>
    </row>
    <row r="54" spans="1:16">
      <c r="A54" s="12"/>
      <c r="B54" s="25">
        <v>344.1</v>
      </c>
      <c r="C54" s="20" t="s">
        <v>64</v>
      </c>
      <c r="D54" s="47">
        <v>0</v>
      </c>
      <c r="E54" s="47">
        <v>20126</v>
      </c>
      <c r="F54" s="47">
        <v>0</v>
      </c>
      <c r="G54" s="47">
        <v>0</v>
      </c>
      <c r="H54" s="47">
        <v>0</v>
      </c>
      <c r="I54" s="47">
        <v>95652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115778</v>
      </c>
      <c r="O54" s="48">
        <f t="shared" si="6"/>
        <v>5.3922965860928693</v>
      </c>
      <c r="P54" s="9"/>
    </row>
    <row r="55" spans="1:16">
      <c r="A55" s="12"/>
      <c r="B55" s="25">
        <v>346.4</v>
      </c>
      <c r="C55" s="20" t="s">
        <v>65</v>
      </c>
      <c r="D55" s="47">
        <v>0</v>
      </c>
      <c r="E55" s="47">
        <v>3306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3306</v>
      </c>
      <c r="O55" s="48">
        <f t="shared" si="6"/>
        <v>0.15397512924409668</v>
      </c>
      <c r="P55" s="9"/>
    </row>
    <row r="56" spans="1:16">
      <c r="A56" s="12"/>
      <c r="B56" s="25">
        <v>347.2</v>
      </c>
      <c r="C56" s="20" t="s">
        <v>128</v>
      </c>
      <c r="D56" s="47">
        <v>16967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16967</v>
      </c>
      <c r="O56" s="48">
        <f t="shared" si="6"/>
        <v>0.79022868054585249</v>
      </c>
      <c r="P56" s="9"/>
    </row>
    <row r="57" spans="1:16">
      <c r="A57" s="12"/>
      <c r="B57" s="25">
        <v>348.11</v>
      </c>
      <c r="C57" s="39" t="s">
        <v>69</v>
      </c>
      <c r="D57" s="47">
        <v>0</v>
      </c>
      <c r="E57" s="47">
        <v>70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70</v>
      </c>
      <c r="O57" s="48">
        <f t="shared" si="6"/>
        <v>3.2602114479996273E-3</v>
      </c>
      <c r="P57" s="9"/>
    </row>
    <row r="58" spans="1:16">
      <c r="A58" s="12"/>
      <c r="B58" s="25">
        <v>348.12</v>
      </c>
      <c r="C58" s="39" t="s">
        <v>70</v>
      </c>
      <c r="D58" s="47">
        <v>8377</v>
      </c>
      <c r="E58" s="47">
        <v>2941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11318</v>
      </c>
      <c r="O58" s="48">
        <f t="shared" si="6"/>
        <v>0.52712961669228264</v>
      </c>
      <c r="P58" s="9"/>
    </row>
    <row r="59" spans="1:16">
      <c r="A59" s="12"/>
      <c r="B59" s="25">
        <v>348.13</v>
      </c>
      <c r="C59" s="39" t="s">
        <v>71</v>
      </c>
      <c r="D59" s="47">
        <v>26620</v>
      </c>
      <c r="E59" s="47">
        <v>26697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53317</v>
      </c>
      <c r="O59" s="48">
        <f t="shared" si="6"/>
        <v>2.4832099110428021</v>
      </c>
      <c r="P59" s="9"/>
    </row>
    <row r="60" spans="1:16">
      <c r="A60" s="12"/>
      <c r="B60" s="25">
        <v>348.22</v>
      </c>
      <c r="C60" s="39" t="s">
        <v>72</v>
      </c>
      <c r="D60" s="47">
        <v>8820</v>
      </c>
      <c r="E60" s="47">
        <v>42832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51652</v>
      </c>
      <c r="O60" s="48">
        <f t="shared" si="6"/>
        <v>2.4056634530296681</v>
      </c>
      <c r="P60" s="9"/>
    </row>
    <row r="61" spans="1:16">
      <c r="A61" s="12"/>
      <c r="B61" s="25">
        <v>348.23</v>
      </c>
      <c r="C61" s="39" t="s">
        <v>73</v>
      </c>
      <c r="D61" s="47">
        <v>2491</v>
      </c>
      <c r="E61" s="47">
        <v>32886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35377</v>
      </c>
      <c r="O61" s="48">
        <f t="shared" si="6"/>
        <v>1.6476642913697546</v>
      </c>
      <c r="P61" s="9"/>
    </row>
    <row r="62" spans="1:16">
      <c r="A62" s="12"/>
      <c r="B62" s="25">
        <v>348.31</v>
      </c>
      <c r="C62" s="39" t="s">
        <v>74</v>
      </c>
      <c r="D62" s="47">
        <v>0</v>
      </c>
      <c r="E62" s="47">
        <v>53025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53025</v>
      </c>
      <c r="O62" s="48">
        <f t="shared" si="6"/>
        <v>2.4696101718597179</v>
      </c>
      <c r="P62" s="9"/>
    </row>
    <row r="63" spans="1:16">
      <c r="A63" s="12"/>
      <c r="B63" s="25">
        <v>348.32</v>
      </c>
      <c r="C63" s="39" t="s">
        <v>75</v>
      </c>
      <c r="D63" s="47">
        <v>0</v>
      </c>
      <c r="E63" s="47">
        <v>33754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33754</v>
      </c>
      <c r="O63" s="48">
        <f t="shared" si="6"/>
        <v>1.5720739602254203</v>
      </c>
      <c r="P63" s="9"/>
    </row>
    <row r="64" spans="1:16">
      <c r="A64" s="12"/>
      <c r="B64" s="25">
        <v>348.41</v>
      </c>
      <c r="C64" s="39" t="s">
        <v>76</v>
      </c>
      <c r="D64" s="47">
        <v>0</v>
      </c>
      <c r="E64" s="47">
        <v>78935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78935</v>
      </c>
      <c r="O64" s="48">
        <f t="shared" si="6"/>
        <v>3.6763541521121512</v>
      </c>
      <c r="P64" s="9"/>
    </row>
    <row r="65" spans="1:16">
      <c r="A65" s="12"/>
      <c r="B65" s="25">
        <v>348.42</v>
      </c>
      <c r="C65" s="39" t="s">
        <v>77</v>
      </c>
      <c r="D65" s="47">
        <v>0</v>
      </c>
      <c r="E65" s="47">
        <v>12923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12923</v>
      </c>
      <c r="O65" s="48">
        <f t="shared" si="6"/>
        <v>0.60188160774998833</v>
      </c>
      <c r="P65" s="9"/>
    </row>
    <row r="66" spans="1:16">
      <c r="A66" s="12"/>
      <c r="B66" s="25">
        <v>348.48</v>
      </c>
      <c r="C66" s="39" t="s">
        <v>207</v>
      </c>
      <c r="D66" s="47">
        <v>0</v>
      </c>
      <c r="E66" s="47">
        <v>416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416</v>
      </c>
      <c r="O66" s="48">
        <f t="shared" si="6"/>
        <v>1.9374970890969213E-2</v>
      </c>
      <c r="P66" s="9"/>
    </row>
    <row r="67" spans="1:16">
      <c r="A67" s="12"/>
      <c r="B67" s="25">
        <v>348.51</v>
      </c>
      <c r="C67" s="39" t="s">
        <v>79</v>
      </c>
      <c r="D67" s="47">
        <v>0</v>
      </c>
      <c r="E67" s="47">
        <v>308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308</v>
      </c>
      <c r="O67" s="48">
        <f t="shared" si="6"/>
        <v>1.4344930371198361E-2</v>
      </c>
      <c r="P67" s="9"/>
    </row>
    <row r="68" spans="1:16">
      <c r="A68" s="12"/>
      <c r="B68" s="25">
        <v>348.52</v>
      </c>
      <c r="C68" s="39" t="s">
        <v>80</v>
      </c>
      <c r="D68" s="47">
        <v>86442</v>
      </c>
      <c r="E68" s="47">
        <v>36084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122526</v>
      </c>
      <c r="O68" s="48">
        <f t="shared" si="6"/>
        <v>5.7065809696800338</v>
      </c>
      <c r="P68" s="9"/>
    </row>
    <row r="69" spans="1:16">
      <c r="A69" s="12"/>
      <c r="B69" s="25">
        <v>348.53</v>
      </c>
      <c r="C69" s="39" t="s">
        <v>81</v>
      </c>
      <c r="D69" s="47">
        <v>15684</v>
      </c>
      <c r="E69" s="47">
        <v>122219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137903</v>
      </c>
      <c r="O69" s="48">
        <f t="shared" ref="O69:O89" si="9">(N69/O$91)</f>
        <v>6.4227562759070373</v>
      </c>
      <c r="P69" s="9"/>
    </row>
    <row r="70" spans="1:16">
      <c r="A70" s="12"/>
      <c r="B70" s="25">
        <v>348.71</v>
      </c>
      <c r="C70" s="39" t="s">
        <v>82</v>
      </c>
      <c r="D70" s="47">
        <v>0</v>
      </c>
      <c r="E70" s="47">
        <v>1850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1850</v>
      </c>
      <c r="O70" s="48">
        <f t="shared" si="9"/>
        <v>8.6162731125704439E-2</v>
      </c>
      <c r="P70" s="9"/>
    </row>
    <row r="71" spans="1:16">
      <c r="A71" s="12"/>
      <c r="B71" s="25">
        <v>349</v>
      </c>
      <c r="C71" s="20" t="s">
        <v>1</v>
      </c>
      <c r="D71" s="47">
        <v>3452</v>
      </c>
      <c r="E71" s="47">
        <v>885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4337</v>
      </c>
      <c r="O71" s="48">
        <f t="shared" si="9"/>
        <v>0.2019933864282055</v>
      </c>
      <c r="P71" s="9"/>
    </row>
    <row r="72" spans="1:16" ht="15.75">
      <c r="A72" s="29" t="s">
        <v>54</v>
      </c>
      <c r="B72" s="30"/>
      <c r="C72" s="31"/>
      <c r="D72" s="32">
        <f t="shared" ref="D72:M72" si="10">SUM(D73:D77)</f>
        <v>5702</v>
      </c>
      <c r="E72" s="32">
        <f t="shared" si="10"/>
        <v>246501</v>
      </c>
      <c r="F72" s="32">
        <f t="shared" si="10"/>
        <v>0</v>
      </c>
      <c r="G72" s="32">
        <f t="shared" si="10"/>
        <v>0</v>
      </c>
      <c r="H72" s="32">
        <f t="shared" si="10"/>
        <v>0</v>
      </c>
      <c r="I72" s="32">
        <f t="shared" si="10"/>
        <v>0</v>
      </c>
      <c r="J72" s="32">
        <f t="shared" si="10"/>
        <v>0</v>
      </c>
      <c r="K72" s="32">
        <f t="shared" si="10"/>
        <v>0</v>
      </c>
      <c r="L72" s="32">
        <f t="shared" si="10"/>
        <v>0</v>
      </c>
      <c r="M72" s="32">
        <f t="shared" si="10"/>
        <v>0</v>
      </c>
      <c r="N72" s="32">
        <f t="shared" ref="N72:N79" si="11">SUM(D72:M72)</f>
        <v>252203</v>
      </c>
      <c r="O72" s="46">
        <f t="shared" si="9"/>
        <v>11.746215825997858</v>
      </c>
      <c r="P72" s="10"/>
    </row>
    <row r="73" spans="1:16">
      <c r="A73" s="13"/>
      <c r="B73" s="40">
        <v>351.1</v>
      </c>
      <c r="C73" s="21" t="s">
        <v>84</v>
      </c>
      <c r="D73" s="47">
        <v>0</v>
      </c>
      <c r="E73" s="47">
        <v>65481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65481</v>
      </c>
      <c r="O73" s="48">
        <f t="shared" si="9"/>
        <v>3.0497415118066229</v>
      </c>
      <c r="P73" s="9"/>
    </row>
    <row r="74" spans="1:16">
      <c r="A74" s="13"/>
      <c r="B74" s="40">
        <v>351.2</v>
      </c>
      <c r="C74" s="21" t="s">
        <v>85</v>
      </c>
      <c r="D74" s="47">
        <v>0</v>
      </c>
      <c r="E74" s="47">
        <v>34374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34374</v>
      </c>
      <c r="O74" s="48">
        <f t="shared" si="9"/>
        <v>1.6009501187648456</v>
      </c>
      <c r="P74" s="9"/>
    </row>
    <row r="75" spans="1:16">
      <c r="A75" s="13"/>
      <c r="B75" s="40">
        <v>351.5</v>
      </c>
      <c r="C75" s="21" t="s">
        <v>86</v>
      </c>
      <c r="D75" s="47">
        <v>0</v>
      </c>
      <c r="E75" s="47">
        <v>142832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142832</v>
      </c>
      <c r="O75" s="48">
        <f t="shared" si="9"/>
        <v>6.6523217362954687</v>
      </c>
      <c r="P75" s="9"/>
    </row>
    <row r="76" spans="1:16">
      <c r="A76" s="13"/>
      <c r="B76" s="40">
        <v>352</v>
      </c>
      <c r="C76" s="21" t="s">
        <v>87</v>
      </c>
      <c r="D76" s="47">
        <v>4486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4486</v>
      </c>
      <c r="O76" s="48">
        <f t="shared" si="9"/>
        <v>0.20893297936751898</v>
      </c>
      <c r="P76" s="9"/>
    </row>
    <row r="77" spans="1:16">
      <c r="A77" s="13"/>
      <c r="B77" s="40">
        <v>359</v>
      </c>
      <c r="C77" s="21" t="s">
        <v>88</v>
      </c>
      <c r="D77" s="47">
        <v>1216</v>
      </c>
      <c r="E77" s="47">
        <v>3814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5030</v>
      </c>
      <c r="O77" s="48">
        <f t="shared" si="9"/>
        <v>0.23426947976340179</v>
      </c>
      <c r="P77" s="9"/>
    </row>
    <row r="78" spans="1:16" ht="15.75">
      <c r="A78" s="29" t="s">
        <v>6</v>
      </c>
      <c r="B78" s="30"/>
      <c r="C78" s="31"/>
      <c r="D78" s="32">
        <f t="shared" ref="D78:M78" si="12">SUM(D79:D85)</f>
        <v>637693</v>
      </c>
      <c r="E78" s="32">
        <f t="shared" si="12"/>
        <v>1122912</v>
      </c>
      <c r="F78" s="32">
        <f t="shared" si="12"/>
        <v>0</v>
      </c>
      <c r="G78" s="32">
        <f t="shared" si="12"/>
        <v>120343</v>
      </c>
      <c r="H78" s="32">
        <f t="shared" si="12"/>
        <v>0</v>
      </c>
      <c r="I78" s="32">
        <f t="shared" si="12"/>
        <v>735</v>
      </c>
      <c r="J78" s="32">
        <f t="shared" si="12"/>
        <v>0</v>
      </c>
      <c r="K78" s="32">
        <f t="shared" si="12"/>
        <v>0</v>
      </c>
      <c r="L78" s="32">
        <f t="shared" si="12"/>
        <v>0</v>
      </c>
      <c r="M78" s="32">
        <f t="shared" si="12"/>
        <v>0</v>
      </c>
      <c r="N78" s="32">
        <f t="shared" si="11"/>
        <v>1881683</v>
      </c>
      <c r="O78" s="46">
        <f t="shared" si="9"/>
        <v>87.638349401518326</v>
      </c>
      <c r="P78" s="10"/>
    </row>
    <row r="79" spans="1:16">
      <c r="A79" s="12"/>
      <c r="B79" s="25">
        <v>361.1</v>
      </c>
      <c r="C79" s="20" t="s">
        <v>89</v>
      </c>
      <c r="D79" s="47">
        <v>432233</v>
      </c>
      <c r="E79" s="47">
        <v>263672</v>
      </c>
      <c r="F79" s="47">
        <v>0</v>
      </c>
      <c r="G79" s="47">
        <v>120343</v>
      </c>
      <c r="H79" s="47">
        <v>0</v>
      </c>
      <c r="I79" s="47">
        <v>735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816983</v>
      </c>
      <c r="O79" s="48">
        <f t="shared" si="9"/>
        <v>38.050533277443996</v>
      </c>
      <c r="P79" s="9"/>
    </row>
    <row r="80" spans="1:16">
      <c r="A80" s="12"/>
      <c r="B80" s="25">
        <v>362</v>
      </c>
      <c r="C80" s="20" t="s">
        <v>90</v>
      </c>
      <c r="D80" s="47">
        <v>2850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ref="N80:N85" si="13">SUM(D80:M80)</f>
        <v>2850</v>
      </c>
      <c r="O80" s="48">
        <f t="shared" si="9"/>
        <v>0.13273718038284196</v>
      </c>
      <c r="P80" s="9"/>
    </row>
    <row r="81" spans="1:119">
      <c r="A81" s="12"/>
      <c r="B81" s="25">
        <v>363.11</v>
      </c>
      <c r="C81" s="20" t="s">
        <v>125</v>
      </c>
      <c r="D81" s="47">
        <v>125673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125673</v>
      </c>
      <c r="O81" s="48">
        <f t="shared" si="9"/>
        <v>5.8531507614922456</v>
      </c>
      <c r="P81" s="9"/>
    </row>
    <row r="82" spans="1:119">
      <c r="A82" s="12"/>
      <c r="B82" s="25">
        <v>363.12</v>
      </c>
      <c r="C82" s="20" t="s">
        <v>201</v>
      </c>
      <c r="D82" s="47">
        <v>0</v>
      </c>
      <c r="E82" s="47">
        <v>809990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809990</v>
      </c>
      <c r="O82" s="48">
        <f t="shared" si="9"/>
        <v>37.724838153788831</v>
      </c>
      <c r="P82" s="9"/>
    </row>
    <row r="83" spans="1:119">
      <c r="A83" s="12"/>
      <c r="B83" s="25">
        <v>365</v>
      </c>
      <c r="C83" s="20" t="s">
        <v>162</v>
      </c>
      <c r="D83" s="47">
        <v>53866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53866</v>
      </c>
      <c r="O83" s="48">
        <f t="shared" si="9"/>
        <v>2.5087792836849703</v>
      </c>
      <c r="P83" s="9"/>
    </row>
    <row r="84" spans="1:119">
      <c r="A84" s="12"/>
      <c r="B84" s="25">
        <v>366</v>
      </c>
      <c r="C84" s="20" t="s">
        <v>92</v>
      </c>
      <c r="D84" s="47">
        <v>100</v>
      </c>
      <c r="E84" s="47">
        <v>3101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3201</v>
      </c>
      <c r="O84" s="48">
        <f t="shared" si="9"/>
        <v>0.14908481207209726</v>
      </c>
      <c r="P84" s="9"/>
    </row>
    <row r="85" spans="1:119">
      <c r="A85" s="12"/>
      <c r="B85" s="25">
        <v>369</v>
      </c>
      <c r="C85" s="20" t="s">
        <v>212</v>
      </c>
      <c r="D85" s="47">
        <v>22971</v>
      </c>
      <c r="E85" s="47">
        <v>46149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69120</v>
      </c>
      <c r="O85" s="48">
        <f t="shared" si="9"/>
        <v>3.2192259326533463</v>
      </c>
      <c r="P85" s="9"/>
    </row>
    <row r="86" spans="1:119" ht="15.75">
      <c r="A86" s="29" t="s">
        <v>55</v>
      </c>
      <c r="B86" s="30"/>
      <c r="C86" s="31"/>
      <c r="D86" s="32">
        <f t="shared" ref="D86:M86" si="14">SUM(D87:D88)</f>
        <v>343000</v>
      </c>
      <c r="E86" s="32">
        <f t="shared" si="14"/>
        <v>7636838</v>
      </c>
      <c r="F86" s="32">
        <f t="shared" si="14"/>
        <v>755580</v>
      </c>
      <c r="G86" s="32">
        <f t="shared" si="14"/>
        <v>0</v>
      </c>
      <c r="H86" s="32">
        <f t="shared" si="14"/>
        <v>0</v>
      </c>
      <c r="I86" s="32">
        <f t="shared" si="14"/>
        <v>0</v>
      </c>
      <c r="J86" s="32">
        <f t="shared" si="14"/>
        <v>0</v>
      </c>
      <c r="K86" s="32">
        <f t="shared" si="14"/>
        <v>0</v>
      </c>
      <c r="L86" s="32">
        <f t="shared" si="14"/>
        <v>0</v>
      </c>
      <c r="M86" s="32">
        <f t="shared" si="14"/>
        <v>0</v>
      </c>
      <c r="N86" s="32">
        <f>SUM(D86:M86)</f>
        <v>8735418</v>
      </c>
      <c r="O86" s="46">
        <f t="shared" si="9"/>
        <v>406.84728238088587</v>
      </c>
      <c r="P86" s="9"/>
    </row>
    <row r="87" spans="1:119">
      <c r="A87" s="12"/>
      <c r="B87" s="25">
        <v>381</v>
      </c>
      <c r="C87" s="20" t="s">
        <v>94</v>
      </c>
      <c r="D87" s="47">
        <v>130000</v>
      </c>
      <c r="E87" s="47">
        <v>7636838</v>
      </c>
      <c r="F87" s="47">
        <v>755580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8522418</v>
      </c>
      <c r="O87" s="48">
        <f t="shared" si="9"/>
        <v>396.92692468911554</v>
      </c>
      <c r="P87" s="9"/>
    </row>
    <row r="88" spans="1:119" ht="15.75" thickBot="1">
      <c r="A88" s="12"/>
      <c r="B88" s="25">
        <v>384</v>
      </c>
      <c r="C88" s="20" t="s">
        <v>95</v>
      </c>
      <c r="D88" s="47">
        <v>213000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213000</v>
      </c>
      <c r="O88" s="48">
        <f t="shared" si="9"/>
        <v>9.9203576917702954</v>
      </c>
      <c r="P88" s="9"/>
    </row>
    <row r="89" spans="1:119" ht="16.5" thickBot="1">
      <c r="A89" s="14" t="s">
        <v>68</v>
      </c>
      <c r="B89" s="23"/>
      <c r="C89" s="22"/>
      <c r="D89" s="15">
        <f t="shared" ref="D89:M89" si="15">SUM(D5,D13,D17,D44,D72,D78,D86)</f>
        <v>13167687</v>
      </c>
      <c r="E89" s="15">
        <f t="shared" si="15"/>
        <v>17107555</v>
      </c>
      <c r="F89" s="15">
        <f t="shared" si="15"/>
        <v>755580</v>
      </c>
      <c r="G89" s="15">
        <f t="shared" si="15"/>
        <v>1095394</v>
      </c>
      <c r="H89" s="15">
        <f t="shared" si="15"/>
        <v>0</v>
      </c>
      <c r="I89" s="15">
        <f t="shared" si="15"/>
        <v>96387</v>
      </c>
      <c r="J89" s="15">
        <f t="shared" si="15"/>
        <v>0</v>
      </c>
      <c r="K89" s="15">
        <f t="shared" si="15"/>
        <v>0</v>
      </c>
      <c r="L89" s="15">
        <f t="shared" si="15"/>
        <v>0</v>
      </c>
      <c r="M89" s="15">
        <f t="shared" si="15"/>
        <v>0</v>
      </c>
      <c r="N89" s="15">
        <f>SUM(D89:M89)</f>
        <v>32222603</v>
      </c>
      <c r="O89" s="38">
        <f t="shared" si="9"/>
        <v>1500.7499883563876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1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119" t="s">
        <v>209</v>
      </c>
      <c r="M91" s="119"/>
      <c r="N91" s="119"/>
      <c r="O91" s="44">
        <v>21471</v>
      </c>
    </row>
    <row r="92" spans="1:119">
      <c r="A92" s="120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8"/>
    </row>
    <row r="93" spans="1:119" ht="15.75" customHeight="1" thickBot="1">
      <c r="A93" s="121" t="s">
        <v>130</v>
      </c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1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9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103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242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96</v>
      </c>
      <c r="B3" s="109"/>
      <c r="C3" s="110"/>
      <c r="D3" s="129" t="s">
        <v>49</v>
      </c>
      <c r="E3" s="130"/>
      <c r="F3" s="130"/>
      <c r="G3" s="130"/>
      <c r="H3" s="131"/>
      <c r="I3" s="129" t="s">
        <v>50</v>
      </c>
      <c r="J3" s="131"/>
      <c r="K3" s="129" t="s">
        <v>52</v>
      </c>
      <c r="L3" s="130"/>
      <c r="M3" s="131"/>
      <c r="N3" s="36"/>
      <c r="O3" s="37"/>
      <c r="P3" s="132" t="s">
        <v>227</v>
      </c>
      <c r="Q3" s="11"/>
      <c r="R3"/>
    </row>
    <row r="4" spans="1:134" ht="32.25" customHeight="1" thickBot="1">
      <c r="A4" s="111"/>
      <c r="B4" s="112"/>
      <c r="C4" s="113"/>
      <c r="D4" s="34" t="s">
        <v>7</v>
      </c>
      <c r="E4" s="34" t="s">
        <v>97</v>
      </c>
      <c r="F4" s="34" t="s">
        <v>98</v>
      </c>
      <c r="G4" s="34" t="s">
        <v>99</v>
      </c>
      <c r="H4" s="34" t="s">
        <v>8</v>
      </c>
      <c r="I4" s="34" t="s">
        <v>9</v>
      </c>
      <c r="J4" s="35" t="s">
        <v>100</v>
      </c>
      <c r="K4" s="35" t="s">
        <v>10</v>
      </c>
      <c r="L4" s="35" t="s">
        <v>11</v>
      </c>
      <c r="M4" s="35" t="s">
        <v>228</v>
      </c>
      <c r="N4" s="35" t="s">
        <v>12</v>
      </c>
      <c r="O4" s="35" t="s">
        <v>229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230</v>
      </c>
      <c r="B5" s="26"/>
      <c r="C5" s="26"/>
      <c r="D5" s="27">
        <f t="shared" ref="D5:N5" si="0">SUM(D6:D10)</f>
        <v>12667695</v>
      </c>
      <c r="E5" s="27">
        <f t="shared" si="0"/>
        <v>3230052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29391647</v>
      </c>
      <c r="N5" s="27">
        <f t="shared" si="0"/>
        <v>0</v>
      </c>
      <c r="O5" s="28">
        <f>SUM(D5:N5)</f>
        <v>45289394</v>
      </c>
      <c r="P5" s="33">
        <f t="shared" ref="P5:P36" si="1">(O5/P$96)</f>
        <v>2118.8020584795322</v>
      </c>
      <c r="Q5" s="6"/>
    </row>
    <row r="6" spans="1:134">
      <c r="A6" s="12"/>
      <c r="B6" s="25">
        <v>311</v>
      </c>
      <c r="C6" s="20" t="s">
        <v>3</v>
      </c>
      <c r="D6" s="47">
        <v>12582036</v>
      </c>
      <c r="E6" s="47">
        <v>1754393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29391647</v>
      </c>
      <c r="N6" s="47">
        <v>0</v>
      </c>
      <c r="O6" s="47">
        <f>SUM(D6:N6)</f>
        <v>43728076</v>
      </c>
      <c r="P6" s="48">
        <f t="shared" si="1"/>
        <v>2045.7579415204677</v>
      </c>
      <c r="Q6" s="9"/>
    </row>
    <row r="7" spans="1:134">
      <c r="A7" s="12"/>
      <c r="B7" s="25">
        <v>312.13</v>
      </c>
      <c r="C7" s="20" t="s">
        <v>231</v>
      </c>
      <c r="D7" s="47">
        <v>0</v>
      </c>
      <c r="E7" s="47">
        <v>646677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0" si="2">SUM(D7:N7)</f>
        <v>646677</v>
      </c>
      <c r="P7" s="48">
        <f t="shared" si="1"/>
        <v>30.253894736842106</v>
      </c>
      <c r="Q7" s="9"/>
    </row>
    <row r="8" spans="1:134">
      <c r="A8" s="12"/>
      <c r="B8" s="25">
        <v>312.3</v>
      </c>
      <c r="C8" s="20" t="s">
        <v>14</v>
      </c>
      <c r="D8" s="47">
        <v>0</v>
      </c>
      <c r="E8" s="47">
        <v>76318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76318</v>
      </c>
      <c r="P8" s="48">
        <f t="shared" si="1"/>
        <v>3.5704327485380118</v>
      </c>
      <c r="Q8" s="9"/>
    </row>
    <row r="9" spans="1:134">
      <c r="A9" s="12"/>
      <c r="B9" s="25">
        <v>312.41000000000003</v>
      </c>
      <c r="C9" s="20" t="s">
        <v>232</v>
      </c>
      <c r="D9" s="47">
        <v>0</v>
      </c>
      <c r="E9" s="47">
        <v>752664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752664</v>
      </c>
      <c r="P9" s="48">
        <f t="shared" si="1"/>
        <v>35.212350877192982</v>
      </c>
      <c r="Q9" s="9"/>
    </row>
    <row r="10" spans="1:134">
      <c r="A10" s="12"/>
      <c r="B10" s="25">
        <v>315.10000000000002</v>
      </c>
      <c r="C10" s="20" t="s">
        <v>233</v>
      </c>
      <c r="D10" s="47">
        <v>85659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85659</v>
      </c>
      <c r="P10" s="48">
        <f t="shared" si="1"/>
        <v>4.0074385964912285</v>
      </c>
      <c r="Q10" s="9"/>
    </row>
    <row r="11" spans="1:134" ht="15.75">
      <c r="A11" s="29" t="s">
        <v>18</v>
      </c>
      <c r="B11" s="30"/>
      <c r="C11" s="31"/>
      <c r="D11" s="32">
        <f t="shared" ref="D11:N11" si="3">SUM(D12:D15)</f>
        <v>165816</v>
      </c>
      <c r="E11" s="32">
        <f t="shared" si="3"/>
        <v>1375292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5">
        <f>SUM(D11:N11)</f>
        <v>1541108</v>
      </c>
      <c r="P11" s="46">
        <f t="shared" si="1"/>
        <v>72.098619883040939</v>
      </c>
      <c r="Q11" s="10"/>
    </row>
    <row r="12" spans="1:134">
      <c r="A12" s="12"/>
      <c r="B12" s="25">
        <v>322</v>
      </c>
      <c r="C12" s="20" t="s">
        <v>234</v>
      </c>
      <c r="D12" s="47">
        <v>0</v>
      </c>
      <c r="E12" s="47">
        <v>226238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>SUM(D12:N12)</f>
        <v>226238</v>
      </c>
      <c r="P12" s="48">
        <f t="shared" si="1"/>
        <v>10.584233918128655</v>
      </c>
      <c r="Q12" s="9"/>
    </row>
    <row r="13" spans="1:134">
      <c r="A13" s="12"/>
      <c r="B13" s="25">
        <v>323.7</v>
      </c>
      <c r="C13" s="20" t="s">
        <v>20</v>
      </c>
      <c r="D13" s="47">
        <v>0</v>
      </c>
      <c r="E13" s="47">
        <v>20318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ref="O13:O15" si="4">SUM(D13:N13)</f>
        <v>20318</v>
      </c>
      <c r="P13" s="48">
        <f t="shared" si="1"/>
        <v>0.95054970760233914</v>
      </c>
      <c r="Q13" s="9"/>
    </row>
    <row r="14" spans="1:134">
      <c r="A14" s="12"/>
      <c r="B14" s="25">
        <v>325.2</v>
      </c>
      <c r="C14" s="20" t="s">
        <v>21</v>
      </c>
      <c r="D14" s="47">
        <v>165816</v>
      </c>
      <c r="E14" s="47">
        <v>1116421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4"/>
        <v>1282237</v>
      </c>
      <c r="P14" s="48">
        <f t="shared" si="1"/>
        <v>59.987695906432748</v>
      </c>
      <c r="Q14" s="9"/>
    </row>
    <row r="15" spans="1:134">
      <c r="A15" s="12"/>
      <c r="B15" s="25">
        <v>329.5</v>
      </c>
      <c r="C15" s="20" t="s">
        <v>243</v>
      </c>
      <c r="D15" s="47">
        <v>0</v>
      </c>
      <c r="E15" s="47">
        <v>12315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12315</v>
      </c>
      <c r="P15" s="48">
        <f t="shared" si="1"/>
        <v>0.57614035087719295</v>
      </c>
      <c r="Q15" s="9"/>
    </row>
    <row r="16" spans="1:134" ht="15.75">
      <c r="A16" s="29" t="s">
        <v>236</v>
      </c>
      <c r="B16" s="30"/>
      <c r="C16" s="31"/>
      <c r="D16" s="32">
        <f t="shared" ref="D16:N16" si="5">SUM(D17:D44)</f>
        <v>4204529</v>
      </c>
      <c r="E16" s="32">
        <f t="shared" si="5"/>
        <v>7348616</v>
      </c>
      <c r="F16" s="32">
        <f t="shared" si="5"/>
        <v>0</v>
      </c>
      <c r="G16" s="32">
        <f t="shared" si="5"/>
        <v>2033125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5"/>
        <v>0</v>
      </c>
      <c r="O16" s="45">
        <f>SUM(D16:N16)</f>
        <v>13586270</v>
      </c>
      <c r="P16" s="46">
        <f t="shared" si="1"/>
        <v>635.61497076023397</v>
      </c>
      <c r="Q16" s="10"/>
    </row>
    <row r="17" spans="1:17">
      <c r="A17" s="12"/>
      <c r="B17" s="25">
        <v>331.1</v>
      </c>
      <c r="C17" s="20" t="s">
        <v>23</v>
      </c>
      <c r="D17" s="47">
        <v>0</v>
      </c>
      <c r="E17" s="47">
        <v>82181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>SUM(D17:N17)</f>
        <v>82181</v>
      </c>
      <c r="P17" s="48">
        <f t="shared" si="1"/>
        <v>3.8447251461988303</v>
      </c>
      <c r="Q17" s="9"/>
    </row>
    <row r="18" spans="1:17">
      <c r="A18" s="12"/>
      <c r="B18" s="25">
        <v>331.2</v>
      </c>
      <c r="C18" s="20" t="s">
        <v>24</v>
      </c>
      <c r="D18" s="47">
        <v>4768</v>
      </c>
      <c r="E18" s="47">
        <v>507591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>SUM(D18:N18)</f>
        <v>512359</v>
      </c>
      <c r="P18" s="48">
        <f t="shared" si="1"/>
        <v>23.970011695906432</v>
      </c>
      <c r="Q18" s="9"/>
    </row>
    <row r="19" spans="1:17">
      <c r="A19" s="12"/>
      <c r="B19" s="25">
        <v>331.41</v>
      </c>
      <c r="C19" s="20" t="s">
        <v>28</v>
      </c>
      <c r="D19" s="47">
        <v>0</v>
      </c>
      <c r="E19" s="47">
        <v>3500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ref="O19:O36" si="6">SUM(D19:N19)</f>
        <v>3500</v>
      </c>
      <c r="P19" s="48">
        <f t="shared" si="1"/>
        <v>0.16374269005847952</v>
      </c>
      <c r="Q19" s="9"/>
    </row>
    <row r="20" spans="1:17">
      <c r="A20" s="12"/>
      <c r="B20" s="25">
        <v>331.49</v>
      </c>
      <c r="C20" s="20" t="s">
        <v>29</v>
      </c>
      <c r="D20" s="47">
        <v>18806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6"/>
        <v>18806</v>
      </c>
      <c r="P20" s="48">
        <f t="shared" si="1"/>
        <v>0.87981286549707605</v>
      </c>
      <c r="Q20" s="9"/>
    </row>
    <row r="21" spans="1:17">
      <c r="A21" s="12"/>
      <c r="B21" s="25">
        <v>331.5</v>
      </c>
      <c r="C21" s="20" t="s">
        <v>26</v>
      </c>
      <c r="D21" s="47">
        <v>110225</v>
      </c>
      <c r="E21" s="47">
        <v>2117488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2227713</v>
      </c>
      <c r="P21" s="48">
        <f t="shared" si="1"/>
        <v>104.22049122807017</v>
      </c>
      <c r="Q21" s="9"/>
    </row>
    <row r="22" spans="1:17">
      <c r="A22" s="12"/>
      <c r="B22" s="25">
        <v>331.9</v>
      </c>
      <c r="C22" s="20" t="s">
        <v>106</v>
      </c>
      <c r="D22" s="47">
        <v>0</v>
      </c>
      <c r="E22" s="47">
        <v>91938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91938</v>
      </c>
      <c r="P22" s="48">
        <f t="shared" si="1"/>
        <v>4.3011929824561408</v>
      </c>
      <c r="Q22" s="9"/>
    </row>
    <row r="23" spans="1:17">
      <c r="A23" s="12"/>
      <c r="B23" s="25">
        <v>334.2</v>
      </c>
      <c r="C23" s="20" t="s">
        <v>27</v>
      </c>
      <c r="D23" s="47">
        <v>55047</v>
      </c>
      <c r="E23" s="47">
        <v>223097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278144</v>
      </c>
      <c r="P23" s="48">
        <f t="shared" si="1"/>
        <v>13.012584795321638</v>
      </c>
      <c r="Q23" s="9"/>
    </row>
    <row r="24" spans="1:17">
      <c r="A24" s="12"/>
      <c r="B24" s="25">
        <v>334.34</v>
      </c>
      <c r="C24" s="20" t="s">
        <v>30</v>
      </c>
      <c r="D24" s="47">
        <v>65925</v>
      </c>
      <c r="E24" s="47">
        <v>28892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94817</v>
      </c>
      <c r="P24" s="48">
        <f t="shared" si="1"/>
        <v>4.4358830409356722</v>
      </c>
      <c r="Q24" s="9"/>
    </row>
    <row r="25" spans="1:17">
      <c r="A25" s="12"/>
      <c r="B25" s="25">
        <v>334.39</v>
      </c>
      <c r="C25" s="20" t="s">
        <v>32</v>
      </c>
      <c r="D25" s="47">
        <v>10350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10350</v>
      </c>
      <c r="P25" s="48">
        <f t="shared" si="1"/>
        <v>0.48421052631578948</v>
      </c>
      <c r="Q25" s="9"/>
    </row>
    <row r="26" spans="1:17">
      <c r="A26" s="12"/>
      <c r="B26" s="25">
        <v>334.49</v>
      </c>
      <c r="C26" s="20" t="s">
        <v>34</v>
      </c>
      <c r="D26" s="47">
        <v>0</v>
      </c>
      <c r="E26" s="47">
        <v>134624</v>
      </c>
      <c r="F26" s="47">
        <v>0</v>
      </c>
      <c r="G26" s="47">
        <v>1008283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1142907</v>
      </c>
      <c r="P26" s="48">
        <f t="shared" si="1"/>
        <v>53.469333333333331</v>
      </c>
      <c r="Q26" s="9"/>
    </row>
    <row r="27" spans="1:17">
      <c r="A27" s="12"/>
      <c r="B27" s="25">
        <v>334.5</v>
      </c>
      <c r="C27" s="20" t="s">
        <v>35</v>
      </c>
      <c r="D27" s="47">
        <v>52802</v>
      </c>
      <c r="E27" s="47">
        <v>664938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717740</v>
      </c>
      <c r="P27" s="48">
        <f t="shared" si="1"/>
        <v>33.57847953216374</v>
      </c>
      <c r="Q27" s="9"/>
    </row>
    <row r="28" spans="1:17">
      <c r="A28" s="12"/>
      <c r="B28" s="25">
        <v>334.69</v>
      </c>
      <c r="C28" s="20" t="s">
        <v>36</v>
      </c>
      <c r="D28" s="47">
        <v>38025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38025</v>
      </c>
      <c r="P28" s="48">
        <f t="shared" si="1"/>
        <v>1.7789473684210526</v>
      </c>
      <c r="Q28" s="9"/>
    </row>
    <row r="29" spans="1:17">
      <c r="A29" s="12"/>
      <c r="B29" s="25">
        <v>334.7</v>
      </c>
      <c r="C29" s="20" t="s">
        <v>37</v>
      </c>
      <c r="D29" s="47">
        <v>273363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273363</v>
      </c>
      <c r="P29" s="48">
        <f t="shared" si="1"/>
        <v>12.788912280701755</v>
      </c>
      <c r="Q29" s="9"/>
    </row>
    <row r="30" spans="1:17">
      <c r="A30" s="12"/>
      <c r="B30" s="25">
        <v>335.12099999999998</v>
      </c>
      <c r="C30" s="20" t="s">
        <v>237</v>
      </c>
      <c r="D30" s="47">
        <v>701738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701738</v>
      </c>
      <c r="P30" s="48">
        <f t="shared" si="1"/>
        <v>32.829847953216373</v>
      </c>
      <c r="Q30" s="9"/>
    </row>
    <row r="31" spans="1:17">
      <c r="A31" s="12"/>
      <c r="B31" s="25">
        <v>335.13</v>
      </c>
      <c r="C31" s="20" t="s">
        <v>147</v>
      </c>
      <c r="D31" s="47">
        <v>20421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20421</v>
      </c>
      <c r="P31" s="48">
        <f t="shared" si="1"/>
        <v>0.95536842105263153</v>
      </c>
      <c r="Q31" s="9"/>
    </row>
    <row r="32" spans="1:17">
      <c r="A32" s="12"/>
      <c r="B32" s="25">
        <v>335.14</v>
      </c>
      <c r="C32" s="20" t="s">
        <v>148</v>
      </c>
      <c r="D32" s="47">
        <v>13555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13555</v>
      </c>
      <c r="P32" s="48">
        <f t="shared" si="1"/>
        <v>0.63415204678362569</v>
      </c>
      <c r="Q32" s="9"/>
    </row>
    <row r="33" spans="1:17">
      <c r="A33" s="12"/>
      <c r="B33" s="25">
        <v>335.15</v>
      </c>
      <c r="C33" s="20" t="s">
        <v>149</v>
      </c>
      <c r="D33" s="47">
        <v>3544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3544</v>
      </c>
      <c r="P33" s="48">
        <f t="shared" si="1"/>
        <v>0.16580116959064328</v>
      </c>
      <c r="Q33" s="9"/>
    </row>
    <row r="34" spans="1:17">
      <c r="A34" s="12"/>
      <c r="B34" s="25">
        <v>335.16</v>
      </c>
      <c r="C34" s="20" t="s">
        <v>238</v>
      </c>
      <c r="D34" s="47">
        <v>223250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223250</v>
      </c>
      <c r="P34" s="48">
        <f t="shared" si="1"/>
        <v>10.444444444444445</v>
      </c>
      <c r="Q34" s="9"/>
    </row>
    <row r="35" spans="1:17">
      <c r="A35" s="12"/>
      <c r="B35" s="25">
        <v>335.18</v>
      </c>
      <c r="C35" s="20" t="s">
        <v>239</v>
      </c>
      <c r="D35" s="47">
        <v>1796923</v>
      </c>
      <c r="E35" s="47">
        <v>2571443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4368366</v>
      </c>
      <c r="P35" s="48">
        <f t="shared" si="1"/>
        <v>204.36799999999999</v>
      </c>
      <c r="Q35" s="9"/>
    </row>
    <row r="36" spans="1:17">
      <c r="A36" s="12"/>
      <c r="B36" s="25">
        <v>335.19</v>
      </c>
      <c r="C36" s="20" t="s">
        <v>220</v>
      </c>
      <c r="D36" s="47">
        <v>176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176</v>
      </c>
      <c r="P36" s="48">
        <f t="shared" si="1"/>
        <v>8.2339181286549702E-3</v>
      </c>
      <c r="Q36" s="9"/>
    </row>
    <row r="37" spans="1:17">
      <c r="A37" s="12"/>
      <c r="B37" s="25">
        <v>335.43</v>
      </c>
      <c r="C37" s="20" t="s">
        <v>244</v>
      </c>
      <c r="D37" s="47">
        <v>0</v>
      </c>
      <c r="E37" s="47">
        <v>256211</v>
      </c>
      <c r="F37" s="47">
        <v>0</v>
      </c>
      <c r="G37" s="47">
        <v>1024842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ref="O37:O44" si="7">SUM(D37:N37)</f>
        <v>1281053</v>
      </c>
      <c r="P37" s="48">
        <f t="shared" ref="P37:P68" si="8">(O37/P$96)</f>
        <v>59.932304093567254</v>
      </c>
      <c r="Q37" s="9"/>
    </row>
    <row r="38" spans="1:17">
      <c r="A38" s="12"/>
      <c r="B38" s="25">
        <v>335.44</v>
      </c>
      <c r="C38" s="20" t="s">
        <v>245</v>
      </c>
      <c r="D38" s="47">
        <v>0</v>
      </c>
      <c r="E38" s="47">
        <v>558927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7"/>
        <v>558927</v>
      </c>
      <c r="P38" s="48">
        <f t="shared" si="8"/>
        <v>26.14863157894737</v>
      </c>
      <c r="Q38" s="9"/>
    </row>
    <row r="39" spans="1:17">
      <c r="A39" s="12"/>
      <c r="B39" s="25">
        <v>335.45</v>
      </c>
      <c r="C39" s="20" t="s">
        <v>246</v>
      </c>
      <c r="D39" s="47">
        <v>0</v>
      </c>
      <c r="E39" s="47">
        <v>34625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7"/>
        <v>34625</v>
      </c>
      <c r="P39" s="48">
        <f t="shared" si="8"/>
        <v>1.6198830409356726</v>
      </c>
      <c r="Q39" s="9"/>
    </row>
    <row r="40" spans="1:17">
      <c r="A40" s="12"/>
      <c r="B40" s="25">
        <v>336</v>
      </c>
      <c r="C40" s="20" t="s">
        <v>5</v>
      </c>
      <c r="D40" s="47">
        <v>30180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7"/>
        <v>30180</v>
      </c>
      <c r="P40" s="48">
        <f t="shared" si="8"/>
        <v>1.4119298245614036</v>
      </c>
      <c r="Q40" s="9"/>
    </row>
    <row r="41" spans="1:17">
      <c r="A41" s="12"/>
      <c r="B41" s="25">
        <v>337.2</v>
      </c>
      <c r="C41" s="20" t="s">
        <v>46</v>
      </c>
      <c r="D41" s="47">
        <v>769404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7"/>
        <v>769404</v>
      </c>
      <c r="P41" s="48">
        <f t="shared" si="8"/>
        <v>35.995508771929828</v>
      </c>
      <c r="Q41" s="9"/>
    </row>
    <row r="42" spans="1:17">
      <c r="A42" s="12"/>
      <c r="B42" s="25">
        <v>337.6</v>
      </c>
      <c r="C42" s="20" t="s">
        <v>47</v>
      </c>
      <c r="D42" s="47">
        <v>16027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7"/>
        <v>16027</v>
      </c>
      <c r="P42" s="48">
        <f t="shared" si="8"/>
        <v>0.74980116959064325</v>
      </c>
      <c r="Q42" s="9"/>
    </row>
    <row r="43" spans="1:17">
      <c r="A43" s="12"/>
      <c r="B43" s="25">
        <v>337.7</v>
      </c>
      <c r="C43" s="20" t="s">
        <v>142</v>
      </c>
      <c r="D43" s="47">
        <v>0</v>
      </c>
      <c r="E43" s="47">
        <v>69688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7"/>
        <v>69688</v>
      </c>
      <c r="P43" s="48">
        <f t="shared" si="8"/>
        <v>3.2602573099415206</v>
      </c>
      <c r="Q43" s="9"/>
    </row>
    <row r="44" spans="1:17">
      <c r="A44" s="12"/>
      <c r="B44" s="25">
        <v>338</v>
      </c>
      <c r="C44" s="20" t="s">
        <v>111</v>
      </c>
      <c r="D44" s="47">
        <v>0</v>
      </c>
      <c r="E44" s="47">
        <v>3473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7"/>
        <v>3473</v>
      </c>
      <c r="P44" s="48">
        <f t="shared" si="8"/>
        <v>0.1624795321637427</v>
      </c>
      <c r="Q44" s="9"/>
    </row>
    <row r="45" spans="1:17" ht="15.75">
      <c r="A45" s="29" t="s">
        <v>53</v>
      </c>
      <c r="B45" s="30"/>
      <c r="C45" s="31"/>
      <c r="D45" s="32">
        <f t="shared" ref="D45:N45" si="9">SUM(D46:D77)</f>
        <v>298148</v>
      </c>
      <c r="E45" s="32">
        <f t="shared" si="9"/>
        <v>2223073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310462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21068345</v>
      </c>
      <c r="N45" s="32">
        <f t="shared" si="9"/>
        <v>0</v>
      </c>
      <c r="O45" s="32">
        <f>SUM(D45:N45)</f>
        <v>23900028</v>
      </c>
      <c r="P45" s="46">
        <f t="shared" si="8"/>
        <v>1118.1299649122807</v>
      </c>
      <c r="Q45" s="10"/>
    </row>
    <row r="46" spans="1:17">
      <c r="A46" s="12"/>
      <c r="B46" s="25">
        <v>341.1</v>
      </c>
      <c r="C46" s="20" t="s">
        <v>152</v>
      </c>
      <c r="D46" s="47">
        <v>31776</v>
      </c>
      <c r="E46" s="47">
        <v>68824</v>
      </c>
      <c r="F46" s="47">
        <v>0</v>
      </c>
      <c r="G46" s="47">
        <v>0</v>
      </c>
      <c r="H46" s="47">
        <v>0</v>
      </c>
      <c r="I46" s="47">
        <v>310462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>SUM(D46:N46)</f>
        <v>411062</v>
      </c>
      <c r="P46" s="48">
        <f t="shared" si="8"/>
        <v>19.230970760233919</v>
      </c>
      <c r="Q46" s="9"/>
    </row>
    <row r="47" spans="1:17">
      <c r="A47" s="12"/>
      <c r="B47" s="25">
        <v>341.15</v>
      </c>
      <c r="C47" s="20" t="s">
        <v>165</v>
      </c>
      <c r="D47" s="47">
        <v>12012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ref="O47:O77" si="10">SUM(D47:N47)</f>
        <v>12012</v>
      </c>
      <c r="P47" s="48">
        <f t="shared" si="8"/>
        <v>0.56196491228070178</v>
      </c>
      <c r="Q47" s="9"/>
    </row>
    <row r="48" spans="1:17">
      <c r="A48" s="12"/>
      <c r="B48" s="25">
        <v>341.56</v>
      </c>
      <c r="C48" s="20" t="s">
        <v>155</v>
      </c>
      <c r="D48" s="47">
        <v>23166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10"/>
        <v>23166</v>
      </c>
      <c r="P48" s="48">
        <f t="shared" si="8"/>
        <v>1.0837894736842106</v>
      </c>
      <c r="Q48" s="9"/>
    </row>
    <row r="49" spans="1:17">
      <c r="A49" s="12"/>
      <c r="B49" s="25">
        <v>341.8</v>
      </c>
      <c r="C49" s="20" t="s">
        <v>156</v>
      </c>
      <c r="D49" s="47">
        <v>17625</v>
      </c>
      <c r="E49" s="47">
        <v>1258506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10"/>
        <v>1276131</v>
      </c>
      <c r="P49" s="48">
        <f t="shared" si="8"/>
        <v>59.702035087719295</v>
      </c>
      <c r="Q49" s="9"/>
    </row>
    <row r="50" spans="1:17">
      <c r="A50" s="12"/>
      <c r="B50" s="25">
        <v>341.9</v>
      </c>
      <c r="C50" s="20" t="s">
        <v>166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20788682</v>
      </c>
      <c r="N50" s="47">
        <v>0</v>
      </c>
      <c r="O50" s="47">
        <f t="shared" si="10"/>
        <v>20788682</v>
      </c>
      <c r="P50" s="48">
        <f t="shared" si="8"/>
        <v>972.56991812865499</v>
      </c>
      <c r="Q50" s="9"/>
    </row>
    <row r="51" spans="1:17">
      <c r="A51" s="12"/>
      <c r="B51" s="25">
        <v>342.1</v>
      </c>
      <c r="C51" s="20" t="s">
        <v>62</v>
      </c>
      <c r="D51" s="47">
        <v>0</v>
      </c>
      <c r="E51" s="47">
        <v>235010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35376</v>
      </c>
      <c r="N51" s="47">
        <v>0</v>
      </c>
      <c r="O51" s="47">
        <f t="shared" si="10"/>
        <v>270386</v>
      </c>
      <c r="P51" s="48">
        <f t="shared" si="8"/>
        <v>12.649637426900584</v>
      </c>
      <c r="Q51" s="9"/>
    </row>
    <row r="52" spans="1:17">
      <c r="A52" s="12"/>
      <c r="B52" s="25">
        <v>342.9</v>
      </c>
      <c r="C52" s="20" t="s">
        <v>114</v>
      </c>
      <c r="D52" s="47">
        <v>0</v>
      </c>
      <c r="E52" s="47">
        <v>4460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4460</v>
      </c>
      <c r="P52" s="48">
        <f t="shared" si="8"/>
        <v>0.20865497076023393</v>
      </c>
      <c r="Q52" s="9"/>
    </row>
    <row r="53" spans="1:17">
      <c r="A53" s="12"/>
      <c r="B53" s="25">
        <v>343.4</v>
      </c>
      <c r="C53" s="20" t="s">
        <v>63</v>
      </c>
      <c r="D53" s="47">
        <v>0</v>
      </c>
      <c r="E53" s="47">
        <v>109207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109207</v>
      </c>
      <c r="P53" s="48">
        <f t="shared" si="8"/>
        <v>5.1090994152046783</v>
      </c>
      <c r="Q53" s="9"/>
    </row>
    <row r="54" spans="1:17">
      <c r="A54" s="12"/>
      <c r="B54" s="25">
        <v>344.1</v>
      </c>
      <c r="C54" s="20" t="s">
        <v>157</v>
      </c>
      <c r="D54" s="47">
        <v>0</v>
      </c>
      <c r="E54" s="47">
        <v>74322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74322</v>
      </c>
      <c r="P54" s="48">
        <f t="shared" si="8"/>
        <v>3.4770526315789474</v>
      </c>
      <c r="Q54" s="9"/>
    </row>
    <row r="55" spans="1:17">
      <c r="A55" s="12"/>
      <c r="B55" s="25">
        <v>346.4</v>
      </c>
      <c r="C55" s="20" t="s">
        <v>65</v>
      </c>
      <c r="D55" s="47">
        <v>0</v>
      </c>
      <c r="E55" s="47">
        <v>2935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2935</v>
      </c>
      <c r="P55" s="48">
        <f t="shared" si="8"/>
        <v>0.13730994152046783</v>
      </c>
      <c r="Q55" s="9"/>
    </row>
    <row r="56" spans="1:17">
      <c r="A56" s="12"/>
      <c r="B56" s="25">
        <v>347.2</v>
      </c>
      <c r="C56" s="20" t="s">
        <v>128</v>
      </c>
      <c r="D56" s="47">
        <v>26455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26455</v>
      </c>
      <c r="P56" s="48">
        <f t="shared" si="8"/>
        <v>1.2376608187134504</v>
      </c>
      <c r="Q56" s="9"/>
    </row>
    <row r="57" spans="1:17">
      <c r="A57" s="12"/>
      <c r="B57" s="25">
        <v>347.5</v>
      </c>
      <c r="C57" s="20" t="s">
        <v>116</v>
      </c>
      <c r="D57" s="47">
        <v>27988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27988</v>
      </c>
      <c r="P57" s="48">
        <f t="shared" si="8"/>
        <v>1.3093801169590644</v>
      </c>
      <c r="Q57" s="9"/>
    </row>
    <row r="58" spans="1:17">
      <c r="A58" s="12"/>
      <c r="B58" s="25">
        <v>347.9</v>
      </c>
      <c r="C58" s="20" t="s">
        <v>66</v>
      </c>
      <c r="D58" s="47">
        <v>78179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78179</v>
      </c>
      <c r="P58" s="48">
        <f t="shared" si="8"/>
        <v>3.6574970760233918</v>
      </c>
      <c r="Q58" s="9"/>
    </row>
    <row r="59" spans="1:17">
      <c r="A59" s="12"/>
      <c r="B59" s="25">
        <v>348.12</v>
      </c>
      <c r="C59" s="20" t="s">
        <v>168</v>
      </c>
      <c r="D59" s="47">
        <v>0</v>
      </c>
      <c r="E59" s="47">
        <v>3290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ref="O59:O72" si="11">SUM(D59:N59)</f>
        <v>3290</v>
      </c>
      <c r="P59" s="48">
        <f t="shared" si="8"/>
        <v>0.15391812865497076</v>
      </c>
      <c r="Q59" s="9"/>
    </row>
    <row r="60" spans="1:17">
      <c r="A60" s="12"/>
      <c r="B60" s="25">
        <v>348.13</v>
      </c>
      <c r="C60" s="20" t="s">
        <v>172</v>
      </c>
      <c r="D60" s="47">
        <v>8271</v>
      </c>
      <c r="E60" s="47">
        <v>5882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1"/>
        <v>14153</v>
      </c>
      <c r="P60" s="48">
        <f t="shared" si="8"/>
        <v>0.66212865497076023</v>
      </c>
      <c r="Q60" s="9"/>
    </row>
    <row r="61" spans="1:17">
      <c r="A61" s="12"/>
      <c r="B61" s="25">
        <v>348.14</v>
      </c>
      <c r="C61" s="20" t="s">
        <v>173</v>
      </c>
      <c r="D61" s="47">
        <v>3306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1"/>
        <v>3306</v>
      </c>
      <c r="P61" s="48">
        <f t="shared" si="8"/>
        <v>0.15466666666666667</v>
      </c>
      <c r="Q61" s="9"/>
    </row>
    <row r="62" spans="1:17">
      <c r="A62" s="12"/>
      <c r="B62" s="25">
        <v>348.22</v>
      </c>
      <c r="C62" s="20" t="s">
        <v>174</v>
      </c>
      <c r="D62" s="47">
        <v>0</v>
      </c>
      <c r="E62" s="47">
        <v>35576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1"/>
        <v>35576</v>
      </c>
      <c r="P62" s="48">
        <f t="shared" si="8"/>
        <v>1.6643742690058481</v>
      </c>
      <c r="Q62" s="9"/>
    </row>
    <row r="63" spans="1:17">
      <c r="A63" s="12"/>
      <c r="B63" s="25">
        <v>348.23</v>
      </c>
      <c r="C63" s="20" t="s">
        <v>175</v>
      </c>
      <c r="D63" s="47">
        <v>12870</v>
      </c>
      <c r="E63" s="47">
        <v>5721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1"/>
        <v>18591</v>
      </c>
      <c r="P63" s="48">
        <f t="shared" si="8"/>
        <v>0.86975438596491228</v>
      </c>
      <c r="Q63" s="9"/>
    </row>
    <row r="64" spans="1:17">
      <c r="A64" s="12"/>
      <c r="B64" s="25">
        <v>348.31</v>
      </c>
      <c r="C64" s="20" t="s">
        <v>177</v>
      </c>
      <c r="D64" s="47">
        <v>0</v>
      </c>
      <c r="E64" s="47">
        <v>62270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1"/>
        <v>62270</v>
      </c>
      <c r="P64" s="48">
        <f t="shared" si="8"/>
        <v>2.9132163742690058</v>
      </c>
      <c r="Q64" s="9"/>
    </row>
    <row r="65" spans="1:17">
      <c r="A65" s="12"/>
      <c r="B65" s="25">
        <v>348.32</v>
      </c>
      <c r="C65" s="20" t="s">
        <v>178</v>
      </c>
      <c r="D65" s="47">
        <v>0</v>
      </c>
      <c r="E65" s="47">
        <v>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1"/>
        <v>6</v>
      </c>
      <c r="P65" s="48">
        <f t="shared" si="8"/>
        <v>2.8070175438596489E-4</v>
      </c>
      <c r="Q65" s="9"/>
    </row>
    <row r="66" spans="1:17">
      <c r="A66" s="12"/>
      <c r="B66" s="25">
        <v>348.41</v>
      </c>
      <c r="C66" s="20" t="s">
        <v>179</v>
      </c>
      <c r="D66" s="47">
        <v>0</v>
      </c>
      <c r="E66" s="47">
        <v>43307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1"/>
        <v>43307</v>
      </c>
      <c r="P66" s="48">
        <f t="shared" si="8"/>
        <v>2.0260584795321637</v>
      </c>
      <c r="Q66" s="9"/>
    </row>
    <row r="67" spans="1:17">
      <c r="A67" s="12"/>
      <c r="B67" s="25">
        <v>348.42</v>
      </c>
      <c r="C67" s="20" t="s">
        <v>180</v>
      </c>
      <c r="D67" s="47">
        <v>0</v>
      </c>
      <c r="E67" s="47">
        <v>10232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1"/>
        <v>10232</v>
      </c>
      <c r="P67" s="48">
        <f t="shared" si="8"/>
        <v>0.47869005847953217</v>
      </c>
      <c r="Q67" s="9"/>
    </row>
    <row r="68" spans="1:17">
      <c r="A68" s="12"/>
      <c r="B68" s="25">
        <v>348.43</v>
      </c>
      <c r="C68" s="20" t="s">
        <v>181</v>
      </c>
      <c r="D68" s="47">
        <v>0</v>
      </c>
      <c r="E68" s="47">
        <v>20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1"/>
        <v>20</v>
      </c>
      <c r="P68" s="48">
        <f t="shared" si="8"/>
        <v>9.3567251461988308E-4</v>
      </c>
      <c r="Q68" s="9"/>
    </row>
    <row r="69" spans="1:17">
      <c r="A69" s="12"/>
      <c r="B69" s="25">
        <v>348.52</v>
      </c>
      <c r="C69" s="20" t="s">
        <v>240</v>
      </c>
      <c r="D69" s="47">
        <v>33262</v>
      </c>
      <c r="E69" s="47">
        <v>12782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1"/>
        <v>46044</v>
      </c>
      <c r="P69" s="48">
        <f t="shared" ref="P69:P94" si="12">(O69/P$96)</f>
        <v>2.1541052631578945</v>
      </c>
      <c r="Q69" s="9"/>
    </row>
    <row r="70" spans="1:17">
      <c r="A70" s="12"/>
      <c r="B70" s="25">
        <v>348.53</v>
      </c>
      <c r="C70" s="20" t="s">
        <v>241</v>
      </c>
      <c r="D70" s="47">
        <v>19017</v>
      </c>
      <c r="E70" s="47">
        <v>60843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1"/>
        <v>79860</v>
      </c>
      <c r="P70" s="48">
        <f t="shared" si="12"/>
        <v>3.7361403508771929</v>
      </c>
      <c r="Q70" s="9"/>
    </row>
    <row r="71" spans="1:17">
      <c r="A71" s="12"/>
      <c r="B71" s="25">
        <v>348.71</v>
      </c>
      <c r="C71" s="20" t="s">
        <v>185</v>
      </c>
      <c r="D71" s="47">
        <v>0</v>
      </c>
      <c r="E71" s="47">
        <v>22755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1"/>
        <v>22755</v>
      </c>
      <c r="P71" s="48">
        <f t="shared" si="12"/>
        <v>1.0645614035087718</v>
      </c>
      <c r="Q71" s="9"/>
    </row>
    <row r="72" spans="1:17">
      <c r="A72" s="12"/>
      <c r="B72" s="25">
        <v>348.72</v>
      </c>
      <c r="C72" s="20" t="s">
        <v>186</v>
      </c>
      <c r="D72" s="47">
        <v>0</v>
      </c>
      <c r="E72" s="47">
        <v>420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1"/>
        <v>420</v>
      </c>
      <c r="P72" s="48">
        <f t="shared" si="12"/>
        <v>1.9649122807017545E-2</v>
      </c>
      <c r="Q72" s="9"/>
    </row>
    <row r="73" spans="1:17">
      <c r="A73" s="12"/>
      <c r="B73" s="25">
        <v>348.85</v>
      </c>
      <c r="C73" s="20" t="s">
        <v>187</v>
      </c>
      <c r="D73" s="47">
        <v>0</v>
      </c>
      <c r="E73" s="47">
        <v>206435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206435</v>
      </c>
      <c r="P73" s="48">
        <f t="shared" si="12"/>
        <v>9.6577777777777776</v>
      </c>
      <c r="Q73" s="9"/>
    </row>
    <row r="74" spans="1:17">
      <c r="A74" s="12"/>
      <c r="B74" s="25">
        <v>348.92099999999999</v>
      </c>
      <c r="C74" s="20" t="s">
        <v>158</v>
      </c>
      <c r="D74" s="47">
        <v>928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ref="O74:O76" si="13">SUM(D74:N74)</f>
        <v>928</v>
      </c>
      <c r="P74" s="48">
        <f t="shared" si="12"/>
        <v>4.3415204678362573E-2</v>
      </c>
      <c r="Q74" s="9"/>
    </row>
    <row r="75" spans="1:17">
      <c r="A75" s="12"/>
      <c r="B75" s="25">
        <v>348.93299999999999</v>
      </c>
      <c r="C75" s="20" t="s">
        <v>160</v>
      </c>
      <c r="D75" s="47">
        <v>0</v>
      </c>
      <c r="E75" s="47">
        <v>270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3"/>
        <v>270</v>
      </c>
      <c r="P75" s="48">
        <f t="shared" si="12"/>
        <v>1.2631578947368421E-2</v>
      </c>
      <c r="Q75" s="9"/>
    </row>
    <row r="76" spans="1:17">
      <c r="A76" s="12"/>
      <c r="B76" s="25">
        <v>348.99</v>
      </c>
      <c r="C76" s="20" t="s">
        <v>161</v>
      </c>
      <c r="D76" s="47">
        <v>3293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3"/>
        <v>3293</v>
      </c>
      <c r="P76" s="48">
        <f t="shared" si="12"/>
        <v>0.15405847953216376</v>
      </c>
      <c r="Q76" s="9"/>
    </row>
    <row r="77" spans="1:17">
      <c r="A77" s="12"/>
      <c r="B77" s="25">
        <v>349</v>
      </c>
      <c r="C77" s="20" t="s">
        <v>247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244287</v>
      </c>
      <c r="N77" s="47">
        <v>0</v>
      </c>
      <c r="O77" s="47">
        <f t="shared" si="10"/>
        <v>244287</v>
      </c>
      <c r="P77" s="48">
        <f t="shared" si="12"/>
        <v>11.428631578947368</v>
      </c>
      <c r="Q77" s="9"/>
    </row>
    <row r="78" spans="1:17" ht="15.75">
      <c r="A78" s="29" t="s">
        <v>54</v>
      </c>
      <c r="B78" s="30"/>
      <c r="C78" s="31"/>
      <c r="D78" s="32">
        <f t="shared" ref="D78:N78" si="14">SUM(D79:D86)</f>
        <v>14385</v>
      </c>
      <c r="E78" s="32">
        <f t="shared" si="14"/>
        <v>135161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2940247</v>
      </c>
      <c r="N78" s="32">
        <f t="shared" si="14"/>
        <v>0</v>
      </c>
      <c r="O78" s="32">
        <f>SUM(D78:N78)</f>
        <v>3089793</v>
      </c>
      <c r="P78" s="46">
        <f t="shared" si="12"/>
        <v>144.55171929824562</v>
      </c>
      <c r="Q78" s="10"/>
    </row>
    <row r="79" spans="1:17">
      <c r="A79" s="13"/>
      <c r="B79" s="40">
        <v>351.1</v>
      </c>
      <c r="C79" s="21" t="s">
        <v>84</v>
      </c>
      <c r="D79" s="47">
        <v>0</v>
      </c>
      <c r="E79" s="47">
        <v>13013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>SUM(D79:N79)</f>
        <v>13013</v>
      </c>
      <c r="P79" s="48">
        <f t="shared" si="12"/>
        <v>0.60879532163742689</v>
      </c>
      <c r="Q79" s="9"/>
    </row>
    <row r="80" spans="1:17">
      <c r="A80" s="13"/>
      <c r="B80" s="40">
        <v>351.2</v>
      </c>
      <c r="C80" s="21" t="s">
        <v>85</v>
      </c>
      <c r="D80" s="47">
        <v>0</v>
      </c>
      <c r="E80" s="47">
        <v>44694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ref="O80:O86" si="15">SUM(D80:N80)</f>
        <v>44694</v>
      </c>
      <c r="P80" s="48">
        <f t="shared" si="12"/>
        <v>2.0909473684210527</v>
      </c>
      <c r="Q80" s="9"/>
    </row>
    <row r="81" spans="1:120">
      <c r="A81" s="13"/>
      <c r="B81" s="40">
        <v>351.3</v>
      </c>
      <c r="C81" s="21" t="s">
        <v>120</v>
      </c>
      <c r="D81" s="47">
        <v>0</v>
      </c>
      <c r="E81" s="47">
        <v>60907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371228</v>
      </c>
      <c r="N81" s="47">
        <v>0</v>
      </c>
      <c r="O81" s="47">
        <f t="shared" si="15"/>
        <v>432135</v>
      </c>
      <c r="P81" s="48">
        <f t="shared" si="12"/>
        <v>20.216842105263158</v>
      </c>
      <c r="Q81" s="9"/>
    </row>
    <row r="82" spans="1:120">
      <c r="A82" s="13"/>
      <c r="B82" s="40">
        <v>351.4</v>
      </c>
      <c r="C82" s="21" t="s">
        <v>215</v>
      </c>
      <c r="D82" s="47">
        <v>0</v>
      </c>
      <c r="E82" s="47">
        <v>9800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5"/>
        <v>9800</v>
      </c>
      <c r="P82" s="48">
        <f t="shared" si="12"/>
        <v>0.45847953216374271</v>
      </c>
      <c r="Q82" s="9"/>
    </row>
    <row r="83" spans="1:120">
      <c r="A83" s="13"/>
      <c r="B83" s="40">
        <v>351.5</v>
      </c>
      <c r="C83" s="21" t="s">
        <v>86</v>
      </c>
      <c r="D83" s="47">
        <v>0</v>
      </c>
      <c r="E83" s="47">
        <v>6747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5"/>
        <v>6747</v>
      </c>
      <c r="P83" s="48">
        <f t="shared" si="12"/>
        <v>0.31564912280701757</v>
      </c>
      <c r="Q83" s="9"/>
    </row>
    <row r="84" spans="1:120">
      <c r="A84" s="13"/>
      <c r="B84" s="40">
        <v>351.9</v>
      </c>
      <c r="C84" s="21" t="s">
        <v>248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2569019</v>
      </c>
      <c r="N84" s="47">
        <v>0</v>
      </c>
      <c r="O84" s="47">
        <f t="shared" si="15"/>
        <v>2569019</v>
      </c>
      <c r="P84" s="48">
        <f t="shared" si="12"/>
        <v>120.18802339181286</v>
      </c>
      <c r="Q84" s="9"/>
    </row>
    <row r="85" spans="1:120">
      <c r="A85" s="13"/>
      <c r="B85" s="40">
        <v>352</v>
      </c>
      <c r="C85" s="21" t="s">
        <v>87</v>
      </c>
      <c r="D85" s="47">
        <v>8335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5"/>
        <v>8335</v>
      </c>
      <c r="P85" s="48">
        <f t="shared" si="12"/>
        <v>0.38994152046783626</v>
      </c>
      <c r="Q85" s="9"/>
    </row>
    <row r="86" spans="1:120">
      <c r="A86" s="13"/>
      <c r="B86" s="40">
        <v>354</v>
      </c>
      <c r="C86" s="21" t="s">
        <v>208</v>
      </c>
      <c r="D86" s="47">
        <v>6050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5"/>
        <v>6050</v>
      </c>
      <c r="P86" s="48">
        <f t="shared" si="12"/>
        <v>0.28304093567251459</v>
      </c>
      <c r="Q86" s="9"/>
    </row>
    <row r="87" spans="1:120" ht="15.75">
      <c r="A87" s="29" t="s">
        <v>6</v>
      </c>
      <c r="B87" s="30"/>
      <c r="C87" s="31"/>
      <c r="D87" s="32">
        <f t="shared" ref="D87:N87" si="16">SUM(D88:D91)</f>
        <v>155380</v>
      </c>
      <c r="E87" s="32">
        <f t="shared" si="16"/>
        <v>249367</v>
      </c>
      <c r="F87" s="32">
        <f t="shared" si="16"/>
        <v>0</v>
      </c>
      <c r="G87" s="32">
        <f t="shared" si="16"/>
        <v>14923</v>
      </c>
      <c r="H87" s="32">
        <f t="shared" si="16"/>
        <v>0</v>
      </c>
      <c r="I87" s="32">
        <f t="shared" si="16"/>
        <v>0</v>
      </c>
      <c r="J87" s="32">
        <f t="shared" si="16"/>
        <v>0</v>
      </c>
      <c r="K87" s="32">
        <f t="shared" si="16"/>
        <v>0</v>
      </c>
      <c r="L87" s="32">
        <f t="shared" si="16"/>
        <v>0</v>
      </c>
      <c r="M87" s="32">
        <f t="shared" si="16"/>
        <v>0</v>
      </c>
      <c r="N87" s="32">
        <f t="shared" si="16"/>
        <v>0</v>
      </c>
      <c r="O87" s="32">
        <f>SUM(D87:N87)</f>
        <v>419670</v>
      </c>
      <c r="P87" s="46">
        <f t="shared" si="12"/>
        <v>19.633684210526315</v>
      </c>
      <c r="Q87" s="10"/>
    </row>
    <row r="88" spans="1:120">
      <c r="A88" s="12"/>
      <c r="B88" s="25">
        <v>361.1</v>
      </c>
      <c r="C88" s="20" t="s">
        <v>89</v>
      </c>
      <c r="D88" s="47">
        <v>47547</v>
      </c>
      <c r="E88" s="47">
        <v>11699</v>
      </c>
      <c r="F88" s="47">
        <v>0</v>
      </c>
      <c r="G88" s="47">
        <v>14923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>SUM(D88:N88)</f>
        <v>74169</v>
      </c>
      <c r="P88" s="48">
        <f t="shared" si="12"/>
        <v>3.4698947368421051</v>
      </c>
      <c r="Q88" s="9"/>
    </row>
    <row r="89" spans="1:120">
      <c r="A89" s="12"/>
      <c r="B89" s="25">
        <v>362</v>
      </c>
      <c r="C89" s="20" t="s">
        <v>90</v>
      </c>
      <c r="D89" s="47">
        <v>23578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ref="O89:O91" si="17">SUM(D89:N89)</f>
        <v>23578</v>
      </c>
      <c r="P89" s="48">
        <f t="shared" si="12"/>
        <v>1.1030643274853802</v>
      </c>
      <c r="Q89" s="9"/>
    </row>
    <row r="90" spans="1:120">
      <c r="A90" s="12"/>
      <c r="B90" s="25">
        <v>365</v>
      </c>
      <c r="C90" s="20" t="s">
        <v>162</v>
      </c>
      <c r="D90" s="47">
        <v>66917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7"/>
        <v>66917</v>
      </c>
      <c r="P90" s="48">
        <f t="shared" si="12"/>
        <v>3.1306198830409357</v>
      </c>
      <c r="Q90" s="9"/>
    </row>
    <row r="91" spans="1:120">
      <c r="A91" s="12"/>
      <c r="B91" s="25">
        <v>369.9</v>
      </c>
      <c r="C91" s="20" t="s">
        <v>93</v>
      </c>
      <c r="D91" s="47">
        <v>17338</v>
      </c>
      <c r="E91" s="47">
        <v>237668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7"/>
        <v>255006</v>
      </c>
      <c r="P91" s="48">
        <f t="shared" si="12"/>
        <v>11.930105263157895</v>
      </c>
      <c r="Q91" s="9"/>
    </row>
    <row r="92" spans="1:120" ht="15.75">
      <c r="A92" s="29" t="s">
        <v>55</v>
      </c>
      <c r="B92" s="30"/>
      <c r="C92" s="31"/>
      <c r="D92" s="32">
        <f t="shared" ref="D92:N92" si="18">SUM(D93:D93)</f>
        <v>2410032</v>
      </c>
      <c r="E92" s="32">
        <f t="shared" si="18"/>
        <v>11931195</v>
      </c>
      <c r="F92" s="32">
        <f t="shared" si="18"/>
        <v>0</v>
      </c>
      <c r="G92" s="32">
        <f t="shared" si="18"/>
        <v>0</v>
      </c>
      <c r="H92" s="32">
        <f t="shared" si="18"/>
        <v>0</v>
      </c>
      <c r="I92" s="32">
        <f t="shared" si="18"/>
        <v>613</v>
      </c>
      <c r="J92" s="32">
        <f t="shared" si="18"/>
        <v>0</v>
      </c>
      <c r="K92" s="32">
        <f t="shared" si="18"/>
        <v>0</v>
      </c>
      <c r="L92" s="32">
        <f t="shared" si="18"/>
        <v>0</v>
      </c>
      <c r="M92" s="32">
        <f t="shared" si="18"/>
        <v>0</v>
      </c>
      <c r="N92" s="32">
        <f t="shared" si="18"/>
        <v>0</v>
      </c>
      <c r="O92" s="32">
        <f>SUM(D92:N92)</f>
        <v>14341840</v>
      </c>
      <c r="P92" s="46">
        <f t="shared" si="12"/>
        <v>670.96327485380118</v>
      </c>
      <c r="Q92" s="9"/>
    </row>
    <row r="93" spans="1:120" ht="15.75" thickBot="1">
      <c r="A93" s="12"/>
      <c r="B93" s="25">
        <v>381</v>
      </c>
      <c r="C93" s="20" t="s">
        <v>94</v>
      </c>
      <c r="D93" s="47">
        <v>2410032</v>
      </c>
      <c r="E93" s="47">
        <v>11931195</v>
      </c>
      <c r="F93" s="47">
        <v>0</v>
      </c>
      <c r="G93" s="47">
        <v>0</v>
      </c>
      <c r="H93" s="47">
        <v>0</v>
      </c>
      <c r="I93" s="47">
        <v>613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>SUM(D93:N93)</f>
        <v>14341840</v>
      </c>
      <c r="P93" s="48">
        <f t="shared" si="12"/>
        <v>670.96327485380118</v>
      </c>
      <c r="Q93" s="9"/>
    </row>
    <row r="94" spans="1:120" ht="16.5" thickBot="1">
      <c r="A94" s="14" t="s">
        <v>68</v>
      </c>
      <c r="B94" s="23"/>
      <c r="C94" s="22"/>
      <c r="D94" s="15">
        <f t="shared" ref="D94:N94" si="19">SUM(D5,D11,D16,D45,D78,D87,D92)</f>
        <v>19915985</v>
      </c>
      <c r="E94" s="15">
        <f t="shared" si="19"/>
        <v>26492756</v>
      </c>
      <c r="F94" s="15">
        <f t="shared" si="19"/>
        <v>0</v>
      </c>
      <c r="G94" s="15">
        <f t="shared" si="19"/>
        <v>2048048</v>
      </c>
      <c r="H94" s="15">
        <f t="shared" si="19"/>
        <v>0</v>
      </c>
      <c r="I94" s="15">
        <f t="shared" si="19"/>
        <v>311075</v>
      </c>
      <c r="J94" s="15">
        <f t="shared" si="19"/>
        <v>0</v>
      </c>
      <c r="K94" s="15">
        <f t="shared" si="19"/>
        <v>0</v>
      </c>
      <c r="L94" s="15">
        <f t="shared" si="19"/>
        <v>0</v>
      </c>
      <c r="M94" s="15">
        <f t="shared" si="19"/>
        <v>53400239</v>
      </c>
      <c r="N94" s="15">
        <f t="shared" si="19"/>
        <v>0</v>
      </c>
      <c r="O94" s="15">
        <f>SUM(D94:N94)</f>
        <v>102168103</v>
      </c>
      <c r="P94" s="38">
        <f t="shared" si="12"/>
        <v>4779.7942923976607</v>
      </c>
      <c r="Q94" s="6"/>
      <c r="R94" s="2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</row>
    <row r="95" spans="1:120">
      <c r="A95" s="1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9"/>
    </row>
    <row r="96" spans="1:120">
      <c r="A96" s="41"/>
      <c r="B96" s="42"/>
      <c r="C96" s="42"/>
      <c r="D96" s="43"/>
      <c r="E96" s="43"/>
      <c r="F96" s="43"/>
      <c r="G96" s="43"/>
      <c r="H96" s="43"/>
      <c r="I96" s="43"/>
      <c r="J96" s="43"/>
      <c r="K96" s="43"/>
      <c r="L96" s="43"/>
      <c r="M96" s="119" t="s">
        <v>249</v>
      </c>
      <c r="N96" s="119"/>
      <c r="O96" s="119"/>
      <c r="P96" s="44">
        <v>21375</v>
      </c>
    </row>
    <row r="97" spans="1:16">
      <c r="A97" s="120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8"/>
    </row>
    <row r="98" spans="1:16" ht="15.75" customHeight="1" thickBot="1">
      <c r="A98" s="121" t="s">
        <v>130</v>
      </c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1"/>
    </row>
  </sheetData>
  <mergeCells count="10">
    <mergeCell ref="M96:O96"/>
    <mergeCell ref="A97:P97"/>
    <mergeCell ref="A98:P9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9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103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225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96</v>
      </c>
      <c r="B3" s="109"/>
      <c r="C3" s="110"/>
      <c r="D3" s="129" t="s">
        <v>49</v>
      </c>
      <c r="E3" s="130"/>
      <c r="F3" s="130"/>
      <c r="G3" s="130"/>
      <c r="H3" s="131"/>
      <c r="I3" s="129" t="s">
        <v>50</v>
      </c>
      <c r="J3" s="131"/>
      <c r="K3" s="129" t="s">
        <v>52</v>
      </c>
      <c r="L3" s="130"/>
      <c r="M3" s="131"/>
      <c r="N3" s="36"/>
      <c r="O3" s="37"/>
      <c r="P3" s="132" t="s">
        <v>227</v>
      </c>
      <c r="Q3" s="11"/>
      <c r="R3"/>
    </row>
    <row r="4" spans="1:134" ht="32.25" customHeight="1" thickBot="1">
      <c r="A4" s="111"/>
      <c r="B4" s="112"/>
      <c r="C4" s="113"/>
      <c r="D4" s="34" t="s">
        <v>7</v>
      </c>
      <c r="E4" s="34" t="s">
        <v>97</v>
      </c>
      <c r="F4" s="34" t="s">
        <v>98</v>
      </c>
      <c r="G4" s="34" t="s">
        <v>99</v>
      </c>
      <c r="H4" s="34" t="s">
        <v>8</v>
      </c>
      <c r="I4" s="34" t="s">
        <v>9</v>
      </c>
      <c r="J4" s="35" t="s">
        <v>100</v>
      </c>
      <c r="K4" s="35" t="s">
        <v>10</v>
      </c>
      <c r="L4" s="35" t="s">
        <v>11</v>
      </c>
      <c r="M4" s="35" t="s">
        <v>228</v>
      </c>
      <c r="N4" s="35" t="s">
        <v>12</v>
      </c>
      <c r="O4" s="35" t="s">
        <v>229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230</v>
      </c>
      <c r="B5" s="26"/>
      <c r="C5" s="26"/>
      <c r="D5" s="27">
        <f t="shared" ref="D5:N5" si="0">SUM(D6:D10)</f>
        <v>11625544</v>
      </c>
      <c r="E5" s="27">
        <f t="shared" si="0"/>
        <v>2971776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8" si="1">SUM(D5:N5)</f>
        <v>14597320</v>
      </c>
      <c r="P5" s="33">
        <f t="shared" ref="P5:P36" si="2">(O5/P$92)</f>
        <v>696.53671804170449</v>
      </c>
      <c r="Q5" s="6"/>
    </row>
    <row r="6" spans="1:134">
      <c r="A6" s="12"/>
      <c r="B6" s="25">
        <v>311</v>
      </c>
      <c r="C6" s="20" t="s">
        <v>3</v>
      </c>
      <c r="D6" s="47">
        <v>11539946</v>
      </c>
      <c r="E6" s="47">
        <v>1565296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 t="shared" si="1"/>
        <v>13105242</v>
      </c>
      <c r="P6" s="48">
        <f t="shared" si="2"/>
        <v>625.33960013360695</v>
      </c>
      <c r="Q6" s="9"/>
    </row>
    <row r="7" spans="1:134">
      <c r="A7" s="12"/>
      <c r="B7" s="25">
        <v>312.13</v>
      </c>
      <c r="C7" s="20" t="s">
        <v>231</v>
      </c>
      <c r="D7" s="47">
        <v>0</v>
      </c>
      <c r="E7" s="47">
        <v>568376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si="1"/>
        <v>568376</v>
      </c>
      <c r="P7" s="48">
        <f t="shared" si="2"/>
        <v>27.121057403254284</v>
      </c>
      <c r="Q7" s="9"/>
    </row>
    <row r="8" spans="1:134">
      <c r="A8" s="12"/>
      <c r="B8" s="25">
        <v>312.3</v>
      </c>
      <c r="C8" s="20" t="s">
        <v>14</v>
      </c>
      <c r="D8" s="47">
        <v>0</v>
      </c>
      <c r="E8" s="47">
        <v>76916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1"/>
        <v>76916</v>
      </c>
      <c r="P8" s="48">
        <f t="shared" si="2"/>
        <v>3.6701818008302713</v>
      </c>
      <c r="Q8" s="9"/>
    </row>
    <row r="9" spans="1:134">
      <c r="A9" s="12"/>
      <c r="B9" s="25">
        <v>312.41000000000003</v>
      </c>
      <c r="C9" s="20" t="s">
        <v>232</v>
      </c>
      <c r="D9" s="47">
        <v>0</v>
      </c>
      <c r="E9" s="47">
        <v>761188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1"/>
        <v>761188</v>
      </c>
      <c r="P9" s="48">
        <f t="shared" si="2"/>
        <v>36.321420050579761</v>
      </c>
      <c r="Q9" s="9"/>
    </row>
    <row r="10" spans="1:134">
      <c r="A10" s="12"/>
      <c r="B10" s="25">
        <v>315.10000000000002</v>
      </c>
      <c r="C10" s="20" t="s">
        <v>233</v>
      </c>
      <c r="D10" s="47">
        <v>85598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1"/>
        <v>85598</v>
      </c>
      <c r="P10" s="48">
        <f t="shared" si="2"/>
        <v>4.0844586534332201</v>
      </c>
      <c r="Q10" s="9"/>
    </row>
    <row r="11" spans="1:134" ht="15.75">
      <c r="A11" s="29" t="s">
        <v>18</v>
      </c>
      <c r="B11" s="30"/>
      <c r="C11" s="31"/>
      <c r="D11" s="32">
        <f t="shared" ref="D11:N11" si="3">SUM(D12:D15)</f>
        <v>159652</v>
      </c>
      <c r="E11" s="32">
        <f t="shared" si="3"/>
        <v>1373658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5">
        <f t="shared" si="1"/>
        <v>1533310</v>
      </c>
      <c r="P11" s="46">
        <f t="shared" si="2"/>
        <v>73.164575082311401</v>
      </c>
      <c r="Q11" s="10"/>
    </row>
    <row r="12" spans="1:134">
      <c r="A12" s="12"/>
      <c r="B12" s="25">
        <v>322</v>
      </c>
      <c r="C12" s="20" t="s">
        <v>234</v>
      </c>
      <c r="D12" s="47">
        <v>0</v>
      </c>
      <c r="E12" s="47">
        <v>230581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1"/>
        <v>230581</v>
      </c>
      <c r="P12" s="48">
        <f t="shared" si="2"/>
        <v>11.002576704681013</v>
      </c>
      <c r="Q12" s="9"/>
    </row>
    <row r="13" spans="1:134">
      <c r="A13" s="12"/>
      <c r="B13" s="25">
        <v>323.7</v>
      </c>
      <c r="C13" s="20" t="s">
        <v>20</v>
      </c>
      <c r="D13" s="47">
        <v>0</v>
      </c>
      <c r="E13" s="47">
        <v>18581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1"/>
        <v>18581</v>
      </c>
      <c r="P13" s="48">
        <f t="shared" si="2"/>
        <v>0.88662499403540584</v>
      </c>
      <c r="Q13" s="9"/>
    </row>
    <row r="14" spans="1:134">
      <c r="A14" s="12"/>
      <c r="B14" s="25">
        <v>325.2</v>
      </c>
      <c r="C14" s="20" t="s">
        <v>21</v>
      </c>
      <c r="D14" s="47">
        <v>159652</v>
      </c>
      <c r="E14" s="47">
        <v>1114436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1"/>
        <v>1274088</v>
      </c>
      <c r="P14" s="48">
        <f t="shared" si="2"/>
        <v>60.795342844872835</v>
      </c>
      <c r="Q14" s="9"/>
    </row>
    <row r="15" spans="1:134">
      <c r="A15" s="12"/>
      <c r="B15" s="25">
        <v>329.1</v>
      </c>
      <c r="C15" s="20" t="s">
        <v>235</v>
      </c>
      <c r="D15" s="47">
        <v>0</v>
      </c>
      <c r="E15" s="47">
        <v>10060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1"/>
        <v>10060</v>
      </c>
      <c r="P15" s="48">
        <f t="shared" si="2"/>
        <v>0.48003053872214535</v>
      </c>
      <c r="Q15" s="9"/>
    </row>
    <row r="16" spans="1:134" ht="15.75">
      <c r="A16" s="29" t="s">
        <v>236</v>
      </c>
      <c r="B16" s="30"/>
      <c r="C16" s="31"/>
      <c r="D16" s="32">
        <f t="shared" ref="D16:N16" si="4">SUM(D17:D42)</f>
        <v>4146923</v>
      </c>
      <c r="E16" s="32">
        <f t="shared" si="4"/>
        <v>12055013</v>
      </c>
      <c r="F16" s="32">
        <f t="shared" si="4"/>
        <v>0</v>
      </c>
      <c r="G16" s="32">
        <f t="shared" si="4"/>
        <v>3695956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32">
        <f t="shared" si="4"/>
        <v>0</v>
      </c>
      <c r="O16" s="45">
        <f t="shared" si="1"/>
        <v>19897892</v>
      </c>
      <c r="P16" s="46">
        <f t="shared" si="2"/>
        <v>949.46280479076199</v>
      </c>
      <c r="Q16" s="10"/>
    </row>
    <row r="17" spans="1:17">
      <c r="A17" s="12"/>
      <c r="B17" s="25">
        <v>331.1</v>
      </c>
      <c r="C17" s="20" t="s">
        <v>23</v>
      </c>
      <c r="D17" s="47">
        <v>0</v>
      </c>
      <c r="E17" s="47">
        <v>75642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1"/>
        <v>75642</v>
      </c>
      <c r="P17" s="48">
        <f t="shared" si="2"/>
        <v>3.6093906570596936</v>
      </c>
      <c r="Q17" s="9"/>
    </row>
    <row r="18" spans="1:17">
      <c r="A18" s="12"/>
      <c r="B18" s="25">
        <v>331.2</v>
      </c>
      <c r="C18" s="20" t="s">
        <v>24</v>
      </c>
      <c r="D18" s="47">
        <v>0</v>
      </c>
      <c r="E18" s="47">
        <v>6284467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1"/>
        <v>6284467</v>
      </c>
      <c r="P18" s="48">
        <f t="shared" si="2"/>
        <v>299.87436178842393</v>
      </c>
      <c r="Q18" s="9"/>
    </row>
    <row r="19" spans="1:17">
      <c r="A19" s="12"/>
      <c r="B19" s="25">
        <v>331.41</v>
      </c>
      <c r="C19" s="20" t="s">
        <v>28</v>
      </c>
      <c r="D19" s="47">
        <v>0</v>
      </c>
      <c r="E19" s="47">
        <v>2750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ref="O19:O36" si="5">SUM(D19:N19)</f>
        <v>2750</v>
      </c>
      <c r="P19" s="48">
        <f t="shared" si="2"/>
        <v>0.13122107171828029</v>
      </c>
      <c r="Q19" s="9"/>
    </row>
    <row r="20" spans="1:17">
      <c r="A20" s="12"/>
      <c r="B20" s="25">
        <v>331.49</v>
      </c>
      <c r="C20" s="20" t="s">
        <v>29</v>
      </c>
      <c r="D20" s="47">
        <v>20798</v>
      </c>
      <c r="E20" s="47">
        <v>26441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5"/>
        <v>47239</v>
      </c>
      <c r="P20" s="48">
        <f t="shared" si="2"/>
        <v>2.2540917115999428</v>
      </c>
      <c r="Q20" s="9"/>
    </row>
    <row r="21" spans="1:17">
      <c r="A21" s="12"/>
      <c r="B21" s="25">
        <v>331.5</v>
      </c>
      <c r="C21" s="20" t="s">
        <v>26</v>
      </c>
      <c r="D21" s="47">
        <v>17448</v>
      </c>
      <c r="E21" s="47">
        <v>2095954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5"/>
        <v>2113402</v>
      </c>
      <c r="P21" s="48">
        <f t="shared" si="2"/>
        <v>100.84468196783891</v>
      </c>
      <c r="Q21" s="9"/>
    </row>
    <row r="22" spans="1:17">
      <c r="A22" s="12"/>
      <c r="B22" s="25">
        <v>331.9</v>
      </c>
      <c r="C22" s="20" t="s">
        <v>106</v>
      </c>
      <c r="D22" s="47">
        <v>0</v>
      </c>
      <c r="E22" s="47">
        <v>75264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5"/>
        <v>75264</v>
      </c>
      <c r="P22" s="48">
        <f t="shared" si="2"/>
        <v>3.591353724292599</v>
      </c>
      <c r="Q22" s="9"/>
    </row>
    <row r="23" spans="1:17">
      <c r="A23" s="12"/>
      <c r="B23" s="25">
        <v>334.2</v>
      </c>
      <c r="C23" s="20" t="s">
        <v>27</v>
      </c>
      <c r="D23" s="47">
        <v>55770</v>
      </c>
      <c r="E23" s="47">
        <v>119064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5"/>
        <v>174834</v>
      </c>
      <c r="P23" s="48">
        <f t="shared" si="2"/>
        <v>8.3425108555613878</v>
      </c>
      <c r="Q23" s="9"/>
    </row>
    <row r="24" spans="1:17">
      <c r="A24" s="12"/>
      <c r="B24" s="25">
        <v>334.34</v>
      </c>
      <c r="C24" s="20" t="s">
        <v>30</v>
      </c>
      <c r="D24" s="47">
        <v>76942</v>
      </c>
      <c r="E24" s="47">
        <v>13519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5"/>
        <v>90461</v>
      </c>
      <c r="P24" s="48">
        <f t="shared" si="2"/>
        <v>4.3165052249844917</v>
      </c>
      <c r="Q24" s="9"/>
    </row>
    <row r="25" spans="1:17">
      <c r="A25" s="12"/>
      <c r="B25" s="25">
        <v>334.39</v>
      </c>
      <c r="C25" s="20" t="s">
        <v>32</v>
      </c>
      <c r="D25" s="47">
        <v>8500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5"/>
        <v>8500</v>
      </c>
      <c r="P25" s="48">
        <f t="shared" si="2"/>
        <v>0.40559240349286635</v>
      </c>
      <c r="Q25" s="9"/>
    </row>
    <row r="26" spans="1:17">
      <c r="A26" s="12"/>
      <c r="B26" s="25">
        <v>334.49</v>
      </c>
      <c r="C26" s="20" t="s">
        <v>34</v>
      </c>
      <c r="D26" s="47">
        <v>0</v>
      </c>
      <c r="E26" s="47">
        <v>334484</v>
      </c>
      <c r="F26" s="47">
        <v>0</v>
      </c>
      <c r="G26" s="47">
        <v>2715936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5"/>
        <v>3050420</v>
      </c>
      <c r="P26" s="48">
        <f t="shared" si="2"/>
        <v>145.55613876031876</v>
      </c>
      <c r="Q26" s="9"/>
    </row>
    <row r="27" spans="1:17">
      <c r="A27" s="12"/>
      <c r="B27" s="25">
        <v>334.5</v>
      </c>
      <c r="C27" s="20" t="s">
        <v>35</v>
      </c>
      <c r="D27" s="47">
        <v>0</v>
      </c>
      <c r="E27" s="47">
        <v>26790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5"/>
        <v>26790</v>
      </c>
      <c r="P27" s="48">
        <f t="shared" si="2"/>
        <v>1.2783318223028106</v>
      </c>
      <c r="Q27" s="9"/>
    </row>
    <row r="28" spans="1:17">
      <c r="A28" s="12"/>
      <c r="B28" s="25">
        <v>334.69</v>
      </c>
      <c r="C28" s="20" t="s">
        <v>36</v>
      </c>
      <c r="D28" s="47">
        <v>39435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5"/>
        <v>39435</v>
      </c>
      <c r="P28" s="48">
        <f t="shared" si="2"/>
        <v>1.8817101684401394</v>
      </c>
      <c r="Q28" s="9"/>
    </row>
    <row r="29" spans="1:17">
      <c r="A29" s="12"/>
      <c r="B29" s="25">
        <v>334.7</v>
      </c>
      <c r="C29" s="20" t="s">
        <v>37</v>
      </c>
      <c r="D29" s="47">
        <v>288528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5"/>
        <v>288528</v>
      </c>
      <c r="P29" s="48">
        <f t="shared" si="2"/>
        <v>13.767619411175264</v>
      </c>
      <c r="Q29" s="9"/>
    </row>
    <row r="30" spans="1:17">
      <c r="A30" s="12"/>
      <c r="B30" s="25">
        <v>335.12099999999998</v>
      </c>
      <c r="C30" s="20" t="s">
        <v>237</v>
      </c>
      <c r="D30" s="47">
        <v>559651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5"/>
        <v>559651</v>
      </c>
      <c r="P30" s="48">
        <f t="shared" si="2"/>
        <v>26.704728730257195</v>
      </c>
      <c r="Q30" s="9"/>
    </row>
    <row r="31" spans="1:17">
      <c r="A31" s="12"/>
      <c r="B31" s="25">
        <v>335.13</v>
      </c>
      <c r="C31" s="20" t="s">
        <v>147</v>
      </c>
      <c r="D31" s="47">
        <v>19568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5"/>
        <v>19568</v>
      </c>
      <c r="P31" s="48">
        <f t="shared" si="2"/>
        <v>0.93372142959393045</v>
      </c>
      <c r="Q31" s="9"/>
    </row>
    <row r="32" spans="1:17">
      <c r="A32" s="12"/>
      <c r="B32" s="25">
        <v>335.14</v>
      </c>
      <c r="C32" s="20" t="s">
        <v>148</v>
      </c>
      <c r="D32" s="47">
        <v>14389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5"/>
        <v>14389</v>
      </c>
      <c r="P32" s="48">
        <f t="shared" si="2"/>
        <v>0.68659636398339452</v>
      </c>
      <c r="Q32" s="9"/>
    </row>
    <row r="33" spans="1:17">
      <c r="A33" s="12"/>
      <c r="B33" s="25">
        <v>335.15</v>
      </c>
      <c r="C33" s="20" t="s">
        <v>149</v>
      </c>
      <c r="D33" s="47">
        <v>3365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5"/>
        <v>3365</v>
      </c>
      <c r="P33" s="48">
        <f t="shared" si="2"/>
        <v>0.16056687502982298</v>
      </c>
      <c r="Q33" s="9"/>
    </row>
    <row r="34" spans="1:17">
      <c r="A34" s="12"/>
      <c r="B34" s="25">
        <v>335.16</v>
      </c>
      <c r="C34" s="20" t="s">
        <v>238</v>
      </c>
      <c r="D34" s="47">
        <v>223250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5"/>
        <v>223250</v>
      </c>
      <c r="P34" s="48">
        <f t="shared" si="2"/>
        <v>10.652765185856754</v>
      </c>
      <c r="Q34" s="9"/>
    </row>
    <row r="35" spans="1:17">
      <c r="A35" s="12"/>
      <c r="B35" s="25">
        <v>335.18</v>
      </c>
      <c r="C35" s="20" t="s">
        <v>239</v>
      </c>
      <c r="D35" s="47">
        <v>2004873</v>
      </c>
      <c r="E35" s="47">
        <v>2108289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5"/>
        <v>4113162</v>
      </c>
      <c r="P35" s="48">
        <f t="shared" si="2"/>
        <v>196.26673665123826</v>
      </c>
      <c r="Q35" s="9"/>
    </row>
    <row r="36" spans="1:17">
      <c r="A36" s="12"/>
      <c r="B36" s="25">
        <v>335.19</v>
      </c>
      <c r="C36" s="20" t="s">
        <v>220</v>
      </c>
      <c r="D36" s="47">
        <v>97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5"/>
        <v>97</v>
      </c>
      <c r="P36" s="48">
        <f t="shared" si="2"/>
        <v>4.6285250751538862E-3</v>
      </c>
      <c r="Q36" s="9"/>
    </row>
    <row r="37" spans="1:17">
      <c r="A37" s="12"/>
      <c r="B37" s="25">
        <v>335.48</v>
      </c>
      <c r="C37" s="20" t="s">
        <v>45</v>
      </c>
      <c r="D37" s="47">
        <v>0</v>
      </c>
      <c r="E37" s="47">
        <v>814583</v>
      </c>
      <c r="F37" s="47">
        <v>0</v>
      </c>
      <c r="G37" s="47">
        <v>980020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ref="O37:O42" si="6">SUM(D37:N37)</f>
        <v>1794603</v>
      </c>
      <c r="P37" s="48">
        <f t="shared" ref="P37:P68" si="7">(O37/P$92)</f>
        <v>85.632628715942161</v>
      </c>
      <c r="Q37" s="9"/>
    </row>
    <row r="38" spans="1:17">
      <c r="A38" s="12"/>
      <c r="B38" s="25">
        <v>336</v>
      </c>
      <c r="C38" s="20" t="s">
        <v>5</v>
      </c>
      <c r="D38" s="47">
        <v>30429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30429</v>
      </c>
      <c r="P38" s="48">
        <f t="shared" si="7"/>
        <v>1.4519730877511094</v>
      </c>
      <c r="Q38" s="9"/>
    </row>
    <row r="39" spans="1:17">
      <c r="A39" s="12"/>
      <c r="B39" s="25">
        <v>337.2</v>
      </c>
      <c r="C39" s="20" t="s">
        <v>46</v>
      </c>
      <c r="D39" s="47">
        <v>748897</v>
      </c>
      <c r="E39" s="47">
        <v>76657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825554</v>
      </c>
      <c r="P39" s="48">
        <f t="shared" si="7"/>
        <v>39.392756596841153</v>
      </c>
      <c r="Q39" s="9"/>
    </row>
    <row r="40" spans="1:17">
      <c r="A40" s="12"/>
      <c r="B40" s="25">
        <v>337.6</v>
      </c>
      <c r="C40" s="20" t="s">
        <v>47</v>
      </c>
      <c r="D40" s="47">
        <v>18745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18745</v>
      </c>
      <c r="P40" s="48">
        <f t="shared" si="7"/>
        <v>0.89445054158515058</v>
      </c>
      <c r="Q40" s="9"/>
    </row>
    <row r="41" spans="1:17">
      <c r="A41" s="12"/>
      <c r="B41" s="25">
        <v>337.7</v>
      </c>
      <c r="C41" s="20" t="s">
        <v>142</v>
      </c>
      <c r="D41" s="47">
        <v>16238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16238</v>
      </c>
      <c r="P41" s="48">
        <f t="shared" si="7"/>
        <v>0.774824640931431</v>
      </c>
      <c r="Q41" s="9"/>
    </row>
    <row r="42" spans="1:17">
      <c r="A42" s="12"/>
      <c r="B42" s="25">
        <v>338</v>
      </c>
      <c r="C42" s="20" t="s">
        <v>111</v>
      </c>
      <c r="D42" s="47">
        <v>0</v>
      </c>
      <c r="E42" s="47">
        <v>1109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1109</v>
      </c>
      <c r="P42" s="48">
        <f t="shared" si="7"/>
        <v>5.2917879467481034E-2</v>
      </c>
      <c r="Q42" s="9"/>
    </row>
    <row r="43" spans="1:17" ht="15.75">
      <c r="A43" s="29" t="s">
        <v>53</v>
      </c>
      <c r="B43" s="30"/>
      <c r="C43" s="31"/>
      <c r="D43" s="32">
        <f t="shared" ref="D43:N43" si="8">SUM(D44:D73)</f>
        <v>308514</v>
      </c>
      <c r="E43" s="32">
        <f t="shared" si="8"/>
        <v>1881269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230981</v>
      </c>
      <c r="J43" s="32">
        <f t="shared" si="8"/>
        <v>0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 t="shared" si="8"/>
        <v>0</v>
      </c>
      <c r="O43" s="32">
        <f t="shared" ref="O43:O55" si="9">SUM(D43:N43)</f>
        <v>2420764</v>
      </c>
      <c r="P43" s="46">
        <f t="shared" si="7"/>
        <v>115.51099871164766</v>
      </c>
      <c r="Q43" s="10"/>
    </row>
    <row r="44" spans="1:17">
      <c r="A44" s="12"/>
      <c r="B44" s="25">
        <v>341.1</v>
      </c>
      <c r="C44" s="20" t="s">
        <v>152</v>
      </c>
      <c r="D44" s="47">
        <v>31228</v>
      </c>
      <c r="E44" s="47">
        <v>67526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9"/>
        <v>98754</v>
      </c>
      <c r="P44" s="48">
        <f t="shared" si="7"/>
        <v>4.7122202605334733</v>
      </c>
      <c r="Q44" s="9"/>
    </row>
    <row r="45" spans="1:17">
      <c r="A45" s="12"/>
      <c r="B45" s="25">
        <v>341.52</v>
      </c>
      <c r="C45" s="20" t="s">
        <v>154</v>
      </c>
      <c r="D45" s="47">
        <v>25416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9"/>
        <v>25416</v>
      </c>
      <c r="P45" s="48">
        <f t="shared" si="7"/>
        <v>1.2127690031970224</v>
      </c>
      <c r="Q45" s="9"/>
    </row>
    <row r="46" spans="1:17">
      <c r="A46" s="12"/>
      <c r="B46" s="25">
        <v>341.56</v>
      </c>
      <c r="C46" s="20" t="s">
        <v>155</v>
      </c>
      <c r="D46" s="47">
        <v>17913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9"/>
        <v>17913</v>
      </c>
      <c r="P46" s="48">
        <f t="shared" si="7"/>
        <v>0.85475020279620173</v>
      </c>
      <c r="Q46" s="9"/>
    </row>
    <row r="47" spans="1:17">
      <c r="A47" s="12"/>
      <c r="B47" s="25">
        <v>341.8</v>
      </c>
      <c r="C47" s="20" t="s">
        <v>156</v>
      </c>
      <c r="D47" s="47">
        <v>0</v>
      </c>
      <c r="E47" s="47">
        <v>1086259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9"/>
        <v>1086259</v>
      </c>
      <c r="P47" s="48">
        <f t="shared" si="7"/>
        <v>51.832752779500886</v>
      </c>
      <c r="Q47" s="9"/>
    </row>
    <row r="48" spans="1:17">
      <c r="A48" s="12"/>
      <c r="B48" s="25">
        <v>342.1</v>
      </c>
      <c r="C48" s="20" t="s">
        <v>62</v>
      </c>
      <c r="D48" s="47">
        <v>0</v>
      </c>
      <c r="E48" s="47">
        <v>129395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9"/>
        <v>129395</v>
      </c>
      <c r="P48" s="48">
        <f t="shared" si="7"/>
        <v>6.1743092999952287</v>
      </c>
      <c r="Q48" s="9"/>
    </row>
    <row r="49" spans="1:17">
      <c r="A49" s="12"/>
      <c r="B49" s="25">
        <v>342.9</v>
      </c>
      <c r="C49" s="20" t="s">
        <v>114</v>
      </c>
      <c r="D49" s="47">
        <v>0</v>
      </c>
      <c r="E49" s="47">
        <v>1321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9"/>
        <v>1321</v>
      </c>
      <c r="P49" s="48">
        <f t="shared" si="7"/>
        <v>6.3033831178126637E-2</v>
      </c>
      <c r="Q49" s="9"/>
    </row>
    <row r="50" spans="1:17">
      <c r="A50" s="12"/>
      <c r="B50" s="25">
        <v>343.4</v>
      </c>
      <c r="C50" s="20" t="s">
        <v>63</v>
      </c>
      <c r="D50" s="47">
        <v>0</v>
      </c>
      <c r="E50" s="47">
        <v>138433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9"/>
        <v>138433</v>
      </c>
      <c r="P50" s="48">
        <f t="shared" si="7"/>
        <v>6.6055733167915252</v>
      </c>
      <c r="Q50" s="9"/>
    </row>
    <row r="51" spans="1:17">
      <c r="A51" s="12"/>
      <c r="B51" s="25">
        <v>344.1</v>
      </c>
      <c r="C51" s="20" t="s">
        <v>157</v>
      </c>
      <c r="D51" s="47">
        <v>0</v>
      </c>
      <c r="E51" s="47">
        <v>62107</v>
      </c>
      <c r="F51" s="47">
        <v>0</v>
      </c>
      <c r="G51" s="47">
        <v>0</v>
      </c>
      <c r="H51" s="47">
        <v>0</v>
      </c>
      <c r="I51" s="47">
        <v>230981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9"/>
        <v>293088</v>
      </c>
      <c r="P51" s="48">
        <f t="shared" si="7"/>
        <v>13.985207806460849</v>
      </c>
      <c r="Q51" s="9"/>
    </row>
    <row r="52" spans="1:17">
      <c r="A52" s="12"/>
      <c r="B52" s="25">
        <v>346.4</v>
      </c>
      <c r="C52" s="20" t="s">
        <v>65</v>
      </c>
      <c r="D52" s="47">
        <v>0</v>
      </c>
      <c r="E52" s="47">
        <v>5345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9"/>
        <v>5345</v>
      </c>
      <c r="P52" s="48">
        <f t="shared" si="7"/>
        <v>0.25504604666698477</v>
      </c>
      <c r="Q52" s="9"/>
    </row>
    <row r="53" spans="1:17">
      <c r="A53" s="12"/>
      <c r="B53" s="25">
        <v>347.2</v>
      </c>
      <c r="C53" s="20" t="s">
        <v>128</v>
      </c>
      <c r="D53" s="47">
        <v>28594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9"/>
        <v>28594</v>
      </c>
      <c r="P53" s="48">
        <f t="shared" si="7"/>
        <v>1.3644128453500024</v>
      </c>
      <c r="Q53" s="9"/>
    </row>
    <row r="54" spans="1:17">
      <c r="A54" s="12"/>
      <c r="B54" s="25">
        <v>347.5</v>
      </c>
      <c r="C54" s="20" t="s">
        <v>116</v>
      </c>
      <c r="D54" s="47">
        <v>30487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9"/>
        <v>30487</v>
      </c>
      <c r="P54" s="48">
        <f t="shared" si="7"/>
        <v>1.4547406594455314</v>
      </c>
      <c r="Q54" s="9"/>
    </row>
    <row r="55" spans="1:17">
      <c r="A55" s="12"/>
      <c r="B55" s="25">
        <v>347.9</v>
      </c>
      <c r="C55" s="20" t="s">
        <v>66</v>
      </c>
      <c r="D55" s="47">
        <v>83561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9"/>
        <v>83561</v>
      </c>
      <c r="P55" s="48">
        <f t="shared" si="7"/>
        <v>3.9872596268549887</v>
      </c>
      <c r="Q55" s="9"/>
    </row>
    <row r="56" spans="1:17">
      <c r="A56" s="12"/>
      <c r="B56" s="25">
        <v>348.12</v>
      </c>
      <c r="C56" s="20" t="s">
        <v>168</v>
      </c>
      <c r="D56" s="47">
        <v>0</v>
      </c>
      <c r="E56" s="47">
        <v>4312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ref="O56:O69" si="10">SUM(D56:N56)</f>
        <v>4312</v>
      </c>
      <c r="P56" s="48">
        <f t="shared" si="7"/>
        <v>0.2057546404542635</v>
      </c>
      <c r="Q56" s="9"/>
    </row>
    <row r="57" spans="1:17">
      <c r="A57" s="12"/>
      <c r="B57" s="25">
        <v>348.13</v>
      </c>
      <c r="C57" s="20" t="s">
        <v>172</v>
      </c>
      <c r="D57" s="47">
        <v>7146</v>
      </c>
      <c r="E57" s="47">
        <v>4638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11784</v>
      </c>
      <c r="P57" s="48">
        <f t="shared" si="7"/>
        <v>0.56229422150116903</v>
      </c>
      <c r="Q57" s="9"/>
    </row>
    <row r="58" spans="1:17">
      <c r="A58" s="12"/>
      <c r="B58" s="25">
        <v>348.14</v>
      </c>
      <c r="C58" s="20" t="s">
        <v>173</v>
      </c>
      <c r="D58" s="47">
        <v>2491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2491</v>
      </c>
      <c r="P58" s="48">
        <f t="shared" si="7"/>
        <v>0.11886243260008589</v>
      </c>
      <c r="Q58" s="9"/>
    </row>
    <row r="59" spans="1:17">
      <c r="A59" s="12"/>
      <c r="B59" s="25">
        <v>348.22</v>
      </c>
      <c r="C59" s="20" t="s">
        <v>174</v>
      </c>
      <c r="D59" s="47">
        <v>0</v>
      </c>
      <c r="E59" s="47">
        <v>31665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31665</v>
      </c>
      <c r="P59" s="48">
        <f t="shared" si="7"/>
        <v>1.5109509948943074</v>
      </c>
      <c r="Q59" s="9"/>
    </row>
    <row r="60" spans="1:17">
      <c r="A60" s="12"/>
      <c r="B60" s="25">
        <v>348.23</v>
      </c>
      <c r="C60" s="20" t="s">
        <v>175</v>
      </c>
      <c r="D60" s="47">
        <v>10912</v>
      </c>
      <c r="E60" s="47">
        <v>5759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16671</v>
      </c>
      <c r="P60" s="48">
        <f t="shared" si="7"/>
        <v>0.7954859951328912</v>
      </c>
      <c r="Q60" s="9"/>
    </row>
    <row r="61" spans="1:17">
      <c r="A61" s="12"/>
      <c r="B61" s="25">
        <v>348.31</v>
      </c>
      <c r="C61" s="20" t="s">
        <v>177</v>
      </c>
      <c r="D61" s="47">
        <v>0</v>
      </c>
      <c r="E61" s="47">
        <v>61645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61645</v>
      </c>
      <c r="P61" s="48">
        <f t="shared" si="7"/>
        <v>2.9414992603903229</v>
      </c>
      <c r="Q61" s="9"/>
    </row>
    <row r="62" spans="1:17">
      <c r="A62" s="12"/>
      <c r="B62" s="25">
        <v>348.32</v>
      </c>
      <c r="C62" s="20" t="s">
        <v>178</v>
      </c>
      <c r="D62" s="47">
        <v>0</v>
      </c>
      <c r="E62" s="47">
        <v>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9</v>
      </c>
      <c r="P62" s="48">
        <f t="shared" si="7"/>
        <v>4.2945078016891732E-4</v>
      </c>
      <c r="Q62" s="9"/>
    </row>
    <row r="63" spans="1:17">
      <c r="A63" s="12"/>
      <c r="B63" s="25">
        <v>348.41</v>
      </c>
      <c r="C63" s="20" t="s">
        <v>179</v>
      </c>
      <c r="D63" s="47">
        <v>0</v>
      </c>
      <c r="E63" s="47">
        <v>48384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48384</v>
      </c>
      <c r="P63" s="48">
        <f t="shared" si="7"/>
        <v>2.3087273941880992</v>
      </c>
      <c r="Q63" s="9"/>
    </row>
    <row r="64" spans="1:17">
      <c r="A64" s="12"/>
      <c r="B64" s="25">
        <v>348.42</v>
      </c>
      <c r="C64" s="20" t="s">
        <v>180</v>
      </c>
      <c r="D64" s="47">
        <v>0</v>
      </c>
      <c r="E64" s="47">
        <v>14530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14530</v>
      </c>
      <c r="P64" s="48">
        <f t="shared" si="7"/>
        <v>0.69332442620604096</v>
      </c>
      <c r="Q64" s="9"/>
    </row>
    <row r="65" spans="1:17">
      <c r="A65" s="12"/>
      <c r="B65" s="25">
        <v>348.43</v>
      </c>
      <c r="C65" s="20" t="s">
        <v>181</v>
      </c>
      <c r="D65" s="47">
        <v>0</v>
      </c>
      <c r="E65" s="47">
        <v>20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20</v>
      </c>
      <c r="P65" s="48">
        <f t="shared" si="7"/>
        <v>9.5433506704203843E-4</v>
      </c>
      <c r="Q65" s="9"/>
    </row>
    <row r="66" spans="1:17">
      <c r="A66" s="12"/>
      <c r="B66" s="25">
        <v>348.52</v>
      </c>
      <c r="C66" s="20" t="s">
        <v>240</v>
      </c>
      <c r="D66" s="47">
        <v>43215</v>
      </c>
      <c r="E66" s="47">
        <v>15298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58513</v>
      </c>
      <c r="P66" s="48">
        <f t="shared" si="7"/>
        <v>2.79205038889154</v>
      </c>
      <c r="Q66" s="9"/>
    </row>
    <row r="67" spans="1:17">
      <c r="A67" s="12"/>
      <c r="B67" s="25">
        <v>348.53</v>
      </c>
      <c r="C67" s="20" t="s">
        <v>241</v>
      </c>
      <c r="D67" s="47">
        <v>23543</v>
      </c>
      <c r="E67" s="47">
        <v>68578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92121</v>
      </c>
      <c r="P67" s="48">
        <f t="shared" si="7"/>
        <v>4.3957150355489816</v>
      </c>
      <c r="Q67" s="9"/>
    </row>
    <row r="68" spans="1:17">
      <c r="A68" s="12"/>
      <c r="B68" s="25">
        <v>348.71</v>
      </c>
      <c r="C68" s="20" t="s">
        <v>185</v>
      </c>
      <c r="D68" s="47">
        <v>0</v>
      </c>
      <c r="E68" s="47">
        <v>26490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26490</v>
      </c>
      <c r="P68" s="48">
        <f t="shared" si="7"/>
        <v>1.26401679629718</v>
      </c>
      <c r="Q68" s="9"/>
    </row>
    <row r="69" spans="1:17">
      <c r="A69" s="12"/>
      <c r="B69" s="25">
        <v>348.72</v>
      </c>
      <c r="C69" s="20" t="s">
        <v>186</v>
      </c>
      <c r="D69" s="47">
        <v>0</v>
      </c>
      <c r="E69" s="47">
        <v>765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765</v>
      </c>
      <c r="P69" s="48">
        <f t="shared" ref="P69:P90" si="11">(O69/P$92)</f>
        <v>3.6503316314357971E-2</v>
      </c>
      <c r="Q69" s="9"/>
    </row>
    <row r="70" spans="1:17">
      <c r="A70" s="12"/>
      <c r="B70" s="25">
        <v>348.85</v>
      </c>
      <c r="C70" s="20" t="s">
        <v>187</v>
      </c>
      <c r="D70" s="47">
        <v>0</v>
      </c>
      <c r="E70" s="47">
        <v>106260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>SUM(D70:N70)</f>
        <v>106260</v>
      </c>
      <c r="P70" s="48">
        <f t="shared" si="11"/>
        <v>5.0703822111943504</v>
      </c>
      <c r="Q70" s="9"/>
    </row>
    <row r="71" spans="1:17">
      <c r="A71" s="12"/>
      <c r="B71" s="25">
        <v>348.92099999999999</v>
      </c>
      <c r="C71" s="20" t="s">
        <v>158</v>
      </c>
      <c r="D71" s="47">
        <v>577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ref="O71:O90" si="12">SUM(D71:N71)</f>
        <v>577</v>
      </c>
      <c r="P71" s="48">
        <f t="shared" si="11"/>
        <v>2.7532566684162811E-2</v>
      </c>
      <c r="Q71" s="9"/>
    </row>
    <row r="72" spans="1:17">
      <c r="A72" s="12"/>
      <c r="B72" s="25">
        <v>348.93299999999999</v>
      </c>
      <c r="C72" s="20" t="s">
        <v>160</v>
      </c>
      <c r="D72" s="47">
        <v>0</v>
      </c>
      <c r="E72" s="47">
        <v>2530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2"/>
        <v>2530</v>
      </c>
      <c r="P72" s="48">
        <f t="shared" si="11"/>
        <v>0.12072338598081786</v>
      </c>
      <c r="Q72" s="9"/>
    </row>
    <row r="73" spans="1:17">
      <c r="A73" s="12"/>
      <c r="B73" s="25">
        <v>348.99</v>
      </c>
      <c r="C73" s="20" t="s">
        <v>161</v>
      </c>
      <c r="D73" s="47">
        <v>3431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2"/>
        <v>3431</v>
      </c>
      <c r="P73" s="48">
        <f t="shared" si="11"/>
        <v>0.1637161807510617</v>
      </c>
      <c r="Q73" s="9"/>
    </row>
    <row r="74" spans="1:17" ht="15.75">
      <c r="A74" s="29" t="s">
        <v>54</v>
      </c>
      <c r="B74" s="30"/>
      <c r="C74" s="31"/>
      <c r="D74" s="32">
        <f t="shared" ref="D74:N74" si="13">SUM(D75:D80)</f>
        <v>10504</v>
      </c>
      <c r="E74" s="32">
        <f t="shared" si="13"/>
        <v>149511</v>
      </c>
      <c r="F74" s="32">
        <f t="shared" si="13"/>
        <v>0</v>
      </c>
      <c r="G74" s="32">
        <f t="shared" si="13"/>
        <v>0</v>
      </c>
      <c r="H74" s="32">
        <f t="shared" si="13"/>
        <v>0</v>
      </c>
      <c r="I74" s="32">
        <f t="shared" si="13"/>
        <v>0</v>
      </c>
      <c r="J74" s="32">
        <f t="shared" si="13"/>
        <v>0</v>
      </c>
      <c r="K74" s="32">
        <f t="shared" si="13"/>
        <v>0</v>
      </c>
      <c r="L74" s="32">
        <f t="shared" si="13"/>
        <v>0</v>
      </c>
      <c r="M74" s="32">
        <f t="shared" si="13"/>
        <v>0</v>
      </c>
      <c r="N74" s="32">
        <f t="shared" si="13"/>
        <v>0</v>
      </c>
      <c r="O74" s="32">
        <f t="shared" si="12"/>
        <v>160015</v>
      </c>
      <c r="P74" s="46">
        <f t="shared" si="11"/>
        <v>7.6353962876365893</v>
      </c>
      <c r="Q74" s="10"/>
    </row>
    <row r="75" spans="1:17">
      <c r="A75" s="13"/>
      <c r="B75" s="40">
        <v>351.1</v>
      </c>
      <c r="C75" s="21" t="s">
        <v>84</v>
      </c>
      <c r="D75" s="47">
        <v>0</v>
      </c>
      <c r="E75" s="47">
        <v>35291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2"/>
        <v>35291</v>
      </c>
      <c r="P75" s="48">
        <f t="shared" si="11"/>
        <v>1.6839719425490289</v>
      </c>
      <c r="Q75" s="9"/>
    </row>
    <row r="76" spans="1:17">
      <c r="A76" s="13"/>
      <c r="B76" s="40">
        <v>351.2</v>
      </c>
      <c r="C76" s="21" t="s">
        <v>85</v>
      </c>
      <c r="D76" s="47">
        <v>0</v>
      </c>
      <c r="E76" s="47">
        <v>38658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2"/>
        <v>38658</v>
      </c>
      <c r="P76" s="48">
        <f t="shared" si="11"/>
        <v>1.8446342510855562</v>
      </c>
      <c r="Q76" s="9"/>
    </row>
    <row r="77" spans="1:17">
      <c r="A77" s="13"/>
      <c r="B77" s="40">
        <v>351.3</v>
      </c>
      <c r="C77" s="21" t="s">
        <v>120</v>
      </c>
      <c r="D77" s="47">
        <v>0</v>
      </c>
      <c r="E77" s="47">
        <v>69405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2"/>
        <v>69405</v>
      </c>
      <c r="P77" s="48">
        <f t="shared" si="11"/>
        <v>3.311781266402634</v>
      </c>
      <c r="Q77" s="9"/>
    </row>
    <row r="78" spans="1:17">
      <c r="A78" s="13"/>
      <c r="B78" s="40">
        <v>351.5</v>
      </c>
      <c r="C78" s="21" t="s">
        <v>86</v>
      </c>
      <c r="D78" s="47">
        <v>0</v>
      </c>
      <c r="E78" s="47">
        <v>6157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2"/>
        <v>6157</v>
      </c>
      <c r="P78" s="48">
        <f t="shared" si="11"/>
        <v>0.29379205038889156</v>
      </c>
      <c r="Q78" s="9"/>
    </row>
    <row r="79" spans="1:17">
      <c r="A79" s="13"/>
      <c r="B79" s="40">
        <v>352</v>
      </c>
      <c r="C79" s="21" t="s">
        <v>87</v>
      </c>
      <c r="D79" s="47">
        <v>7754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2"/>
        <v>7754</v>
      </c>
      <c r="P79" s="48">
        <f t="shared" si="11"/>
        <v>0.36999570549219829</v>
      </c>
      <c r="Q79" s="9"/>
    </row>
    <row r="80" spans="1:17">
      <c r="A80" s="13"/>
      <c r="B80" s="40">
        <v>354</v>
      </c>
      <c r="C80" s="21" t="s">
        <v>208</v>
      </c>
      <c r="D80" s="47">
        <v>2750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2"/>
        <v>2750</v>
      </c>
      <c r="P80" s="48">
        <f t="shared" si="11"/>
        <v>0.13122107171828029</v>
      </c>
      <c r="Q80" s="9"/>
    </row>
    <row r="81" spans="1:120" ht="15.75">
      <c r="A81" s="29" t="s">
        <v>6</v>
      </c>
      <c r="B81" s="30"/>
      <c r="C81" s="31"/>
      <c r="D81" s="32">
        <f t="shared" ref="D81:N81" si="14">SUM(D82:D86)</f>
        <v>205626</v>
      </c>
      <c r="E81" s="32">
        <f t="shared" si="14"/>
        <v>229113</v>
      </c>
      <c r="F81" s="32">
        <f t="shared" si="14"/>
        <v>0</v>
      </c>
      <c r="G81" s="32">
        <f t="shared" si="14"/>
        <v>3260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2"/>
        <v>437999</v>
      </c>
      <c r="P81" s="46">
        <f t="shared" si="11"/>
        <v>20.899890251467291</v>
      </c>
      <c r="Q81" s="10"/>
    </row>
    <row r="82" spans="1:120">
      <c r="A82" s="12"/>
      <c r="B82" s="25">
        <v>361.1</v>
      </c>
      <c r="C82" s="20" t="s">
        <v>89</v>
      </c>
      <c r="D82" s="47">
        <v>7404</v>
      </c>
      <c r="E82" s="47">
        <v>2045</v>
      </c>
      <c r="F82" s="47">
        <v>0</v>
      </c>
      <c r="G82" s="47">
        <v>3260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2"/>
        <v>12709</v>
      </c>
      <c r="P82" s="48">
        <f t="shared" si="11"/>
        <v>0.60643221835186334</v>
      </c>
      <c r="Q82" s="9"/>
    </row>
    <row r="83" spans="1:120">
      <c r="A83" s="12"/>
      <c r="B83" s="25">
        <v>362</v>
      </c>
      <c r="C83" s="20" t="s">
        <v>90</v>
      </c>
      <c r="D83" s="47">
        <v>17605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17605</v>
      </c>
      <c r="P83" s="48">
        <f t="shared" si="11"/>
        <v>0.84005344276375438</v>
      </c>
      <c r="Q83" s="9"/>
    </row>
    <row r="84" spans="1:120">
      <c r="A84" s="12"/>
      <c r="B84" s="25">
        <v>365</v>
      </c>
      <c r="C84" s="20" t="s">
        <v>162</v>
      </c>
      <c r="D84" s="47">
        <v>150100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150100</v>
      </c>
      <c r="P84" s="48">
        <f t="shared" si="11"/>
        <v>7.162284678150499</v>
      </c>
      <c r="Q84" s="9"/>
    </row>
    <row r="85" spans="1:120">
      <c r="A85" s="12"/>
      <c r="B85" s="25">
        <v>366</v>
      </c>
      <c r="C85" s="20" t="s">
        <v>92</v>
      </c>
      <c r="D85" s="47">
        <v>2000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2000</v>
      </c>
      <c r="P85" s="48">
        <f t="shared" si="11"/>
        <v>9.5433506704203849E-2</v>
      </c>
      <c r="Q85" s="9"/>
    </row>
    <row r="86" spans="1:120">
      <c r="A86" s="12"/>
      <c r="B86" s="25">
        <v>369.9</v>
      </c>
      <c r="C86" s="20" t="s">
        <v>93</v>
      </c>
      <c r="D86" s="47">
        <v>28517</v>
      </c>
      <c r="E86" s="47">
        <v>227068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255585</v>
      </c>
      <c r="P86" s="48">
        <f t="shared" si="11"/>
        <v>12.19568640549697</v>
      </c>
      <c r="Q86" s="9"/>
    </row>
    <row r="87" spans="1:120" ht="15.75">
      <c r="A87" s="29" t="s">
        <v>55</v>
      </c>
      <c r="B87" s="30"/>
      <c r="C87" s="31"/>
      <c r="D87" s="32">
        <f t="shared" ref="D87:N87" si="15">SUM(D88:D89)</f>
        <v>201827</v>
      </c>
      <c r="E87" s="32">
        <f t="shared" si="15"/>
        <v>12006862</v>
      </c>
      <c r="F87" s="32">
        <f t="shared" si="15"/>
        <v>0</v>
      </c>
      <c r="G87" s="32">
        <f t="shared" si="15"/>
        <v>0</v>
      </c>
      <c r="H87" s="32">
        <f t="shared" si="15"/>
        <v>0</v>
      </c>
      <c r="I87" s="32">
        <f t="shared" si="15"/>
        <v>613</v>
      </c>
      <c r="J87" s="32">
        <f t="shared" si="15"/>
        <v>0</v>
      </c>
      <c r="K87" s="32">
        <f t="shared" si="15"/>
        <v>0</v>
      </c>
      <c r="L87" s="32">
        <f t="shared" si="15"/>
        <v>0</v>
      </c>
      <c r="M87" s="32">
        <f t="shared" si="15"/>
        <v>0</v>
      </c>
      <c r="N87" s="32">
        <f t="shared" si="15"/>
        <v>0</v>
      </c>
      <c r="O87" s="32">
        <f t="shared" si="12"/>
        <v>12209302</v>
      </c>
      <c r="P87" s="46">
        <f t="shared" si="11"/>
        <v>582.58825213532475</v>
      </c>
      <c r="Q87" s="9"/>
    </row>
    <row r="88" spans="1:120">
      <c r="A88" s="12"/>
      <c r="B88" s="25">
        <v>381</v>
      </c>
      <c r="C88" s="20" t="s">
        <v>94</v>
      </c>
      <c r="D88" s="47">
        <v>201827</v>
      </c>
      <c r="E88" s="47">
        <v>11681168</v>
      </c>
      <c r="F88" s="47">
        <v>0</v>
      </c>
      <c r="G88" s="47">
        <v>0</v>
      </c>
      <c r="H88" s="47">
        <v>0</v>
      </c>
      <c r="I88" s="47">
        <v>613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11883608</v>
      </c>
      <c r="P88" s="48">
        <f t="shared" si="11"/>
        <v>567.04719186906527</v>
      </c>
      <c r="Q88" s="9"/>
    </row>
    <row r="89" spans="1:120" ht="15.75" thickBot="1">
      <c r="A89" s="12"/>
      <c r="B89" s="25">
        <v>384</v>
      </c>
      <c r="C89" s="20" t="s">
        <v>95</v>
      </c>
      <c r="D89" s="47">
        <v>0</v>
      </c>
      <c r="E89" s="47">
        <v>325694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325694</v>
      </c>
      <c r="P89" s="48">
        <f t="shared" si="11"/>
        <v>15.541060266259484</v>
      </c>
      <c r="Q89" s="9"/>
    </row>
    <row r="90" spans="1:120" ht="16.5" thickBot="1">
      <c r="A90" s="14" t="s">
        <v>68</v>
      </c>
      <c r="B90" s="23"/>
      <c r="C90" s="22"/>
      <c r="D90" s="15">
        <f t="shared" ref="D90:N90" si="16">SUM(D5,D11,D16,D43,D74,D81,D87)</f>
        <v>16658590</v>
      </c>
      <c r="E90" s="15">
        <f t="shared" si="16"/>
        <v>30667202</v>
      </c>
      <c r="F90" s="15">
        <f t="shared" si="16"/>
        <v>0</v>
      </c>
      <c r="G90" s="15">
        <f t="shared" si="16"/>
        <v>3699216</v>
      </c>
      <c r="H90" s="15">
        <f t="shared" si="16"/>
        <v>0</v>
      </c>
      <c r="I90" s="15">
        <f t="shared" si="16"/>
        <v>231594</v>
      </c>
      <c r="J90" s="15">
        <f t="shared" si="16"/>
        <v>0</v>
      </c>
      <c r="K90" s="15">
        <f t="shared" si="16"/>
        <v>0</v>
      </c>
      <c r="L90" s="15">
        <f t="shared" si="16"/>
        <v>0</v>
      </c>
      <c r="M90" s="15">
        <f t="shared" si="16"/>
        <v>0</v>
      </c>
      <c r="N90" s="15">
        <f t="shared" si="16"/>
        <v>0</v>
      </c>
      <c r="O90" s="15">
        <f t="shared" si="12"/>
        <v>51256602</v>
      </c>
      <c r="P90" s="38">
        <f t="shared" si="11"/>
        <v>2445.7986353008541</v>
      </c>
      <c r="Q90" s="6"/>
      <c r="R90" s="2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</row>
    <row r="91" spans="1:120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9"/>
    </row>
    <row r="92" spans="1:120">
      <c r="A92" s="41"/>
      <c r="B92" s="42"/>
      <c r="C92" s="42"/>
      <c r="D92" s="43"/>
      <c r="E92" s="43"/>
      <c r="F92" s="43"/>
      <c r="G92" s="43"/>
      <c r="H92" s="43"/>
      <c r="I92" s="43"/>
      <c r="J92" s="43"/>
      <c r="K92" s="43"/>
      <c r="L92" s="43"/>
      <c r="M92" s="119" t="s">
        <v>226</v>
      </c>
      <c r="N92" s="119"/>
      <c r="O92" s="119"/>
      <c r="P92" s="44">
        <v>20957</v>
      </c>
    </row>
    <row r="93" spans="1:120">
      <c r="A93" s="120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8"/>
    </row>
    <row r="94" spans="1:120" ht="15.75" customHeight="1" thickBot="1">
      <c r="A94" s="121" t="s">
        <v>130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1"/>
    </row>
  </sheetData>
  <mergeCells count="10">
    <mergeCell ref="M92:O92"/>
    <mergeCell ref="A93:P93"/>
    <mergeCell ref="A94:P9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9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223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96</v>
      </c>
      <c r="B3" s="109"/>
      <c r="C3" s="110"/>
      <c r="D3" s="129" t="s">
        <v>49</v>
      </c>
      <c r="E3" s="130"/>
      <c r="F3" s="130"/>
      <c r="G3" s="130"/>
      <c r="H3" s="131"/>
      <c r="I3" s="129" t="s">
        <v>50</v>
      </c>
      <c r="J3" s="131"/>
      <c r="K3" s="129" t="s">
        <v>52</v>
      </c>
      <c r="L3" s="131"/>
      <c r="M3" s="36"/>
      <c r="N3" s="37"/>
      <c r="O3" s="132" t="s">
        <v>101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97</v>
      </c>
      <c r="F4" s="34" t="s">
        <v>98</v>
      </c>
      <c r="G4" s="34" t="s">
        <v>99</v>
      </c>
      <c r="H4" s="34" t="s">
        <v>8</v>
      </c>
      <c r="I4" s="34" t="s">
        <v>9</v>
      </c>
      <c r="J4" s="35" t="s">
        <v>100</v>
      </c>
      <c r="K4" s="35" t="s">
        <v>10</v>
      </c>
      <c r="L4" s="35" t="s">
        <v>11</v>
      </c>
      <c r="M4" s="35" t="s">
        <v>12</v>
      </c>
      <c r="N4" s="35" t="s">
        <v>51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10675390</v>
      </c>
      <c r="E5" s="27">
        <f t="shared" si="0"/>
        <v>2768521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13443911</v>
      </c>
      <c r="O5" s="33">
        <f t="shared" ref="O5:O36" si="2">(N5/O$94)</f>
        <v>599.21157960420749</v>
      </c>
      <c r="P5" s="6"/>
    </row>
    <row r="6" spans="1:133">
      <c r="A6" s="12"/>
      <c r="B6" s="25">
        <v>311</v>
      </c>
      <c r="C6" s="20" t="s">
        <v>3</v>
      </c>
      <c r="D6" s="47">
        <v>10587049</v>
      </c>
      <c r="E6" s="47">
        <v>1482660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12069709</v>
      </c>
      <c r="O6" s="48">
        <f t="shared" si="2"/>
        <v>537.96171331788196</v>
      </c>
      <c r="P6" s="9"/>
    </row>
    <row r="7" spans="1:133">
      <c r="A7" s="12"/>
      <c r="B7" s="25">
        <v>312.10000000000002</v>
      </c>
      <c r="C7" s="20" t="s">
        <v>13</v>
      </c>
      <c r="D7" s="47">
        <v>0</v>
      </c>
      <c r="E7" s="47">
        <v>493934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493934</v>
      </c>
      <c r="O7" s="48">
        <f t="shared" si="2"/>
        <v>22.015243358887503</v>
      </c>
      <c r="P7" s="9"/>
    </row>
    <row r="8" spans="1:133">
      <c r="A8" s="12"/>
      <c r="B8" s="25">
        <v>312.3</v>
      </c>
      <c r="C8" s="20" t="s">
        <v>14</v>
      </c>
      <c r="D8" s="47">
        <v>0</v>
      </c>
      <c r="E8" s="47">
        <v>72257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72257</v>
      </c>
      <c r="O8" s="48">
        <f t="shared" si="2"/>
        <v>3.2205829916206099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719670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719670</v>
      </c>
      <c r="O9" s="48">
        <f t="shared" si="2"/>
        <v>32.076573364236047</v>
      </c>
      <c r="P9" s="9"/>
    </row>
    <row r="10" spans="1:133">
      <c r="A10" s="12"/>
      <c r="B10" s="25">
        <v>315</v>
      </c>
      <c r="C10" s="20" t="s">
        <v>145</v>
      </c>
      <c r="D10" s="47">
        <v>88341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88341</v>
      </c>
      <c r="O10" s="48">
        <f t="shared" si="2"/>
        <v>3.9374665715813872</v>
      </c>
      <c r="P10" s="9"/>
    </row>
    <row r="11" spans="1:133" ht="15.75">
      <c r="A11" s="29" t="s">
        <v>18</v>
      </c>
      <c r="B11" s="30"/>
      <c r="C11" s="31"/>
      <c r="D11" s="32">
        <f t="shared" ref="D11:M11" si="3">SUM(D12:D15)</f>
        <v>157060</v>
      </c>
      <c r="E11" s="32">
        <f t="shared" si="3"/>
        <v>1319561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1476621</v>
      </c>
      <c r="O11" s="46">
        <f t="shared" si="2"/>
        <v>65.814806560884293</v>
      </c>
      <c r="P11" s="10"/>
    </row>
    <row r="12" spans="1:133">
      <c r="A12" s="12"/>
      <c r="B12" s="25">
        <v>322</v>
      </c>
      <c r="C12" s="20" t="s">
        <v>0</v>
      </c>
      <c r="D12" s="47">
        <v>0</v>
      </c>
      <c r="E12" s="47">
        <v>196277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196277</v>
      </c>
      <c r="O12" s="48">
        <f t="shared" si="2"/>
        <v>8.7483062934569435</v>
      </c>
      <c r="P12" s="9"/>
    </row>
    <row r="13" spans="1:133">
      <c r="A13" s="12"/>
      <c r="B13" s="25">
        <v>323.7</v>
      </c>
      <c r="C13" s="20" t="s">
        <v>20</v>
      </c>
      <c r="D13" s="47">
        <v>0</v>
      </c>
      <c r="E13" s="47">
        <v>15031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15031</v>
      </c>
      <c r="O13" s="48">
        <f t="shared" si="2"/>
        <v>0.66995008022820468</v>
      </c>
      <c r="P13" s="9"/>
    </row>
    <row r="14" spans="1:133">
      <c r="A14" s="12"/>
      <c r="B14" s="25">
        <v>325.2</v>
      </c>
      <c r="C14" s="20" t="s">
        <v>21</v>
      </c>
      <c r="D14" s="47">
        <v>157060</v>
      </c>
      <c r="E14" s="47">
        <v>1103488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1260548</v>
      </c>
      <c r="O14" s="48">
        <f t="shared" si="2"/>
        <v>56.184168300944911</v>
      </c>
      <c r="P14" s="9"/>
    </row>
    <row r="15" spans="1:133">
      <c r="A15" s="12"/>
      <c r="B15" s="25">
        <v>329</v>
      </c>
      <c r="C15" s="20" t="s">
        <v>22</v>
      </c>
      <c r="D15" s="47">
        <v>0</v>
      </c>
      <c r="E15" s="47">
        <v>4765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4765</v>
      </c>
      <c r="O15" s="48">
        <f t="shared" si="2"/>
        <v>0.21238188625423426</v>
      </c>
      <c r="P15" s="9"/>
    </row>
    <row r="16" spans="1:133" ht="15.75">
      <c r="A16" s="29" t="s">
        <v>25</v>
      </c>
      <c r="B16" s="30"/>
      <c r="C16" s="31"/>
      <c r="D16" s="32">
        <f t="shared" ref="D16:M16" si="4">SUM(D17:D43)</f>
        <v>4183157</v>
      </c>
      <c r="E16" s="32">
        <f t="shared" si="4"/>
        <v>11120552</v>
      </c>
      <c r="F16" s="32">
        <f t="shared" si="4"/>
        <v>0</v>
      </c>
      <c r="G16" s="32">
        <f t="shared" si="4"/>
        <v>4952453</v>
      </c>
      <c r="H16" s="32">
        <f t="shared" si="4"/>
        <v>0</v>
      </c>
      <c r="I16" s="32">
        <f t="shared" si="4"/>
        <v>204722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20460884</v>
      </c>
      <c r="O16" s="46">
        <f t="shared" si="2"/>
        <v>911.96666072383664</v>
      </c>
      <c r="P16" s="10"/>
    </row>
    <row r="17" spans="1:16">
      <c r="A17" s="12"/>
      <c r="B17" s="25">
        <v>331.1</v>
      </c>
      <c r="C17" s="20" t="s">
        <v>23</v>
      </c>
      <c r="D17" s="47">
        <v>15488</v>
      </c>
      <c r="E17" s="47">
        <v>64303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79791</v>
      </c>
      <c r="O17" s="48">
        <f t="shared" si="2"/>
        <v>3.5563825993938312</v>
      </c>
      <c r="P17" s="9"/>
    </row>
    <row r="18" spans="1:16">
      <c r="A18" s="12"/>
      <c r="B18" s="25">
        <v>331.2</v>
      </c>
      <c r="C18" s="20" t="s">
        <v>24</v>
      </c>
      <c r="D18" s="47">
        <v>0</v>
      </c>
      <c r="E18" s="47">
        <v>6506257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6506257</v>
      </c>
      <c r="O18" s="48">
        <f t="shared" si="2"/>
        <v>289.99184346585844</v>
      </c>
      <c r="P18" s="9"/>
    </row>
    <row r="19" spans="1:16">
      <c r="A19" s="12"/>
      <c r="B19" s="25">
        <v>331.41</v>
      </c>
      <c r="C19" s="20" t="s">
        <v>28</v>
      </c>
      <c r="D19" s="47">
        <v>0</v>
      </c>
      <c r="E19" s="47">
        <v>20000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4" si="5">SUM(D19:M19)</f>
        <v>20000</v>
      </c>
      <c r="O19" s="48">
        <f t="shared" si="2"/>
        <v>0.89142449634515952</v>
      </c>
      <c r="P19" s="9"/>
    </row>
    <row r="20" spans="1:16">
      <c r="A20" s="12"/>
      <c r="B20" s="25">
        <v>331.49</v>
      </c>
      <c r="C20" s="20" t="s">
        <v>29</v>
      </c>
      <c r="D20" s="47">
        <v>18282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18282</v>
      </c>
      <c r="O20" s="48">
        <f t="shared" si="2"/>
        <v>0.81485113210911031</v>
      </c>
      <c r="P20" s="9"/>
    </row>
    <row r="21" spans="1:16">
      <c r="A21" s="12"/>
      <c r="B21" s="25">
        <v>331.5</v>
      </c>
      <c r="C21" s="20" t="s">
        <v>26</v>
      </c>
      <c r="D21" s="47">
        <v>86394</v>
      </c>
      <c r="E21" s="47">
        <v>124985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211379</v>
      </c>
      <c r="O21" s="48">
        <f t="shared" si="2"/>
        <v>9.4214209306471748</v>
      </c>
      <c r="P21" s="9"/>
    </row>
    <row r="22" spans="1:16">
      <c r="A22" s="12"/>
      <c r="B22" s="25">
        <v>331.9</v>
      </c>
      <c r="C22" s="20" t="s">
        <v>106</v>
      </c>
      <c r="D22" s="47">
        <v>0</v>
      </c>
      <c r="E22" s="47">
        <v>83319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83319</v>
      </c>
      <c r="O22" s="48">
        <f t="shared" si="2"/>
        <v>3.7136298805491177</v>
      </c>
      <c r="P22" s="9"/>
    </row>
    <row r="23" spans="1:16">
      <c r="A23" s="12"/>
      <c r="B23" s="25">
        <v>334.1</v>
      </c>
      <c r="C23" s="20" t="s">
        <v>107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204722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204722</v>
      </c>
      <c r="O23" s="48">
        <f t="shared" si="2"/>
        <v>9.1247102870386883</v>
      </c>
      <c r="P23" s="9"/>
    </row>
    <row r="24" spans="1:16">
      <c r="A24" s="12"/>
      <c r="B24" s="25">
        <v>334.2</v>
      </c>
      <c r="C24" s="20" t="s">
        <v>27</v>
      </c>
      <c r="D24" s="47">
        <v>59123</v>
      </c>
      <c r="E24" s="47">
        <v>107688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166811</v>
      </c>
      <c r="O24" s="48">
        <f t="shared" si="2"/>
        <v>7.4349705829916202</v>
      </c>
      <c r="P24" s="9"/>
    </row>
    <row r="25" spans="1:16">
      <c r="A25" s="12"/>
      <c r="B25" s="25">
        <v>334.34</v>
      </c>
      <c r="C25" s="20" t="s">
        <v>30</v>
      </c>
      <c r="D25" s="47">
        <v>78899</v>
      </c>
      <c r="E25" s="47">
        <v>12010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90909</v>
      </c>
      <c r="O25" s="48">
        <f t="shared" si="2"/>
        <v>4.0519254769121051</v>
      </c>
      <c r="P25" s="9"/>
    </row>
    <row r="26" spans="1:16">
      <c r="A26" s="12"/>
      <c r="B26" s="25">
        <v>334.39</v>
      </c>
      <c r="C26" s="20" t="s">
        <v>32</v>
      </c>
      <c r="D26" s="47">
        <v>61500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9" si="6">SUM(D26:M26)</f>
        <v>61500</v>
      </c>
      <c r="O26" s="48">
        <f t="shared" si="2"/>
        <v>2.7411303262613655</v>
      </c>
      <c r="P26" s="9"/>
    </row>
    <row r="27" spans="1:16">
      <c r="A27" s="12"/>
      <c r="B27" s="25">
        <v>334.49</v>
      </c>
      <c r="C27" s="20" t="s">
        <v>34</v>
      </c>
      <c r="D27" s="47">
        <v>0</v>
      </c>
      <c r="E27" s="47">
        <v>109077</v>
      </c>
      <c r="F27" s="47">
        <v>0</v>
      </c>
      <c r="G27" s="47">
        <v>4025777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4134854</v>
      </c>
      <c r="O27" s="48">
        <f t="shared" si="2"/>
        <v>184.29550722053841</v>
      </c>
      <c r="P27" s="9"/>
    </row>
    <row r="28" spans="1:16">
      <c r="A28" s="12"/>
      <c r="B28" s="25">
        <v>334.5</v>
      </c>
      <c r="C28" s="20" t="s">
        <v>35</v>
      </c>
      <c r="D28" s="47">
        <v>1066</v>
      </c>
      <c r="E28" s="47">
        <v>582378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583444</v>
      </c>
      <c r="O28" s="48">
        <f t="shared" si="2"/>
        <v>26.004813692280266</v>
      </c>
      <c r="P28" s="9"/>
    </row>
    <row r="29" spans="1:16">
      <c r="A29" s="12"/>
      <c r="B29" s="25">
        <v>334.69</v>
      </c>
      <c r="C29" s="20" t="s">
        <v>36</v>
      </c>
      <c r="D29" s="47">
        <v>69158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69158</v>
      </c>
      <c r="O29" s="48">
        <f t="shared" si="2"/>
        <v>3.0824567659119273</v>
      </c>
      <c r="P29" s="9"/>
    </row>
    <row r="30" spans="1:16">
      <c r="A30" s="12"/>
      <c r="B30" s="25">
        <v>334.7</v>
      </c>
      <c r="C30" s="20" t="s">
        <v>37</v>
      </c>
      <c r="D30" s="47">
        <v>211959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211959</v>
      </c>
      <c r="O30" s="48">
        <f t="shared" si="2"/>
        <v>9.4472722410411833</v>
      </c>
      <c r="P30" s="9"/>
    </row>
    <row r="31" spans="1:16">
      <c r="A31" s="12"/>
      <c r="B31" s="25">
        <v>335.12</v>
      </c>
      <c r="C31" s="20" t="s">
        <v>146</v>
      </c>
      <c r="D31" s="47">
        <v>470940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470940</v>
      </c>
      <c r="O31" s="48">
        <f t="shared" si="2"/>
        <v>20.990372615439473</v>
      </c>
      <c r="P31" s="9"/>
    </row>
    <row r="32" spans="1:16">
      <c r="A32" s="12"/>
      <c r="B32" s="25">
        <v>335.13</v>
      </c>
      <c r="C32" s="20" t="s">
        <v>147</v>
      </c>
      <c r="D32" s="47">
        <v>22712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22712</v>
      </c>
      <c r="O32" s="48">
        <f t="shared" si="2"/>
        <v>1.0123016580495632</v>
      </c>
      <c r="P32" s="9"/>
    </row>
    <row r="33" spans="1:16">
      <c r="A33" s="12"/>
      <c r="B33" s="25">
        <v>335.14</v>
      </c>
      <c r="C33" s="20" t="s">
        <v>148</v>
      </c>
      <c r="D33" s="47">
        <v>12444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12444</v>
      </c>
      <c r="O33" s="48">
        <f t="shared" si="2"/>
        <v>0.55464432162595834</v>
      </c>
      <c r="P33" s="9"/>
    </row>
    <row r="34" spans="1:16">
      <c r="A34" s="12"/>
      <c r="B34" s="25">
        <v>335.15</v>
      </c>
      <c r="C34" s="20" t="s">
        <v>149</v>
      </c>
      <c r="D34" s="47">
        <v>7700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7700</v>
      </c>
      <c r="O34" s="48">
        <f t="shared" si="2"/>
        <v>0.34319843109288645</v>
      </c>
      <c r="P34" s="9"/>
    </row>
    <row r="35" spans="1:16">
      <c r="A35" s="12"/>
      <c r="B35" s="25">
        <v>335.16</v>
      </c>
      <c r="C35" s="20" t="s">
        <v>150</v>
      </c>
      <c r="D35" s="47">
        <v>223250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223250</v>
      </c>
      <c r="O35" s="48">
        <f t="shared" si="2"/>
        <v>9.9505259404528434</v>
      </c>
      <c r="P35" s="9"/>
    </row>
    <row r="36" spans="1:16">
      <c r="A36" s="12"/>
      <c r="B36" s="25">
        <v>335.18</v>
      </c>
      <c r="C36" s="20" t="s">
        <v>151</v>
      </c>
      <c r="D36" s="47">
        <v>2015934</v>
      </c>
      <c r="E36" s="47">
        <v>1937699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3953633</v>
      </c>
      <c r="O36" s="48">
        <f t="shared" si="2"/>
        <v>176.21826528793011</v>
      </c>
      <c r="P36" s="9"/>
    </row>
    <row r="37" spans="1:16">
      <c r="A37" s="12"/>
      <c r="B37" s="25">
        <v>335.19</v>
      </c>
      <c r="C37" s="20" t="s">
        <v>220</v>
      </c>
      <c r="D37" s="47">
        <v>100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100</v>
      </c>
      <c r="O37" s="48">
        <f t="shared" ref="O37:O68" si="7">(N37/O$94)</f>
        <v>4.4571224817257981E-3</v>
      </c>
      <c r="P37" s="9"/>
    </row>
    <row r="38" spans="1:16">
      <c r="A38" s="12"/>
      <c r="B38" s="25">
        <v>335.49</v>
      </c>
      <c r="C38" s="20" t="s">
        <v>45</v>
      </c>
      <c r="D38" s="47">
        <v>0</v>
      </c>
      <c r="E38" s="47">
        <v>761608</v>
      </c>
      <c r="F38" s="47">
        <v>0</v>
      </c>
      <c r="G38" s="47">
        <v>926676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1688284</v>
      </c>
      <c r="O38" s="48">
        <f t="shared" si="7"/>
        <v>75.248885719379572</v>
      </c>
      <c r="P38" s="9"/>
    </row>
    <row r="39" spans="1:16">
      <c r="A39" s="12"/>
      <c r="B39" s="25">
        <v>336</v>
      </c>
      <c r="C39" s="20" t="s">
        <v>5</v>
      </c>
      <c r="D39" s="47">
        <v>30997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30997</v>
      </c>
      <c r="O39" s="48">
        <f t="shared" si="7"/>
        <v>1.3815742556605455</v>
      </c>
      <c r="P39" s="9"/>
    </row>
    <row r="40" spans="1:16">
      <c r="A40" s="12"/>
      <c r="B40" s="25">
        <v>337.2</v>
      </c>
      <c r="C40" s="20" t="s">
        <v>46</v>
      </c>
      <c r="D40" s="47">
        <v>749939</v>
      </c>
      <c r="E40" s="47">
        <v>791628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45" si="8">SUM(D40:M40)</f>
        <v>1541567</v>
      </c>
      <c r="O40" s="48">
        <f t="shared" si="7"/>
        <v>68.709529327865923</v>
      </c>
      <c r="P40" s="9"/>
    </row>
    <row r="41" spans="1:16">
      <c r="A41" s="12"/>
      <c r="B41" s="25">
        <v>337.6</v>
      </c>
      <c r="C41" s="20" t="s">
        <v>47</v>
      </c>
      <c r="D41" s="47">
        <v>31574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31574</v>
      </c>
      <c r="O41" s="48">
        <f t="shared" si="7"/>
        <v>1.4072918523801035</v>
      </c>
      <c r="P41" s="9"/>
    </row>
    <row r="42" spans="1:16">
      <c r="A42" s="12"/>
      <c r="B42" s="25">
        <v>337.7</v>
      </c>
      <c r="C42" s="20" t="s">
        <v>142</v>
      </c>
      <c r="D42" s="47">
        <v>15698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15698</v>
      </c>
      <c r="O42" s="48">
        <f t="shared" si="7"/>
        <v>0.69967908718131577</v>
      </c>
      <c r="P42" s="9"/>
    </row>
    <row r="43" spans="1:16">
      <c r="A43" s="12"/>
      <c r="B43" s="25">
        <v>338</v>
      </c>
      <c r="C43" s="20" t="s">
        <v>111</v>
      </c>
      <c r="D43" s="47">
        <v>0</v>
      </c>
      <c r="E43" s="47">
        <v>19600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19600</v>
      </c>
      <c r="O43" s="48">
        <f t="shared" si="7"/>
        <v>0.87359600641825641</v>
      </c>
      <c r="P43" s="9"/>
    </row>
    <row r="44" spans="1:16" ht="15.75">
      <c r="A44" s="29" t="s">
        <v>53</v>
      </c>
      <c r="B44" s="30"/>
      <c r="C44" s="31"/>
      <c r="D44" s="32">
        <f t="shared" ref="D44:M44" si="9">SUM(D45:D75)</f>
        <v>287704</v>
      </c>
      <c r="E44" s="32">
        <f t="shared" si="9"/>
        <v>1826954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8"/>
        <v>2114658</v>
      </c>
      <c r="O44" s="46">
        <f t="shared" si="7"/>
        <v>94.252897129613117</v>
      </c>
      <c r="P44" s="10"/>
    </row>
    <row r="45" spans="1:16">
      <c r="A45" s="12"/>
      <c r="B45" s="25">
        <v>341.1</v>
      </c>
      <c r="C45" s="20" t="s">
        <v>152</v>
      </c>
      <c r="D45" s="47">
        <v>25294</v>
      </c>
      <c r="E45" s="47">
        <v>54838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80132</v>
      </c>
      <c r="O45" s="48">
        <f t="shared" si="7"/>
        <v>3.5715813870565163</v>
      </c>
      <c r="P45" s="9"/>
    </row>
    <row r="46" spans="1:16">
      <c r="A46" s="12"/>
      <c r="B46" s="25">
        <v>341.52</v>
      </c>
      <c r="C46" s="20" t="s">
        <v>154</v>
      </c>
      <c r="D46" s="47">
        <v>18922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75" si="10">SUM(D46:M46)</f>
        <v>18922</v>
      </c>
      <c r="O46" s="48">
        <f t="shared" si="7"/>
        <v>0.84337671599215547</v>
      </c>
      <c r="P46" s="9"/>
    </row>
    <row r="47" spans="1:16">
      <c r="A47" s="12"/>
      <c r="B47" s="25">
        <v>341.56</v>
      </c>
      <c r="C47" s="20" t="s">
        <v>155</v>
      </c>
      <c r="D47" s="47">
        <v>22798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22798</v>
      </c>
      <c r="O47" s="48">
        <f t="shared" si="7"/>
        <v>1.0161347833838474</v>
      </c>
      <c r="P47" s="9"/>
    </row>
    <row r="48" spans="1:16">
      <c r="A48" s="12"/>
      <c r="B48" s="25">
        <v>341.8</v>
      </c>
      <c r="C48" s="20" t="s">
        <v>156</v>
      </c>
      <c r="D48" s="47">
        <v>0</v>
      </c>
      <c r="E48" s="47">
        <v>946426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946426</v>
      </c>
      <c r="O48" s="48">
        <f t="shared" si="7"/>
        <v>42.183366018898198</v>
      </c>
      <c r="P48" s="9"/>
    </row>
    <row r="49" spans="1:16">
      <c r="A49" s="12"/>
      <c r="B49" s="25">
        <v>342.1</v>
      </c>
      <c r="C49" s="20" t="s">
        <v>62</v>
      </c>
      <c r="D49" s="47">
        <v>0</v>
      </c>
      <c r="E49" s="47">
        <v>227701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227701</v>
      </c>
      <c r="O49" s="48">
        <f t="shared" si="7"/>
        <v>10.14891246211446</v>
      </c>
      <c r="P49" s="9"/>
    </row>
    <row r="50" spans="1:16">
      <c r="A50" s="12"/>
      <c r="B50" s="25">
        <v>342.9</v>
      </c>
      <c r="C50" s="20" t="s">
        <v>114</v>
      </c>
      <c r="D50" s="47">
        <v>0</v>
      </c>
      <c r="E50" s="47">
        <v>2964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2964</v>
      </c>
      <c r="O50" s="48">
        <f t="shared" si="7"/>
        <v>0.13210911035835265</v>
      </c>
      <c r="P50" s="9"/>
    </row>
    <row r="51" spans="1:16">
      <c r="A51" s="12"/>
      <c r="B51" s="25">
        <v>343.4</v>
      </c>
      <c r="C51" s="20" t="s">
        <v>63</v>
      </c>
      <c r="D51" s="47">
        <v>0</v>
      </c>
      <c r="E51" s="47">
        <v>150635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150635</v>
      </c>
      <c r="O51" s="48">
        <f t="shared" si="7"/>
        <v>6.7139864503476554</v>
      </c>
      <c r="P51" s="9"/>
    </row>
    <row r="52" spans="1:16">
      <c r="A52" s="12"/>
      <c r="B52" s="25">
        <v>344.1</v>
      </c>
      <c r="C52" s="20" t="s">
        <v>157</v>
      </c>
      <c r="D52" s="47">
        <v>0</v>
      </c>
      <c r="E52" s="47">
        <v>61172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61172</v>
      </c>
      <c r="O52" s="48">
        <f t="shared" si="7"/>
        <v>2.7265109645213053</v>
      </c>
      <c r="P52" s="9"/>
    </row>
    <row r="53" spans="1:16">
      <c r="A53" s="12"/>
      <c r="B53" s="25">
        <v>346.4</v>
      </c>
      <c r="C53" s="20" t="s">
        <v>65</v>
      </c>
      <c r="D53" s="47">
        <v>0</v>
      </c>
      <c r="E53" s="47">
        <v>2460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2460</v>
      </c>
      <c r="O53" s="48">
        <f t="shared" si="7"/>
        <v>0.10964521305045463</v>
      </c>
      <c r="P53" s="9"/>
    </row>
    <row r="54" spans="1:16">
      <c r="A54" s="12"/>
      <c r="B54" s="25">
        <v>347.2</v>
      </c>
      <c r="C54" s="20" t="s">
        <v>128</v>
      </c>
      <c r="D54" s="47">
        <v>31726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31726</v>
      </c>
      <c r="O54" s="48">
        <f t="shared" si="7"/>
        <v>1.4140666785523266</v>
      </c>
      <c r="P54" s="9"/>
    </row>
    <row r="55" spans="1:16">
      <c r="A55" s="12"/>
      <c r="B55" s="25">
        <v>347.5</v>
      </c>
      <c r="C55" s="20" t="s">
        <v>116</v>
      </c>
      <c r="D55" s="47">
        <v>23281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23281</v>
      </c>
      <c r="O55" s="48">
        <f t="shared" si="7"/>
        <v>1.037662684970583</v>
      </c>
      <c r="P55" s="9"/>
    </row>
    <row r="56" spans="1:16">
      <c r="A56" s="12"/>
      <c r="B56" s="25">
        <v>347.9</v>
      </c>
      <c r="C56" s="20" t="s">
        <v>66</v>
      </c>
      <c r="D56" s="47">
        <v>85566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85566</v>
      </c>
      <c r="O56" s="48">
        <f t="shared" si="7"/>
        <v>3.8137814227134963</v>
      </c>
      <c r="P56" s="9"/>
    </row>
    <row r="57" spans="1:16">
      <c r="A57" s="12"/>
      <c r="B57" s="25">
        <v>348.11</v>
      </c>
      <c r="C57" s="20" t="s">
        <v>167</v>
      </c>
      <c r="D57" s="47">
        <v>0</v>
      </c>
      <c r="E57" s="47">
        <v>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4</v>
      </c>
      <c r="O57" s="48">
        <f t="shared" si="7"/>
        <v>1.7828489926903192E-4</v>
      </c>
      <c r="P57" s="9"/>
    </row>
    <row r="58" spans="1:16">
      <c r="A58" s="12"/>
      <c r="B58" s="25">
        <v>348.12</v>
      </c>
      <c r="C58" s="20" t="s">
        <v>168</v>
      </c>
      <c r="D58" s="47">
        <v>0</v>
      </c>
      <c r="E58" s="47">
        <v>2843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ref="N58:N71" si="11">SUM(D58:M58)</f>
        <v>2843</v>
      </c>
      <c r="O58" s="48">
        <f t="shared" si="7"/>
        <v>0.12671599215546442</v>
      </c>
      <c r="P58" s="9"/>
    </row>
    <row r="59" spans="1:16">
      <c r="A59" s="12"/>
      <c r="B59" s="25">
        <v>348.13</v>
      </c>
      <c r="C59" s="20" t="s">
        <v>172</v>
      </c>
      <c r="D59" s="47">
        <v>6526</v>
      </c>
      <c r="E59" s="47">
        <v>4765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11291</v>
      </c>
      <c r="O59" s="48">
        <f t="shared" si="7"/>
        <v>0.50325369941165987</v>
      </c>
      <c r="P59" s="9"/>
    </row>
    <row r="60" spans="1:16">
      <c r="A60" s="12"/>
      <c r="B60" s="25">
        <v>348.14</v>
      </c>
      <c r="C60" s="20" t="s">
        <v>173</v>
      </c>
      <c r="D60" s="47">
        <v>1770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1770</v>
      </c>
      <c r="O60" s="48">
        <f t="shared" si="7"/>
        <v>7.8891067926546626E-2</v>
      </c>
      <c r="P60" s="9"/>
    </row>
    <row r="61" spans="1:16">
      <c r="A61" s="12"/>
      <c r="B61" s="25">
        <v>348.22</v>
      </c>
      <c r="C61" s="20" t="s">
        <v>174</v>
      </c>
      <c r="D61" s="47">
        <v>0</v>
      </c>
      <c r="E61" s="47">
        <v>4452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4452</v>
      </c>
      <c r="O61" s="48">
        <f t="shared" si="7"/>
        <v>0.19843109288643251</v>
      </c>
      <c r="P61" s="9"/>
    </row>
    <row r="62" spans="1:16">
      <c r="A62" s="12"/>
      <c r="B62" s="25">
        <v>348.23</v>
      </c>
      <c r="C62" s="20" t="s">
        <v>175</v>
      </c>
      <c r="D62" s="47">
        <v>10930</v>
      </c>
      <c r="E62" s="47">
        <v>25301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36231</v>
      </c>
      <c r="O62" s="48">
        <f t="shared" si="7"/>
        <v>1.6148600463540739</v>
      </c>
      <c r="P62" s="9"/>
    </row>
    <row r="63" spans="1:16">
      <c r="A63" s="12"/>
      <c r="B63" s="25">
        <v>348.31</v>
      </c>
      <c r="C63" s="20" t="s">
        <v>177</v>
      </c>
      <c r="D63" s="47">
        <v>0</v>
      </c>
      <c r="E63" s="47">
        <v>47269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47269</v>
      </c>
      <c r="O63" s="48">
        <f t="shared" si="7"/>
        <v>2.1068372258869674</v>
      </c>
      <c r="P63" s="9"/>
    </row>
    <row r="64" spans="1:16">
      <c r="A64" s="12"/>
      <c r="B64" s="25">
        <v>348.32</v>
      </c>
      <c r="C64" s="20" t="s">
        <v>178</v>
      </c>
      <c r="D64" s="47">
        <v>0</v>
      </c>
      <c r="E64" s="47">
        <v>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9</v>
      </c>
      <c r="O64" s="48">
        <f t="shared" si="7"/>
        <v>4.0114102335532179E-4</v>
      </c>
      <c r="P64" s="9"/>
    </row>
    <row r="65" spans="1:16">
      <c r="A65" s="12"/>
      <c r="B65" s="25">
        <v>348.41</v>
      </c>
      <c r="C65" s="20" t="s">
        <v>179</v>
      </c>
      <c r="D65" s="47">
        <v>0</v>
      </c>
      <c r="E65" s="47">
        <v>41235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41235</v>
      </c>
      <c r="O65" s="48">
        <f t="shared" si="7"/>
        <v>1.8378944553396328</v>
      </c>
      <c r="P65" s="9"/>
    </row>
    <row r="66" spans="1:16">
      <c r="A66" s="12"/>
      <c r="B66" s="25">
        <v>348.42</v>
      </c>
      <c r="C66" s="20" t="s">
        <v>180</v>
      </c>
      <c r="D66" s="47">
        <v>0</v>
      </c>
      <c r="E66" s="47">
        <v>9218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9218</v>
      </c>
      <c r="O66" s="48">
        <f t="shared" si="7"/>
        <v>0.41085755036548405</v>
      </c>
      <c r="P66" s="9"/>
    </row>
    <row r="67" spans="1:16">
      <c r="A67" s="12"/>
      <c r="B67" s="25">
        <v>348.43</v>
      </c>
      <c r="C67" s="20" t="s">
        <v>181</v>
      </c>
      <c r="D67" s="47">
        <v>0</v>
      </c>
      <c r="E67" s="47">
        <v>16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16</v>
      </c>
      <c r="O67" s="48">
        <f t="shared" si="7"/>
        <v>7.1313959707612769E-4</v>
      </c>
      <c r="P67" s="9"/>
    </row>
    <row r="68" spans="1:16">
      <c r="A68" s="12"/>
      <c r="B68" s="25">
        <v>348.52</v>
      </c>
      <c r="C68" s="20" t="s">
        <v>182</v>
      </c>
      <c r="D68" s="47">
        <v>37665</v>
      </c>
      <c r="E68" s="47">
        <v>11537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49202</v>
      </c>
      <c r="O68" s="48">
        <f t="shared" si="7"/>
        <v>2.1929934034587268</v>
      </c>
      <c r="P68" s="9"/>
    </row>
    <row r="69" spans="1:16">
      <c r="A69" s="12"/>
      <c r="B69" s="25">
        <v>348.53</v>
      </c>
      <c r="C69" s="20" t="s">
        <v>183</v>
      </c>
      <c r="D69" s="47">
        <v>20144</v>
      </c>
      <c r="E69" s="47">
        <v>63624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83768</v>
      </c>
      <c r="O69" s="48">
        <f t="shared" ref="O69:O92" si="12">(N69/O$94)</f>
        <v>3.7336423604920661</v>
      </c>
      <c r="P69" s="9"/>
    </row>
    <row r="70" spans="1:16">
      <c r="A70" s="12"/>
      <c r="B70" s="25">
        <v>348.71</v>
      </c>
      <c r="C70" s="20" t="s">
        <v>185</v>
      </c>
      <c r="D70" s="47">
        <v>0</v>
      </c>
      <c r="E70" s="47">
        <v>17675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17675</v>
      </c>
      <c r="O70" s="48">
        <f t="shared" si="12"/>
        <v>0.78779639864503481</v>
      </c>
      <c r="P70" s="9"/>
    </row>
    <row r="71" spans="1:16">
      <c r="A71" s="12"/>
      <c r="B71" s="25">
        <v>348.72</v>
      </c>
      <c r="C71" s="20" t="s">
        <v>186</v>
      </c>
      <c r="D71" s="47">
        <v>0</v>
      </c>
      <c r="E71" s="47">
        <v>725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725</v>
      </c>
      <c r="O71" s="48">
        <f t="shared" si="12"/>
        <v>3.2314137992512038E-2</v>
      </c>
      <c r="P71" s="9"/>
    </row>
    <row r="72" spans="1:16">
      <c r="A72" s="12"/>
      <c r="B72" s="25">
        <v>348.85</v>
      </c>
      <c r="C72" s="20" t="s">
        <v>187</v>
      </c>
      <c r="D72" s="47">
        <v>0</v>
      </c>
      <c r="E72" s="47">
        <v>152055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152055</v>
      </c>
      <c r="O72" s="48">
        <f t="shared" si="12"/>
        <v>6.7772775895881621</v>
      </c>
      <c r="P72" s="9"/>
    </row>
    <row r="73" spans="1:16">
      <c r="A73" s="12"/>
      <c r="B73" s="25">
        <v>348.92099999999999</v>
      </c>
      <c r="C73" s="20" t="s">
        <v>158</v>
      </c>
      <c r="D73" s="47">
        <v>266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266</v>
      </c>
      <c r="O73" s="48">
        <f t="shared" si="12"/>
        <v>1.1855945801390622E-2</v>
      </c>
      <c r="P73" s="9"/>
    </row>
    <row r="74" spans="1:16">
      <c r="A74" s="12"/>
      <c r="B74" s="25">
        <v>348.93299999999999</v>
      </c>
      <c r="C74" s="20" t="s">
        <v>160</v>
      </c>
      <c r="D74" s="47">
        <v>0</v>
      </c>
      <c r="E74" s="47">
        <v>30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30</v>
      </c>
      <c r="O74" s="48">
        <f t="shared" si="12"/>
        <v>1.3371367445177394E-3</v>
      </c>
      <c r="P74" s="9"/>
    </row>
    <row r="75" spans="1:16">
      <c r="A75" s="12"/>
      <c r="B75" s="25">
        <v>348.99</v>
      </c>
      <c r="C75" s="20" t="s">
        <v>161</v>
      </c>
      <c r="D75" s="47">
        <v>2816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2816</v>
      </c>
      <c r="O75" s="48">
        <f t="shared" si="12"/>
        <v>0.12551256908539846</v>
      </c>
      <c r="P75" s="9"/>
    </row>
    <row r="76" spans="1:16" ht="15.75">
      <c r="A76" s="29" t="s">
        <v>54</v>
      </c>
      <c r="B76" s="30"/>
      <c r="C76" s="31"/>
      <c r="D76" s="32">
        <f t="shared" ref="D76:M76" si="13">SUM(D77:D82)</f>
        <v>11898</v>
      </c>
      <c r="E76" s="32">
        <f t="shared" si="13"/>
        <v>116876</v>
      </c>
      <c r="F76" s="32">
        <f t="shared" si="13"/>
        <v>0</v>
      </c>
      <c r="G76" s="32">
        <f t="shared" si="13"/>
        <v>0</v>
      </c>
      <c r="H76" s="32">
        <f t="shared" si="13"/>
        <v>0</v>
      </c>
      <c r="I76" s="32">
        <f t="shared" si="13"/>
        <v>0</v>
      </c>
      <c r="J76" s="32">
        <f t="shared" si="13"/>
        <v>0</v>
      </c>
      <c r="K76" s="32">
        <f t="shared" si="13"/>
        <v>0</v>
      </c>
      <c r="L76" s="32">
        <f t="shared" si="13"/>
        <v>0</v>
      </c>
      <c r="M76" s="32">
        <f t="shared" si="13"/>
        <v>0</v>
      </c>
      <c r="N76" s="32">
        <f t="shared" ref="N76:N92" si="14">SUM(D76:M76)</f>
        <v>128774</v>
      </c>
      <c r="O76" s="46">
        <f t="shared" si="12"/>
        <v>5.7396149046175786</v>
      </c>
      <c r="P76" s="10"/>
    </row>
    <row r="77" spans="1:16">
      <c r="A77" s="13"/>
      <c r="B77" s="40">
        <v>351.1</v>
      </c>
      <c r="C77" s="21" t="s">
        <v>84</v>
      </c>
      <c r="D77" s="47">
        <v>0</v>
      </c>
      <c r="E77" s="47">
        <v>17146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4"/>
        <v>17146</v>
      </c>
      <c r="O77" s="48">
        <f t="shared" si="12"/>
        <v>0.76421822071670531</v>
      </c>
      <c r="P77" s="9"/>
    </row>
    <row r="78" spans="1:16">
      <c r="A78" s="13"/>
      <c r="B78" s="40">
        <v>351.2</v>
      </c>
      <c r="C78" s="21" t="s">
        <v>85</v>
      </c>
      <c r="D78" s="47">
        <v>0</v>
      </c>
      <c r="E78" s="47">
        <v>35255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35255</v>
      </c>
      <c r="O78" s="48">
        <f t="shared" si="12"/>
        <v>1.5713585309324301</v>
      </c>
      <c r="P78" s="9"/>
    </row>
    <row r="79" spans="1:16">
      <c r="A79" s="13"/>
      <c r="B79" s="40">
        <v>351.3</v>
      </c>
      <c r="C79" s="21" t="s">
        <v>120</v>
      </c>
      <c r="D79" s="47">
        <v>0</v>
      </c>
      <c r="E79" s="47">
        <v>58489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58489</v>
      </c>
      <c r="O79" s="48">
        <f t="shared" si="12"/>
        <v>2.6069263683366017</v>
      </c>
      <c r="P79" s="9"/>
    </row>
    <row r="80" spans="1:16">
      <c r="A80" s="13"/>
      <c r="B80" s="40">
        <v>351.5</v>
      </c>
      <c r="C80" s="21" t="s">
        <v>86</v>
      </c>
      <c r="D80" s="47">
        <v>0</v>
      </c>
      <c r="E80" s="47">
        <v>5986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5986</v>
      </c>
      <c r="O80" s="48">
        <f t="shared" si="12"/>
        <v>0.26680335175610626</v>
      </c>
      <c r="P80" s="9"/>
    </row>
    <row r="81" spans="1:119">
      <c r="A81" s="13"/>
      <c r="B81" s="40">
        <v>352</v>
      </c>
      <c r="C81" s="21" t="s">
        <v>87</v>
      </c>
      <c r="D81" s="47">
        <v>4748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4748</v>
      </c>
      <c r="O81" s="48">
        <f t="shared" si="12"/>
        <v>0.21162417543234088</v>
      </c>
      <c r="P81" s="9"/>
    </row>
    <row r="82" spans="1:119">
      <c r="A82" s="13"/>
      <c r="B82" s="40">
        <v>354</v>
      </c>
      <c r="C82" s="21" t="s">
        <v>208</v>
      </c>
      <c r="D82" s="47">
        <v>7150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7150</v>
      </c>
      <c r="O82" s="48">
        <f t="shared" si="12"/>
        <v>0.31868425744339457</v>
      </c>
      <c r="P82" s="9"/>
    </row>
    <row r="83" spans="1:119" ht="15.75">
      <c r="A83" s="29" t="s">
        <v>6</v>
      </c>
      <c r="B83" s="30"/>
      <c r="C83" s="31"/>
      <c r="D83" s="32">
        <f t="shared" ref="D83:M83" si="15">SUM(D84:D88)</f>
        <v>204275</v>
      </c>
      <c r="E83" s="32">
        <f t="shared" si="15"/>
        <v>270693</v>
      </c>
      <c r="F83" s="32">
        <f t="shared" si="15"/>
        <v>0</v>
      </c>
      <c r="G83" s="32">
        <f t="shared" si="15"/>
        <v>26135</v>
      </c>
      <c r="H83" s="32">
        <f t="shared" si="15"/>
        <v>0</v>
      </c>
      <c r="I83" s="32">
        <f t="shared" si="15"/>
        <v>17602</v>
      </c>
      <c r="J83" s="32">
        <f t="shared" si="15"/>
        <v>0</v>
      </c>
      <c r="K83" s="32">
        <f t="shared" si="15"/>
        <v>0</v>
      </c>
      <c r="L83" s="32">
        <f t="shared" si="15"/>
        <v>0</v>
      </c>
      <c r="M83" s="32">
        <f t="shared" si="15"/>
        <v>0</v>
      </c>
      <c r="N83" s="32">
        <f t="shared" si="14"/>
        <v>518705</v>
      </c>
      <c r="O83" s="46">
        <f t="shared" si="12"/>
        <v>23.119317168835799</v>
      </c>
      <c r="P83" s="10"/>
    </row>
    <row r="84" spans="1:119">
      <c r="A84" s="12"/>
      <c r="B84" s="25">
        <v>361.1</v>
      </c>
      <c r="C84" s="20" t="s">
        <v>89</v>
      </c>
      <c r="D84" s="47">
        <v>66112</v>
      </c>
      <c r="E84" s="47">
        <v>17723</v>
      </c>
      <c r="F84" s="47">
        <v>0</v>
      </c>
      <c r="G84" s="47">
        <v>26135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109970</v>
      </c>
      <c r="O84" s="48">
        <f t="shared" si="12"/>
        <v>4.9014975931538602</v>
      </c>
      <c r="P84" s="9"/>
    </row>
    <row r="85" spans="1:119">
      <c r="A85" s="12"/>
      <c r="B85" s="25">
        <v>362</v>
      </c>
      <c r="C85" s="20" t="s">
        <v>90</v>
      </c>
      <c r="D85" s="47">
        <v>13814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13814</v>
      </c>
      <c r="O85" s="48">
        <f t="shared" si="12"/>
        <v>0.61570689962560177</v>
      </c>
      <c r="P85" s="9"/>
    </row>
    <row r="86" spans="1:119">
      <c r="A86" s="12"/>
      <c r="B86" s="25">
        <v>365</v>
      </c>
      <c r="C86" s="20" t="s">
        <v>162</v>
      </c>
      <c r="D86" s="47">
        <v>22996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22996</v>
      </c>
      <c r="O86" s="48">
        <f t="shared" si="12"/>
        <v>1.0249598858976645</v>
      </c>
      <c r="P86" s="9"/>
    </row>
    <row r="87" spans="1:119">
      <c r="A87" s="12"/>
      <c r="B87" s="25">
        <v>366</v>
      </c>
      <c r="C87" s="20" t="s">
        <v>92</v>
      </c>
      <c r="D87" s="47">
        <v>2850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2850</v>
      </c>
      <c r="O87" s="48">
        <f t="shared" si="12"/>
        <v>0.12702799072918525</v>
      </c>
      <c r="P87" s="9"/>
    </row>
    <row r="88" spans="1:119">
      <c r="A88" s="12"/>
      <c r="B88" s="25">
        <v>369.9</v>
      </c>
      <c r="C88" s="20" t="s">
        <v>93</v>
      </c>
      <c r="D88" s="47">
        <v>98503</v>
      </c>
      <c r="E88" s="47">
        <v>252970</v>
      </c>
      <c r="F88" s="47">
        <v>0</v>
      </c>
      <c r="G88" s="47">
        <v>0</v>
      </c>
      <c r="H88" s="47">
        <v>0</v>
      </c>
      <c r="I88" s="47">
        <v>17602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369075</v>
      </c>
      <c r="O88" s="48">
        <f t="shared" si="12"/>
        <v>16.450124799429489</v>
      </c>
      <c r="P88" s="9"/>
    </row>
    <row r="89" spans="1:119" ht="15.75">
      <c r="A89" s="29" t="s">
        <v>55</v>
      </c>
      <c r="B89" s="30"/>
      <c r="C89" s="31"/>
      <c r="D89" s="32">
        <f t="shared" ref="D89:M89" si="16">SUM(D90:D91)</f>
        <v>233175</v>
      </c>
      <c r="E89" s="32">
        <f t="shared" si="16"/>
        <v>11044784</v>
      </c>
      <c r="F89" s="32">
        <f t="shared" si="16"/>
        <v>0</v>
      </c>
      <c r="G89" s="32">
        <f t="shared" si="16"/>
        <v>0</v>
      </c>
      <c r="H89" s="32">
        <f t="shared" si="16"/>
        <v>0</v>
      </c>
      <c r="I89" s="32">
        <f t="shared" si="16"/>
        <v>613</v>
      </c>
      <c r="J89" s="32">
        <f t="shared" si="16"/>
        <v>0</v>
      </c>
      <c r="K89" s="32">
        <f t="shared" si="16"/>
        <v>0</v>
      </c>
      <c r="L89" s="32">
        <f t="shared" si="16"/>
        <v>0</v>
      </c>
      <c r="M89" s="32">
        <f t="shared" si="16"/>
        <v>0</v>
      </c>
      <c r="N89" s="32">
        <f t="shared" si="14"/>
        <v>11278572</v>
      </c>
      <c r="O89" s="46">
        <f t="shared" si="12"/>
        <v>502.69976822963093</v>
      </c>
      <c r="P89" s="9"/>
    </row>
    <row r="90" spans="1:119">
      <c r="A90" s="12"/>
      <c r="B90" s="25">
        <v>381</v>
      </c>
      <c r="C90" s="20" t="s">
        <v>94</v>
      </c>
      <c r="D90" s="47">
        <v>233175</v>
      </c>
      <c r="E90" s="47">
        <v>10734784</v>
      </c>
      <c r="F90" s="47">
        <v>0</v>
      </c>
      <c r="G90" s="47">
        <v>0</v>
      </c>
      <c r="H90" s="47">
        <v>0</v>
      </c>
      <c r="I90" s="47">
        <v>613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10968572</v>
      </c>
      <c r="O90" s="48">
        <f t="shared" si="12"/>
        <v>488.88268853628097</v>
      </c>
      <c r="P90" s="9"/>
    </row>
    <row r="91" spans="1:119" ht="15.75" thickBot="1">
      <c r="A91" s="12"/>
      <c r="B91" s="25">
        <v>384</v>
      </c>
      <c r="C91" s="20" t="s">
        <v>95</v>
      </c>
      <c r="D91" s="47">
        <v>0</v>
      </c>
      <c r="E91" s="47">
        <v>310000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310000</v>
      </c>
      <c r="O91" s="48">
        <f t="shared" si="12"/>
        <v>13.817079693349973</v>
      </c>
      <c r="P91" s="9"/>
    </row>
    <row r="92" spans="1:119" ht="16.5" thickBot="1">
      <c r="A92" s="14" t="s">
        <v>68</v>
      </c>
      <c r="B92" s="23"/>
      <c r="C92" s="22"/>
      <c r="D92" s="15">
        <f t="shared" ref="D92:M92" si="17">SUM(D5,D11,D16,D44,D76,D83,D89)</f>
        <v>15752659</v>
      </c>
      <c r="E92" s="15">
        <f t="shared" si="17"/>
        <v>28467941</v>
      </c>
      <c r="F92" s="15">
        <f t="shared" si="17"/>
        <v>0</v>
      </c>
      <c r="G92" s="15">
        <f t="shared" si="17"/>
        <v>4978588</v>
      </c>
      <c r="H92" s="15">
        <f t="shared" si="17"/>
        <v>0</v>
      </c>
      <c r="I92" s="15">
        <f t="shared" si="17"/>
        <v>222937</v>
      </c>
      <c r="J92" s="15">
        <f t="shared" si="17"/>
        <v>0</v>
      </c>
      <c r="K92" s="15">
        <f t="shared" si="17"/>
        <v>0</v>
      </c>
      <c r="L92" s="15">
        <f t="shared" si="17"/>
        <v>0</v>
      </c>
      <c r="M92" s="15">
        <f t="shared" si="17"/>
        <v>0</v>
      </c>
      <c r="N92" s="15">
        <f t="shared" si="14"/>
        <v>49422125</v>
      </c>
      <c r="O92" s="38">
        <f t="shared" si="12"/>
        <v>2202.8046443216258</v>
      </c>
      <c r="P92" s="6"/>
      <c r="Q92" s="2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</row>
    <row r="93" spans="1:119">
      <c r="A93" s="16"/>
      <c r="B93" s="18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9"/>
    </row>
    <row r="94" spans="1:119">
      <c r="A94" s="41"/>
      <c r="B94" s="42"/>
      <c r="C94" s="42"/>
      <c r="D94" s="43"/>
      <c r="E94" s="43"/>
      <c r="F94" s="43"/>
      <c r="G94" s="43"/>
      <c r="H94" s="43"/>
      <c r="I94" s="43"/>
      <c r="J94" s="43"/>
      <c r="K94" s="43"/>
      <c r="L94" s="119" t="s">
        <v>224</v>
      </c>
      <c r="M94" s="119"/>
      <c r="N94" s="119"/>
      <c r="O94" s="44">
        <v>22436</v>
      </c>
    </row>
    <row r="95" spans="1:119">
      <c r="A95" s="120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8"/>
    </row>
    <row r="96" spans="1:119" ht="15.75" customHeight="1" thickBot="1">
      <c r="A96" s="121" t="s">
        <v>130</v>
      </c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1"/>
    </row>
  </sheetData>
  <mergeCells count="10">
    <mergeCell ref="L94:N94"/>
    <mergeCell ref="A95:O95"/>
    <mergeCell ref="A96:O9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96</v>
      </c>
      <c r="B3" s="109"/>
      <c r="C3" s="110"/>
      <c r="D3" s="129" t="s">
        <v>49</v>
      </c>
      <c r="E3" s="130"/>
      <c r="F3" s="130"/>
      <c r="G3" s="130"/>
      <c r="H3" s="131"/>
      <c r="I3" s="129" t="s">
        <v>50</v>
      </c>
      <c r="J3" s="131"/>
      <c r="K3" s="129" t="s">
        <v>52</v>
      </c>
      <c r="L3" s="131"/>
      <c r="M3" s="36"/>
      <c r="N3" s="37"/>
      <c r="O3" s="132" t="s">
        <v>101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97</v>
      </c>
      <c r="F4" s="34" t="s">
        <v>98</v>
      </c>
      <c r="G4" s="34" t="s">
        <v>99</v>
      </c>
      <c r="H4" s="34" t="s">
        <v>8</v>
      </c>
      <c r="I4" s="34" t="s">
        <v>9</v>
      </c>
      <c r="J4" s="35" t="s">
        <v>100</v>
      </c>
      <c r="K4" s="35" t="s">
        <v>10</v>
      </c>
      <c r="L4" s="35" t="s">
        <v>11</v>
      </c>
      <c r="M4" s="35" t="s">
        <v>12</v>
      </c>
      <c r="N4" s="35" t="s">
        <v>51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10098158</v>
      </c>
      <c r="E5" s="27">
        <f t="shared" si="0"/>
        <v>2717939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12816097</v>
      </c>
      <c r="O5" s="33">
        <f t="shared" ref="O5:O36" si="2">(N5/O$92)</f>
        <v>570.66956095823309</v>
      </c>
      <c r="P5" s="6"/>
    </row>
    <row r="6" spans="1:133">
      <c r="A6" s="12"/>
      <c r="B6" s="25">
        <v>311</v>
      </c>
      <c r="C6" s="20" t="s">
        <v>3</v>
      </c>
      <c r="D6" s="47">
        <v>10011406</v>
      </c>
      <c r="E6" s="47">
        <v>1328110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11339516</v>
      </c>
      <c r="O6" s="48">
        <f t="shared" si="2"/>
        <v>504.92100810401638</v>
      </c>
      <c r="P6" s="9"/>
    </row>
    <row r="7" spans="1:133">
      <c r="A7" s="12"/>
      <c r="B7" s="25">
        <v>312.10000000000002</v>
      </c>
      <c r="C7" s="20" t="s">
        <v>13</v>
      </c>
      <c r="D7" s="47">
        <v>0</v>
      </c>
      <c r="E7" s="47">
        <v>551354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551354</v>
      </c>
      <c r="O7" s="48">
        <f t="shared" si="2"/>
        <v>24.550449728381867</v>
      </c>
      <c r="P7" s="9"/>
    </row>
    <row r="8" spans="1:133">
      <c r="A8" s="12"/>
      <c r="B8" s="25">
        <v>312.3</v>
      </c>
      <c r="C8" s="20" t="s">
        <v>14</v>
      </c>
      <c r="D8" s="47">
        <v>0</v>
      </c>
      <c r="E8" s="47">
        <v>76092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76092</v>
      </c>
      <c r="O8" s="48">
        <f t="shared" si="2"/>
        <v>3.3881912904087632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762383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762383</v>
      </c>
      <c r="O9" s="48">
        <f t="shared" si="2"/>
        <v>33.947056728114703</v>
      </c>
      <c r="P9" s="9"/>
    </row>
    <row r="10" spans="1:133">
      <c r="A10" s="12"/>
      <c r="B10" s="25">
        <v>315</v>
      </c>
      <c r="C10" s="20" t="s">
        <v>145</v>
      </c>
      <c r="D10" s="47">
        <v>86752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86752</v>
      </c>
      <c r="O10" s="48">
        <f t="shared" si="2"/>
        <v>3.8628551073114257</v>
      </c>
      <c r="P10" s="9"/>
    </row>
    <row r="11" spans="1:133" ht="15.75">
      <c r="A11" s="29" t="s">
        <v>18</v>
      </c>
      <c r="B11" s="30"/>
      <c r="C11" s="31"/>
      <c r="D11" s="32">
        <f t="shared" ref="D11:M11" si="3">SUM(D12:D15)</f>
        <v>142681</v>
      </c>
      <c r="E11" s="32">
        <f t="shared" si="3"/>
        <v>1293677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1436358</v>
      </c>
      <c r="O11" s="46">
        <f t="shared" si="2"/>
        <v>63.95752070531659</v>
      </c>
      <c r="P11" s="10"/>
    </row>
    <row r="12" spans="1:133">
      <c r="A12" s="12"/>
      <c r="B12" s="25">
        <v>322</v>
      </c>
      <c r="C12" s="20" t="s">
        <v>0</v>
      </c>
      <c r="D12" s="47">
        <v>0</v>
      </c>
      <c r="E12" s="47">
        <v>175025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175025</v>
      </c>
      <c r="O12" s="48">
        <f t="shared" si="2"/>
        <v>7.7934366372784751</v>
      </c>
      <c r="P12" s="9"/>
    </row>
    <row r="13" spans="1:133">
      <c r="A13" s="12"/>
      <c r="B13" s="25">
        <v>323.7</v>
      </c>
      <c r="C13" s="20" t="s">
        <v>20</v>
      </c>
      <c r="D13" s="47">
        <v>0</v>
      </c>
      <c r="E13" s="47">
        <v>17281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17281</v>
      </c>
      <c r="O13" s="48">
        <f t="shared" si="2"/>
        <v>0.76948080862053614</v>
      </c>
      <c r="P13" s="9"/>
    </row>
    <row r="14" spans="1:133">
      <c r="A14" s="12"/>
      <c r="B14" s="25">
        <v>325.2</v>
      </c>
      <c r="C14" s="20" t="s">
        <v>21</v>
      </c>
      <c r="D14" s="47">
        <v>142681</v>
      </c>
      <c r="E14" s="47">
        <v>1096853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1239534</v>
      </c>
      <c r="O14" s="48">
        <f t="shared" si="2"/>
        <v>55.193427731765965</v>
      </c>
      <c r="P14" s="9"/>
    </row>
    <row r="15" spans="1:133">
      <c r="A15" s="12"/>
      <c r="B15" s="25">
        <v>329</v>
      </c>
      <c r="C15" s="20" t="s">
        <v>22</v>
      </c>
      <c r="D15" s="47">
        <v>0</v>
      </c>
      <c r="E15" s="47">
        <v>4518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4518</v>
      </c>
      <c r="O15" s="48">
        <f t="shared" si="2"/>
        <v>0.20117552765161634</v>
      </c>
      <c r="P15" s="9"/>
    </row>
    <row r="16" spans="1:133" ht="15.75">
      <c r="A16" s="29" t="s">
        <v>25</v>
      </c>
      <c r="B16" s="30"/>
      <c r="C16" s="31"/>
      <c r="D16" s="32">
        <f t="shared" ref="D16:M16" si="4">SUM(D17:D42)</f>
        <v>4920191</v>
      </c>
      <c r="E16" s="32">
        <f t="shared" si="4"/>
        <v>4795099</v>
      </c>
      <c r="F16" s="32">
        <f t="shared" si="4"/>
        <v>0</v>
      </c>
      <c r="G16" s="32">
        <f t="shared" si="4"/>
        <v>1181128</v>
      </c>
      <c r="H16" s="32">
        <f t="shared" si="4"/>
        <v>0</v>
      </c>
      <c r="I16" s="32">
        <f t="shared" si="4"/>
        <v>266363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11162781</v>
      </c>
      <c r="O16" s="46">
        <f t="shared" si="2"/>
        <v>497.05142933475821</v>
      </c>
      <c r="P16" s="10"/>
    </row>
    <row r="17" spans="1:16">
      <c r="A17" s="12"/>
      <c r="B17" s="25">
        <v>331.1</v>
      </c>
      <c r="C17" s="20" t="s">
        <v>23</v>
      </c>
      <c r="D17" s="47">
        <v>15488</v>
      </c>
      <c r="E17" s="47">
        <v>56443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71931</v>
      </c>
      <c r="O17" s="48">
        <f t="shared" si="2"/>
        <v>3.2029121025915042</v>
      </c>
      <c r="P17" s="9"/>
    </row>
    <row r="18" spans="1:16">
      <c r="A18" s="12"/>
      <c r="B18" s="25">
        <v>331.2</v>
      </c>
      <c r="C18" s="20" t="s">
        <v>24</v>
      </c>
      <c r="D18" s="47">
        <v>178580</v>
      </c>
      <c r="E18" s="47">
        <v>258869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437449</v>
      </c>
      <c r="O18" s="48">
        <f t="shared" si="2"/>
        <v>19.478537714845491</v>
      </c>
      <c r="P18" s="9"/>
    </row>
    <row r="19" spans="1:16">
      <c r="A19" s="12"/>
      <c r="B19" s="25">
        <v>331.41</v>
      </c>
      <c r="C19" s="20" t="s">
        <v>28</v>
      </c>
      <c r="D19" s="47">
        <v>0</v>
      </c>
      <c r="E19" s="47">
        <v>376994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4" si="5">SUM(D19:M19)</f>
        <v>376994</v>
      </c>
      <c r="O19" s="48">
        <f t="shared" si="2"/>
        <v>16.786623920206608</v>
      </c>
      <c r="P19" s="9"/>
    </row>
    <row r="20" spans="1:16">
      <c r="A20" s="12"/>
      <c r="B20" s="25">
        <v>331.49</v>
      </c>
      <c r="C20" s="20" t="s">
        <v>29</v>
      </c>
      <c r="D20" s="47">
        <v>19634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19634</v>
      </c>
      <c r="O20" s="48">
        <f t="shared" si="2"/>
        <v>0.87425416332709949</v>
      </c>
      <c r="P20" s="9"/>
    </row>
    <row r="21" spans="1:16">
      <c r="A21" s="12"/>
      <c r="B21" s="25">
        <v>331.5</v>
      </c>
      <c r="C21" s="20" t="s">
        <v>26</v>
      </c>
      <c r="D21" s="47">
        <v>538127</v>
      </c>
      <c r="E21" s="47">
        <v>541586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1079713</v>
      </c>
      <c r="O21" s="48">
        <f t="shared" si="2"/>
        <v>48.07698815566836</v>
      </c>
      <c r="P21" s="9"/>
    </row>
    <row r="22" spans="1:16">
      <c r="A22" s="12"/>
      <c r="B22" s="25">
        <v>331.9</v>
      </c>
      <c r="C22" s="20" t="s">
        <v>106</v>
      </c>
      <c r="D22" s="47">
        <v>0</v>
      </c>
      <c r="E22" s="47">
        <v>75616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75616</v>
      </c>
      <c r="O22" s="48">
        <f t="shared" si="2"/>
        <v>3.3669961706296196</v>
      </c>
      <c r="P22" s="9"/>
    </row>
    <row r="23" spans="1:16">
      <c r="A23" s="12"/>
      <c r="B23" s="25">
        <v>334.1</v>
      </c>
      <c r="C23" s="20" t="s">
        <v>107</v>
      </c>
      <c r="D23" s="47">
        <v>60497</v>
      </c>
      <c r="E23" s="47">
        <v>5594</v>
      </c>
      <c r="F23" s="47">
        <v>0</v>
      </c>
      <c r="G23" s="47">
        <v>0</v>
      </c>
      <c r="H23" s="47">
        <v>0</v>
      </c>
      <c r="I23" s="47">
        <v>266363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332454</v>
      </c>
      <c r="O23" s="48">
        <f t="shared" si="2"/>
        <v>14.803366283729629</v>
      </c>
      <c r="P23" s="9"/>
    </row>
    <row r="24" spans="1:16">
      <c r="A24" s="12"/>
      <c r="B24" s="25">
        <v>334.2</v>
      </c>
      <c r="C24" s="20" t="s">
        <v>27</v>
      </c>
      <c r="D24" s="47">
        <v>58381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58381</v>
      </c>
      <c r="O24" s="48">
        <f t="shared" si="2"/>
        <v>2.5995636298868998</v>
      </c>
      <c r="P24" s="9"/>
    </row>
    <row r="25" spans="1:16">
      <c r="A25" s="12"/>
      <c r="B25" s="25">
        <v>334.34</v>
      </c>
      <c r="C25" s="20" t="s">
        <v>30</v>
      </c>
      <c r="D25" s="47">
        <v>78899</v>
      </c>
      <c r="E25" s="47">
        <v>12010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90909</v>
      </c>
      <c r="O25" s="48">
        <f t="shared" si="2"/>
        <v>4.0479561848784398</v>
      </c>
      <c r="P25" s="9"/>
    </row>
    <row r="26" spans="1:16">
      <c r="A26" s="12"/>
      <c r="B26" s="25">
        <v>334.39</v>
      </c>
      <c r="C26" s="20" t="s">
        <v>32</v>
      </c>
      <c r="D26" s="47">
        <v>68839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9" si="6">SUM(D26:M26)</f>
        <v>68839</v>
      </c>
      <c r="O26" s="48">
        <f t="shared" si="2"/>
        <v>3.065232879152195</v>
      </c>
      <c r="P26" s="9"/>
    </row>
    <row r="27" spans="1:16">
      <c r="A27" s="12"/>
      <c r="B27" s="25">
        <v>334.49</v>
      </c>
      <c r="C27" s="20" t="s">
        <v>34</v>
      </c>
      <c r="D27" s="47">
        <v>0</v>
      </c>
      <c r="E27" s="47">
        <v>275969</v>
      </c>
      <c r="F27" s="47">
        <v>0</v>
      </c>
      <c r="G27" s="47">
        <v>150725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426694</v>
      </c>
      <c r="O27" s="48">
        <f t="shared" si="2"/>
        <v>18.999643779499511</v>
      </c>
      <c r="P27" s="9"/>
    </row>
    <row r="28" spans="1:16">
      <c r="A28" s="12"/>
      <c r="B28" s="25">
        <v>334.5</v>
      </c>
      <c r="C28" s="20" t="s">
        <v>35</v>
      </c>
      <c r="D28" s="47">
        <v>24006</v>
      </c>
      <c r="E28" s="47">
        <v>421200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445206</v>
      </c>
      <c r="O28" s="48">
        <f t="shared" si="2"/>
        <v>19.823938017632916</v>
      </c>
      <c r="P28" s="9"/>
    </row>
    <row r="29" spans="1:16">
      <c r="A29" s="12"/>
      <c r="B29" s="25">
        <v>334.69</v>
      </c>
      <c r="C29" s="20" t="s">
        <v>36</v>
      </c>
      <c r="D29" s="47">
        <v>46779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46779</v>
      </c>
      <c r="O29" s="48">
        <f t="shared" si="2"/>
        <v>2.0829548490515628</v>
      </c>
      <c r="P29" s="9"/>
    </row>
    <row r="30" spans="1:16">
      <c r="A30" s="12"/>
      <c r="B30" s="25">
        <v>334.7</v>
      </c>
      <c r="C30" s="20" t="s">
        <v>37</v>
      </c>
      <c r="D30" s="47">
        <v>79410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79410</v>
      </c>
      <c r="O30" s="48">
        <f t="shared" si="2"/>
        <v>3.5359337429869089</v>
      </c>
      <c r="P30" s="9"/>
    </row>
    <row r="31" spans="1:16">
      <c r="A31" s="12"/>
      <c r="B31" s="25">
        <v>335.12</v>
      </c>
      <c r="C31" s="20" t="s">
        <v>146</v>
      </c>
      <c r="D31" s="47">
        <v>499913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499913</v>
      </c>
      <c r="O31" s="48">
        <f t="shared" si="2"/>
        <v>22.259907382669873</v>
      </c>
      <c r="P31" s="9"/>
    </row>
    <row r="32" spans="1:16">
      <c r="A32" s="12"/>
      <c r="B32" s="25">
        <v>335.13</v>
      </c>
      <c r="C32" s="20" t="s">
        <v>147</v>
      </c>
      <c r="D32" s="47">
        <v>19425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19425</v>
      </c>
      <c r="O32" s="48">
        <f t="shared" si="2"/>
        <v>0.86494790275180333</v>
      </c>
      <c r="P32" s="9"/>
    </row>
    <row r="33" spans="1:16">
      <c r="A33" s="12"/>
      <c r="B33" s="25">
        <v>335.14</v>
      </c>
      <c r="C33" s="20" t="s">
        <v>148</v>
      </c>
      <c r="D33" s="47">
        <v>10753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10753</v>
      </c>
      <c r="O33" s="48">
        <f t="shared" si="2"/>
        <v>0.47880488022085671</v>
      </c>
      <c r="P33" s="9"/>
    </row>
    <row r="34" spans="1:16">
      <c r="A34" s="12"/>
      <c r="B34" s="25">
        <v>335.15</v>
      </c>
      <c r="C34" s="20" t="s">
        <v>149</v>
      </c>
      <c r="D34" s="47">
        <v>3271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3271</v>
      </c>
      <c r="O34" s="48">
        <f t="shared" si="2"/>
        <v>0.14564965713776828</v>
      </c>
      <c r="P34" s="9"/>
    </row>
    <row r="35" spans="1:16">
      <c r="A35" s="12"/>
      <c r="B35" s="25">
        <v>335.16</v>
      </c>
      <c r="C35" s="20" t="s">
        <v>150</v>
      </c>
      <c r="D35" s="47">
        <v>223250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223250</v>
      </c>
      <c r="O35" s="48">
        <f t="shared" si="2"/>
        <v>9.9407783417935693</v>
      </c>
      <c r="P35" s="9"/>
    </row>
    <row r="36" spans="1:16">
      <c r="A36" s="12"/>
      <c r="B36" s="25">
        <v>335.18</v>
      </c>
      <c r="C36" s="20" t="s">
        <v>151</v>
      </c>
      <c r="D36" s="47">
        <v>2157963</v>
      </c>
      <c r="E36" s="47">
        <v>1853400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4011363</v>
      </c>
      <c r="O36" s="48">
        <f t="shared" si="2"/>
        <v>178.61621693828479</v>
      </c>
      <c r="P36" s="9"/>
    </row>
    <row r="37" spans="1:16">
      <c r="A37" s="12"/>
      <c r="B37" s="25">
        <v>335.19</v>
      </c>
      <c r="C37" s="20" t="s">
        <v>220</v>
      </c>
      <c r="D37" s="47">
        <v>55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55</v>
      </c>
      <c r="O37" s="48">
        <f t="shared" ref="O37:O68" si="7">(N37/O$92)</f>
        <v>2.4490159408673967E-3</v>
      </c>
      <c r="P37" s="9"/>
    </row>
    <row r="38" spans="1:16">
      <c r="A38" s="12"/>
      <c r="B38" s="25">
        <v>335.49</v>
      </c>
      <c r="C38" s="20" t="s">
        <v>45</v>
      </c>
      <c r="D38" s="47">
        <v>0</v>
      </c>
      <c r="E38" s="47">
        <v>847583</v>
      </c>
      <c r="F38" s="47">
        <v>0</v>
      </c>
      <c r="G38" s="47">
        <v>1030403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1877986</v>
      </c>
      <c r="O38" s="48">
        <f t="shared" si="7"/>
        <v>83.622139104105443</v>
      </c>
      <c r="P38" s="9"/>
    </row>
    <row r="39" spans="1:16">
      <c r="A39" s="12"/>
      <c r="B39" s="25">
        <v>336</v>
      </c>
      <c r="C39" s="20" t="s">
        <v>5</v>
      </c>
      <c r="D39" s="47">
        <v>30321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30321</v>
      </c>
      <c r="O39" s="48">
        <f t="shared" si="7"/>
        <v>1.3501202244189152</v>
      </c>
      <c r="P39" s="9"/>
    </row>
    <row r="40" spans="1:16">
      <c r="A40" s="12"/>
      <c r="B40" s="25">
        <v>337.2</v>
      </c>
      <c r="C40" s="20" t="s">
        <v>46</v>
      </c>
      <c r="D40" s="47">
        <v>694085</v>
      </c>
      <c r="E40" s="47">
        <v>69835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763920</v>
      </c>
      <c r="O40" s="48">
        <f t="shared" si="7"/>
        <v>34.015495591771305</v>
      </c>
      <c r="P40" s="9"/>
    </row>
    <row r="41" spans="1:16">
      <c r="A41" s="12"/>
      <c r="B41" s="25">
        <v>337.6</v>
      </c>
      <c r="C41" s="20" t="s">
        <v>47</v>
      </c>
      <c r="D41" s="47">
        <v>28255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28255</v>
      </c>
      <c r="O41" s="48">
        <f t="shared" si="7"/>
        <v>1.2581262801674236</v>
      </c>
      <c r="P41" s="9"/>
    </row>
    <row r="42" spans="1:16">
      <c r="A42" s="12"/>
      <c r="B42" s="25">
        <v>337.7</v>
      </c>
      <c r="C42" s="20" t="s">
        <v>142</v>
      </c>
      <c r="D42" s="47">
        <v>84260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84260</v>
      </c>
      <c r="O42" s="48">
        <f t="shared" si="7"/>
        <v>3.751892421408852</v>
      </c>
      <c r="P42" s="9"/>
    </row>
    <row r="43" spans="1:16" ht="15.75">
      <c r="A43" s="29" t="s">
        <v>53</v>
      </c>
      <c r="B43" s="30"/>
      <c r="C43" s="31"/>
      <c r="D43" s="32">
        <f t="shared" ref="D43:M43" si="8">SUM(D44:D73)</f>
        <v>327491</v>
      </c>
      <c r="E43" s="32">
        <f t="shared" si="8"/>
        <v>1791061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0</v>
      </c>
      <c r="J43" s="32">
        <f t="shared" si="8"/>
        <v>0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2118552</v>
      </c>
      <c r="O43" s="46">
        <f t="shared" si="7"/>
        <v>94.333956719209183</v>
      </c>
      <c r="P43" s="10"/>
    </row>
    <row r="44" spans="1:16">
      <c r="A44" s="12"/>
      <c r="B44" s="25">
        <v>341.1</v>
      </c>
      <c r="C44" s="20" t="s">
        <v>152</v>
      </c>
      <c r="D44" s="47">
        <v>23092</v>
      </c>
      <c r="E44" s="47">
        <v>50215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73307</v>
      </c>
      <c r="O44" s="48">
        <f t="shared" si="7"/>
        <v>3.2641820286757501</v>
      </c>
      <c r="P44" s="9"/>
    </row>
    <row r="45" spans="1:16">
      <c r="A45" s="12"/>
      <c r="B45" s="25">
        <v>341.52</v>
      </c>
      <c r="C45" s="20" t="s">
        <v>154</v>
      </c>
      <c r="D45" s="47">
        <v>41014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73" si="9">SUM(D45:M45)</f>
        <v>41014</v>
      </c>
      <c r="O45" s="48">
        <f t="shared" si="7"/>
        <v>1.8262534508860986</v>
      </c>
      <c r="P45" s="9"/>
    </row>
    <row r="46" spans="1:16">
      <c r="A46" s="12"/>
      <c r="B46" s="25">
        <v>341.54</v>
      </c>
      <c r="C46" s="20" t="s">
        <v>221</v>
      </c>
      <c r="D46" s="47">
        <v>0</v>
      </c>
      <c r="E46" s="47">
        <v>142483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142483</v>
      </c>
      <c r="O46" s="48">
        <f t="shared" si="7"/>
        <v>6.3444206964110785</v>
      </c>
      <c r="P46" s="9"/>
    </row>
    <row r="47" spans="1:16">
      <c r="A47" s="12"/>
      <c r="B47" s="25">
        <v>341.56</v>
      </c>
      <c r="C47" s="20" t="s">
        <v>155</v>
      </c>
      <c r="D47" s="47">
        <v>21244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21244</v>
      </c>
      <c r="O47" s="48">
        <f t="shared" si="7"/>
        <v>0.94594353905067241</v>
      </c>
      <c r="P47" s="9"/>
    </row>
    <row r="48" spans="1:16">
      <c r="A48" s="12"/>
      <c r="B48" s="25">
        <v>341.8</v>
      </c>
      <c r="C48" s="20" t="s">
        <v>156</v>
      </c>
      <c r="D48" s="47">
        <v>0</v>
      </c>
      <c r="E48" s="47">
        <v>983808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983808</v>
      </c>
      <c r="O48" s="48">
        <f t="shared" si="7"/>
        <v>43.806572268234035</v>
      </c>
      <c r="P48" s="9"/>
    </row>
    <row r="49" spans="1:16">
      <c r="A49" s="12"/>
      <c r="B49" s="25">
        <v>342.1</v>
      </c>
      <c r="C49" s="20" t="s">
        <v>62</v>
      </c>
      <c r="D49" s="47">
        <v>0</v>
      </c>
      <c r="E49" s="47">
        <v>212094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212094</v>
      </c>
      <c r="O49" s="48">
        <f t="shared" si="7"/>
        <v>9.444028853860539</v>
      </c>
      <c r="P49" s="9"/>
    </row>
    <row r="50" spans="1:16">
      <c r="A50" s="12"/>
      <c r="B50" s="25">
        <v>342.9</v>
      </c>
      <c r="C50" s="20" t="s">
        <v>114</v>
      </c>
      <c r="D50" s="47">
        <v>0</v>
      </c>
      <c r="E50" s="47">
        <v>6812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6812</v>
      </c>
      <c r="O50" s="48">
        <f t="shared" si="7"/>
        <v>0.30332175616706741</v>
      </c>
      <c r="P50" s="9"/>
    </row>
    <row r="51" spans="1:16">
      <c r="A51" s="12"/>
      <c r="B51" s="25">
        <v>343.4</v>
      </c>
      <c r="C51" s="20" t="s">
        <v>63</v>
      </c>
      <c r="D51" s="47">
        <v>0</v>
      </c>
      <c r="E51" s="47">
        <v>1051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1051</v>
      </c>
      <c r="O51" s="48">
        <f t="shared" si="7"/>
        <v>4.6798468251847893E-2</v>
      </c>
      <c r="P51" s="9"/>
    </row>
    <row r="52" spans="1:16">
      <c r="A52" s="12"/>
      <c r="B52" s="25">
        <v>344.1</v>
      </c>
      <c r="C52" s="20" t="s">
        <v>157</v>
      </c>
      <c r="D52" s="47">
        <v>0</v>
      </c>
      <c r="E52" s="47">
        <v>64244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64244</v>
      </c>
      <c r="O52" s="48">
        <f t="shared" si="7"/>
        <v>2.8606287291833645</v>
      </c>
      <c r="P52" s="9"/>
    </row>
    <row r="53" spans="1:16">
      <c r="A53" s="12"/>
      <c r="B53" s="25">
        <v>346.4</v>
      </c>
      <c r="C53" s="20" t="s">
        <v>65</v>
      </c>
      <c r="D53" s="47">
        <v>0</v>
      </c>
      <c r="E53" s="47">
        <v>2495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2495</v>
      </c>
      <c r="O53" s="48">
        <f t="shared" si="7"/>
        <v>0.11109626859025737</v>
      </c>
      <c r="P53" s="9"/>
    </row>
    <row r="54" spans="1:16">
      <c r="A54" s="12"/>
      <c r="B54" s="25">
        <v>347.2</v>
      </c>
      <c r="C54" s="20" t="s">
        <v>128</v>
      </c>
      <c r="D54" s="47">
        <v>26933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26933</v>
      </c>
      <c r="O54" s="48">
        <f t="shared" si="7"/>
        <v>1.1992608424614837</v>
      </c>
      <c r="P54" s="9"/>
    </row>
    <row r="55" spans="1:16">
      <c r="A55" s="12"/>
      <c r="B55" s="25">
        <v>347.5</v>
      </c>
      <c r="C55" s="20" t="s">
        <v>116</v>
      </c>
      <c r="D55" s="47">
        <v>35197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35197</v>
      </c>
      <c r="O55" s="48">
        <f t="shared" si="7"/>
        <v>1.5672366194674503</v>
      </c>
      <c r="P55" s="9"/>
    </row>
    <row r="56" spans="1:16">
      <c r="A56" s="12"/>
      <c r="B56" s="25">
        <v>347.9</v>
      </c>
      <c r="C56" s="20" t="s">
        <v>66</v>
      </c>
      <c r="D56" s="47">
        <v>81561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81561</v>
      </c>
      <c r="O56" s="48">
        <f t="shared" si="7"/>
        <v>3.6317125300561046</v>
      </c>
      <c r="P56" s="9"/>
    </row>
    <row r="57" spans="1:16">
      <c r="A57" s="12"/>
      <c r="B57" s="25">
        <v>348.12</v>
      </c>
      <c r="C57" s="20" t="s">
        <v>168</v>
      </c>
      <c r="D57" s="47">
        <v>0</v>
      </c>
      <c r="E57" s="47">
        <v>3066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69" si="10">SUM(D57:M57)</f>
        <v>3066</v>
      </c>
      <c r="O57" s="48">
        <f t="shared" si="7"/>
        <v>0.13652150681271707</v>
      </c>
      <c r="P57" s="9"/>
    </row>
    <row r="58" spans="1:16">
      <c r="A58" s="12"/>
      <c r="B58" s="25">
        <v>348.13</v>
      </c>
      <c r="C58" s="20" t="s">
        <v>172</v>
      </c>
      <c r="D58" s="47">
        <v>10075</v>
      </c>
      <c r="E58" s="47">
        <v>7999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18074</v>
      </c>
      <c r="O58" s="48">
        <f t="shared" si="7"/>
        <v>0.80479116573158782</v>
      </c>
      <c r="P58" s="9"/>
    </row>
    <row r="59" spans="1:16">
      <c r="A59" s="12"/>
      <c r="B59" s="25">
        <v>348.14</v>
      </c>
      <c r="C59" s="20" t="s">
        <v>173</v>
      </c>
      <c r="D59" s="47">
        <v>2731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2731</v>
      </c>
      <c r="O59" s="48">
        <f t="shared" si="7"/>
        <v>0.12160477335470657</v>
      </c>
      <c r="P59" s="9"/>
    </row>
    <row r="60" spans="1:16">
      <c r="A60" s="12"/>
      <c r="B60" s="25">
        <v>348.22</v>
      </c>
      <c r="C60" s="20" t="s">
        <v>174</v>
      </c>
      <c r="D60" s="47">
        <v>0</v>
      </c>
      <c r="E60" s="47">
        <v>7806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7806</v>
      </c>
      <c r="O60" s="48">
        <f t="shared" si="7"/>
        <v>0.34758215335292547</v>
      </c>
      <c r="P60" s="9"/>
    </row>
    <row r="61" spans="1:16">
      <c r="A61" s="12"/>
      <c r="B61" s="25">
        <v>348.23</v>
      </c>
      <c r="C61" s="20" t="s">
        <v>175</v>
      </c>
      <c r="D61" s="47">
        <v>12423</v>
      </c>
      <c r="E61" s="47">
        <v>30706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43129</v>
      </c>
      <c r="O61" s="48">
        <f t="shared" si="7"/>
        <v>1.9204292457030903</v>
      </c>
      <c r="P61" s="9"/>
    </row>
    <row r="62" spans="1:16">
      <c r="A62" s="12"/>
      <c r="B62" s="25">
        <v>348.24</v>
      </c>
      <c r="C62" s="20" t="s">
        <v>176</v>
      </c>
      <c r="D62" s="47">
        <v>115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115</v>
      </c>
      <c r="O62" s="48">
        <f t="shared" si="7"/>
        <v>5.1206696945409209E-3</v>
      </c>
      <c r="P62" s="9"/>
    </row>
    <row r="63" spans="1:16">
      <c r="A63" s="12"/>
      <c r="B63" s="25">
        <v>348.31</v>
      </c>
      <c r="C63" s="20" t="s">
        <v>177</v>
      </c>
      <c r="D63" s="47">
        <v>0</v>
      </c>
      <c r="E63" s="47">
        <v>50948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50948</v>
      </c>
      <c r="O63" s="48">
        <f t="shared" si="7"/>
        <v>2.2685902573693117</v>
      </c>
      <c r="P63" s="9"/>
    </row>
    <row r="64" spans="1:16">
      <c r="A64" s="12"/>
      <c r="B64" s="25">
        <v>348.41</v>
      </c>
      <c r="C64" s="20" t="s">
        <v>179</v>
      </c>
      <c r="D64" s="47">
        <v>0</v>
      </c>
      <c r="E64" s="47">
        <v>46751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46751</v>
      </c>
      <c r="O64" s="48">
        <f t="shared" si="7"/>
        <v>2.0817080772998486</v>
      </c>
      <c r="P64" s="9"/>
    </row>
    <row r="65" spans="1:16">
      <c r="A65" s="12"/>
      <c r="B65" s="25">
        <v>348.42</v>
      </c>
      <c r="C65" s="20" t="s">
        <v>180</v>
      </c>
      <c r="D65" s="47">
        <v>0</v>
      </c>
      <c r="E65" s="47">
        <v>10185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10185</v>
      </c>
      <c r="O65" s="48">
        <f t="shared" si="7"/>
        <v>0.45351322468608068</v>
      </c>
      <c r="P65" s="9"/>
    </row>
    <row r="66" spans="1:16">
      <c r="A66" s="12"/>
      <c r="B66" s="25">
        <v>348.52</v>
      </c>
      <c r="C66" s="20" t="s">
        <v>182</v>
      </c>
      <c r="D66" s="47">
        <v>45876</v>
      </c>
      <c r="E66" s="47">
        <v>14911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60787</v>
      </c>
      <c r="O66" s="48">
        <f t="shared" si="7"/>
        <v>2.7066969454092082</v>
      </c>
      <c r="P66" s="9"/>
    </row>
    <row r="67" spans="1:16">
      <c r="A67" s="12"/>
      <c r="B67" s="25">
        <v>348.53</v>
      </c>
      <c r="C67" s="20" t="s">
        <v>183</v>
      </c>
      <c r="D67" s="47">
        <v>23926</v>
      </c>
      <c r="E67" s="47">
        <v>80767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104693</v>
      </c>
      <c r="O67" s="48">
        <f t="shared" si="7"/>
        <v>4.661724107222371</v>
      </c>
      <c r="P67" s="9"/>
    </row>
    <row r="68" spans="1:16">
      <c r="A68" s="12"/>
      <c r="B68" s="25">
        <v>348.71</v>
      </c>
      <c r="C68" s="20" t="s">
        <v>185</v>
      </c>
      <c r="D68" s="47">
        <v>0</v>
      </c>
      <c r="E68" s="47">
        <v>19995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19995</v>
      </c>
      <c r="O68" s="48">
        <f t="shared" si="7"/>
        <v>0.89032861341170189</v>
      </c>
      <c r="P68" s="9"/>
    </row>
    <row r="69" spans="1:16">
      <c r="A69" s="12"/>
      <c r="B69" s="25">
        <v>348.72</v>
      </c>
      <c r="C69" s="20" t="s">
        <v>186</v>
      </c>
      <c r="D69" s="47">
        <v>0</v>
      </c>
      <c r="E69" s="47">
        <v>865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865</v>
      </c>
      <c r="O69" s="48">
        <f t="shared" ref="O69:O90" si="11">(N69/O$92)</f>
        <v>3.851634161545997E-2</v>
      </c>
      <c r="P69" s="9"/>
    </row>
    <row r="70" spans="1:16">
      <c r="A70" s="12"/>
      <c r="B70" s="25">
        <v>348.85</v>
      </c>
      <c r="C70" s="20" t="s">
        <v>187</v>
      </c>
      <c r="D70" s="47">
        <v>0</v>
      </c>
      <c r="E70" s="47">
        <v>53635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53635</v>
      </c>
      <c r="O70" s="48">
        <f t="shared" si="11"/>
        <v>2.3882358179713243</v>
      </c>
      <c r="P70" s="9"/>
    </row>
    <row r="71" spans="1:16">
      <c r="A71" s="12"/>
      <c r="B71" s="25">
        <v>348.92099999999999</v>
      </c>
      <c r="C71" s="20" t="s">
        <v>158</v>
      </c>
      <c r="D71" s="47">
        <v>136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136</v>
      </c>
      <c r="O71" s="48">
        <f t="shared" si="11"/>
        <v>6.0557485083266539E-3</v>
      </c>
      <c r="P71" s="9"/>
    </row>
    <row r="72" spans="1:16">
      <c r="A72" s="12"/>
      <c r="B72" s="25">
        <v>348.93299999999999</v>
      </c>
      <c r="C72" s="20" t="s">
        <v>160</v>
      </c>
      <c r="D72" s="47">
        <v>0</v>
      </c>
      <c r="E72" s="47">
        <v>225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225</v>
      </c>
      <c r="O72" s="48">
        <f t="shared" si="11"/>
        <v>1.0018701576275714E-2</v>
      </c>
      <c r="P72" s="9"/>
    </row>
    <row r="73" spans="1:16">
      <c r="A73" s="12"/>
      <c r="B73" s="25">
        <v>348.99</v>
      </c>
      <c r="C73" s="20" t="s">
        <v>161</v>
      </c>
      <c r="D73" s="47">
        <v>3168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3168</v>
      </c>
      <c r="O73" s="48">
        <f t="shared" si="11"/>
        <v>0.14106331819396206</v>
      </c>
      <c r="P73" s="9"/>
    </row>
    <row r="74" spans="1:16" ht="15.75">
      <c r="A74" s="29" t="s">
        <v>54</v>
      </c>
      <c r="B74" s="30"/>
      <c r="C74" s="31"/>
      <c r="D74" s="32">
        <f t="shared" ref="D74:M74" si="12">SUM(D75:D81)</f>
        <v>15614</v>
      </c>
      <c r="E74" s="32">
        <f t="shared" si="12"/>
        <v>165659</v>
      </c>
      <c r="F74" s="32">
        <f t="shared" si="12"/>
        <v>0</v>
      </c>
      <c r="G74" s="32">
        <f t="shared" si="12"/>
        <v>0</v>
      </c>
      <c r="H74" s="32">
        <f t="shared" si="12"/>
        <v>0</v>
      </c>
      <c r="I74" s="32">
        <f t="shared" si="12"/>
        <v>0</v>
      </c>
      <c r="J74" s="32">
        <f t="shared" si="12"/>
        <v>0</v>
      </c>
      <c r="K74" s="32">
        <f t="shared" si="12"/>
        <v>0</v>
      </c>
      <c r="L74" s="32">
        <f t="shared" si="12"/>
        <v>0</v>
      </c>
      <c r="M74" s="32">
        <f t="shared" si="12"/>
        <v>0</v>
      </c>
      <c r="N74" s="32">
        <f>SUM(D74:M74)</f>
        <v>181273</v>
      </c>
      <c r="O74" s="46">
        <f t="shared" si="11"/>
        <v>8.0716448481610108</v>
      </c>
      <c r="P74" s="10"/>
    </row>
    <row r="75" spans="1:16">
      <c r="A75" s="13"/>
      <c r="B75" s="40">
        <v>351.1</v>
      </c>
      <c r="C75" s="21" t="s">
        <v>84</v>
      </c>
      <c r="D75" s="47">
        <v>0</v>
      </c>
      <c r="E75" s="47">
        <v>17780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17780</v>
      </c>
      <c r="O75" s="48">
        <f t="shared" si="11"/>
        <v>0.79170006233858758</v>
      </c>
      <c r="P75" s="9"/>
    </row>
    <row r="76" spans="1:16">
      <c r="A76" s="13"/>
      <c r="B76" s="40">
        <v>351.2</v>
      </c>
      <c r="C76" s="21" t="s">
        <v>85</v>
      </c>
      <c r="D76" s="47">
        <v>0</v>
      </c>
      <c r="E76" s="47">
        <v>57666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ref="N76:N81" si="13">SUM(D76:M76)</f>
        <v>57666</v>
      </c>
      <c r="O76" s="48">
        <f t="shared" si="11"/>
        <v>2.5677264226556238</v>
      </c>
      <c r="P76" s="9"/>
    </row>
    <row r="77" spans="1:16">
      <c r="A77" s="13"/>
      <c r="B77" s="40">
        <v>351.3</v>
      </c>
      <c r="C77" s="21" t="s">
        <v>120</v>
      </c>
      <c r="D77" s="47">
        <v>0</v>
      </c>
      <c r="E77" s="47">
        <v>81425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81425</v>
      </c>
      <c r="O77" s="48">
        <f t="shared" si="11"/>
        <v>3.6256567815477783</v>
      </c>
      <c r="P77" s="9"/>
    </row>
    <row r="78" spans="1:16">
      <c r="A78" s="13"/>
      <c r="B78" s="40">
        <v>351.5</v>
      </c>
      <c r="C78" s="21" t="s">
        <v>86</v>
      </c>
      <c r="D78" s="47">
        <v>0</v>
      </c>
      <c r="E78" s="47">
        <v>8745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8745</v>
      </c>
      <c r="O78" s="48">
        <f t="shared" si="11"/>
        <v>0.38939353459791609</v>
      </c>
      <c r="P78" s="9"/>
    </row>
    <row r="79" spans="1:16">
      <c r="A79" s="13"/>
      <c r="B79" s="40">
        <v>352</v>
      </c>
      <c r="C79" s="21" t="s">
        <v>87</v>
      </c>
      <c r="D79" s="47">
        <v>9949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9949</v>
      </c>
      <c r="O79" s="48">
        <f t="shared" si="11"/>
        <v>0.44300471992163148</v>
      </c>
      <c r="P79" s="9"/>
    </row>
    <row r="80" spans="1:16">
      <c r="A80" s="13"/>
      <c r="B80" s="40">
        <v>354</v>
      </c>
      <c r="C80" s="21" t="s">
        <v>208</v>
      </c>
      <c r="D80" s="47">
        <v>5665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5665</v>
      </c>
      <c r="O80" s="48">
        <f t="shared" si="11"/>
        <v>0.25224864190934188</v>
      </c>
      <c r="P80" s="9"/>
    </row>
    <row r="81" spans="1:119">
      <c r="A81" s="13"/>
      <c r="B81" s="40">
        <v>359</v>
      </c>
      <c r="C81" s="21" t="s">
        <v>88</v>
      </c>
      <c r="D81" s="47">
        <v>0</v>
      </c>
      <c r="E81" s="47">
        <v>43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43</v>
      </c>
      <c r="O81" s="48">
        <f t="shared" si="11"/>
        <v>1.9146851901326921E-3</v>
      </c>
      <c r="P81" s="9"/>
    </row>
    <row r="82" spans="1:119" ht="15.75">
      <c r="A82" s="29" t="s">
        <v>6</v>
      </c>
      <c r="B82" s="30"/>
      <c r="C82" s="31"/>
      <c r="D82" s="32">
        <f t="shared" ref="D82:M82" si="14">SUM(D83:D87)</f>
        <v>575406</v>
      </c>
      <c r="E82" s="32">
        <f t="shared" si="14"/>
        <v>310354</v>
      </c>
      <c r="F82" s="32">
        <f t="shared" si="14"/>
        <v>0</v>
      </c>
      <c r="G82" s="32">
        <f t="shared" si="14"/>
        <v>61612</v>
      </c>
      <c r="H82" s="32">
        <f t="shared" si="14"/>
        <v>0</v>
      </c>
      <c r="I82" s="32">
        <f t="shared" si="14"/>
        <v>132</v>
      </c>
      <c r="J82" s="32">
        <f t="shared" si="14"/>
        <v>0</v>
      </c>
      <c r="K82" s="32">
        <f t="shared" si="14"/>
        <v>0</v>
      </c>
      <c r="L82" s="32">
        <f t="shared" si="14"/>
        <v>0</v>
      </c>
      <c r="M82" s="32">
        <f t="shared" si="14"/>
        <v>0</v>
      </c>
      <c r="N82" s="32">
        <f t="shared" ref="N82:N90" si="15">SUM(D82:M82)</f>
        <v>947504</v>
      </c>
      <c r="O82" s="46">
        <f t="shared" si="11"/>
        <v>42.190043637011307</v>
      </c>
      <c r="P82" s="10"/>
    </row>
    <row r="83" spans="1:119">
      <c r="A83" s="12"/>
      <c r="B83" s="25">
        <v>361.1</v>
      </c>
      <c r="C83" s="20" t="s">
        <v>89</v>
      </c>
      <c r="D83" s="47">
        <v>150091</v>
      </c>
      <c r="E83" s="47">
        <v>51100</v>
      </c>
      <c r="F83" s="47">
        <v>0</v>
      </c>
      <c r="G83" s="47">
        <v>61612</v>
      </c>
      <c r="H83" s="47">
        <v>0</v>
      </c>
      <c r="I83" s="47">
        <v>132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5"/>
        <v>262935</v>
      </c>
      <c r="O83" s="48">
        <f t="shared" si="11"/>
        <v>11.7078546620358</v>
      </c>
      <c r="P83" s="9"/>
    </row>
    <row r="84" spans="1:119">
      <c r="A84" s="12"/>
      <c r="B84" s="25">
        <v>362</v>
      </c>
      <c r="C84" s="20" t="s">
        <v>90</v>
      </c>
      <c r="D84" s="47">
        <v>14765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14765</v>
      </c>
      <c r="O84" s="48">
        <f t="shared" si="11"/>
        <v>0.65744946121649306</v>
      </c>
      <c r="P84" s="9"/>
    </row>
    <row r="85" spans="1:119">
      <c r="A85" s="12"/>
      <c r="B85" s="25">
        <v>365</v>
      </c>
      <c r="C85" s="20" t="s">
        <v>162</v>
      </c>
      <c r="D85" s="47">
        <v>347918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347918</v>
      </c>
      <c r="O85" s="48">
        <f t="shared" si="11"/>
        <v>15.491940511176418</v>
      </c>
      <c r="P85" s="9"/>
    </row>
    <row r="86" spans="1:119">
      <c r="A86" s="12"/>
      <c r="B86" s="25">
        <v>366</v>
      </c>
      <c r="C86" s="20" t="s">
        <v>92</v>
      </c>
      <c r="D86" s="47">
        <v>35232</v>
      </c>
      <c r="E86" s="47">
        <v>2500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37732</v>
      </c>
      <c r="O86" s="48">
        <f t="shared" si="11"/>
        <v>1.6801139905601568</v>
      </c>
      <c r="P86" s="9"/>
    </row>
    <row r="87" spans="1:119">
      <c r="A87" s="12"/>
      <c r="B87" s="25">
        <v>369.9</v>
      </c>
      <c r="C87" s="20" t="s">
        <v>93</v>
      </c>
      <c r="D87" s="47">
        <v>27400</v>
      </c>
      <c r="E87" s="47">
        <v>256754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284154</v>
      </c>
      <c r="O87" s="48">
        <f t="shared" si="11"/>
        <v>12.652685012022442</v>
      </c>
      <c r="P87" s="9"/>
    </row>
    <row r="88" spans="1:119" ht="15.75">
      <c r="A88" s="29" t="s">
        <v>55</v>
      </c>
      <c r="B88" s="30"/>
      <c r="C88" s="31"/>
      <c r="D88" s="32">
        <f t="shared" ref="D88:M88" si="16">SUM(D89:D89)</f>
        <v>271725</v>
      </c>
      <c r="E88" s="32">
        <f t="shared" si="16"/>
        <v>10790283</v>
      </c>
      <c r="F88" s="32">
        <f t="shared" si="16"/>
        <v>0</v>
      </c>
      <c r="G88" s="32">
        <f t="shared" si="16"/>
        <v>0</v>
      </c>
      <c r="H88" s="32">
        <f t="shared" si="16"/>
        <v>0</v>
      </c>
      <c r="I88" s="32">
        <f t="shared" si="16"/>
        <v>0</v>
      </c>
      <c r="J88" s="32">
        <f t="shared" si="16"/>
        <v>0</v>
      </c>
      <c r="K88" s="32">
        <f t="shared" si="16"/>
        <v>0</v>
      </c>
      <c r="L88" s="32">
        <f t="shared" si="16"/>
        <v>0</v>
      </c>
      <c r="M88" s="32">
        <f t="shared" si="16"/>
        <v>0</v>
      </c>
      <c r="N88" s="32">
        <f t="shared" si="15"/>
        <v>11062008</v>
      </c>
      <c r="O88" s="46">
        <f t="shared" si="11"/>
        <v>492.56425327277583</v>
      </c>
      <c r="P88" s="9"/>
    </row>
    <row r="89" spans="1:119" ht="15.75" thickBot="1">
      <c r="A89" s="12"/>
      <c r="B89" s="25">
        <v>381</v>
      </c>
      <c r="C89" s="20" t="s">
        <v>94</v>
      </c>
      <c r="D89" s="47">
        <v>271725</v>
      </c>
      <c r="E89" s="47">
        <v>10790283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11062008</v>
      </c>
      <c r="O89" s="48">
        <f t="shared" si="11"/>
        <v>492.56425327277583</v>
      </c>
      <c r="P89" s="9"/>
    </row>
    <row r="90" spans="1:119" ht="16.5" thickBot="1">
      <c r="A90" s="14" t="s">
        <v>68</v>
      </c>
      <c r="B90" s="23"/>
      <c r="C90" s="22"/>
      <c r="D90" s="15">
        <f t="shared" ref="D90:M90" si="17">SUM(D5,D11,D16,D43,D74,D82,D88)</f>
        <v>16351266</v>
      </c>
      <c r="E90" s="15">
        <f t="shared" si="17"/>
        <v>21864072</v>
      </c>
      <c r="F90" s="15">
        <f t="shared" si="17"/>
        <v>0</v>
      </c>
      <c r="G90" s="15">
        <f t="shared" si="17"/>
        <v>1242740</v>
      </c>
      <c r="H90" s="15">
        <f t="shared" si="17"/>
        <v>0</v>
      </c>
      <c r="I90" s="15">
        <f t="shared" si="17"/>
        <v>266495</v>
      </c>
      <c r="J90" s="15">
        <f t="shared" si="17"/>
        <v>0</v>
      </c>
      <c r="K90" s="15">
        <f t="shared" si="17"/>
        <v>0</v>
      </c>
      <c r="L90" s="15">
        <f t="shared" si="17"/>
        <v>0</v>
      </c>
      <c r="M90" s="15">
        <f t="shared" si="17"/>
        <v>0</v>
      </c>
      <c r="N90" s="15">
        <f t="shared" si="15"/>
        <v>39724573</v>
      </c>
      <c r="O90" s="38">
        <f t="shared" si="11"/>
        <v>1768.8384094754654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41"/>
      <c r="B92" s="42"/>
      <c r="C92" s="42"/>
      <c r="D92" s="43"/>
      <c r="E92" s="43"/>
      <c r="F92" s="43"/>
      <c r="G92" s="43"/>
      <c r="H92" s="43"/>
      <c r="I92" s="43"/>
      <c r="J92" s="43"/>
      <c r="K92" s="43"/>
      <c r="L92" s="119" t="s">
        <v>222</v>
      </c>
      <c r="M92" s="119"/>
      <c r="N92" s="119"/>
      <c r="O92" s="44">
        <v>22458</v>
      </c>
    </row>
    <row r="93" spans="1:119">
      <c r="A93" s="120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8"/>
    </row>
    <row r="94" spans="1:119" ht="15.75" customHeight="1" thickBot="1">
      <c r="A94" s="121" t="s">
        <v>130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1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217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96</v>
      </c>
      <c r="B3" s="109"/>
      <c r="C3" s="110"/>
      <c r="D3" s="129" t="s">
        <v>49</v>
      </c>
      <c r="E3" s="130"/>
      <c r="F3" s="130"/>
      <c r="G3" s="130"/>
      <c r="H3" s="131"/>
      <c r="I3" s="129" t="s">
        <v>50</v>
      </c>
      <c r="J3" s="131"/>
      <c r="K3" s="129" t="s">
        <v>52</v>
      </c>
      <c r="L3" s="131"/>
      <c r="M3" s="36"/>
      <c r="N3" s="37"/>
      <c r="O3" s="132" t="s">
        <v>101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97</v>
      </c>
      <c r="F4" s="34" t="s">
        <v>98</v>
      </c>
      <c r="G4" s="34" t="s">
        <v>99</v>
      </c>
      <c r="H4" s="34" t="s">
        <v>8</v>
      </c>
      <c r="I4" s="34" t="s">
        <v>9</v>
      </c>
      <c r="J4" s="35" t="s">
        <v>100</v>
      </c>
      <c r="K4" s="35" t="s">
        <v>10</v>
      </c>
      <c r="L4" s="35" t="s">
        <v>11</v>
      </c>
      <c r="M4" s="35" t="s">
        <v>12</v>
      </c>
      <c r="N4" s="35" t="s">
        <v>51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10035469</v>
      </c>
      <c r="E5" s="27">
        <f t="shared" si="0"/>
        <v>3256044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13291513</v>
      </c>
      <c r="O5" s="33">
        <f t="shared" ref="O5:O36" si="2">(N5/O$90)</f>
        <v>596.48669389220481</v>
      </c>
      <c r="P5" s="6"/>
    </row>
    <row r="6" spans="1:133">
      <c r="A6" s="12"/>
      <c r="B6" s="25">
        <v>311</v>
      </c>
      <c r="C6" s="20" t="s">
        <v>3</v>
      </c>
      <c r="D6" s="47">
        <v>9941111</v>
      </c>
      <c r="E6" s="47">
        <v>1325358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11266469</v>
      </c>
      <c r="O6" s="48">
        <f t="shared" si="2"/>
        <v>505.60826639141948</v>
      </c>
      <c r="P6" s="9"/>
    </row>
    <row r="7" spans="1:133">
      <c r="A7" s="12"/>
      <c r="B7" s="25">
        <v>312.10000000000002</v>
      </c>
      <c r="C7" s="20" t="s">
        <v>13</v>
      </c>
      <c r="D7" s="47">
        <v>0</v>
      </c>
      <c r="E7" s="47">
        <v>493207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493207</v>
      </c>
      <c r="O7" s="48">
        <f t="shared" si="2"/>
        <v>22.133779114122873</v>
      </c>
      <c r="P7" s="9"/>
    </row>
    <row r="8" spans="1:133">
      <c r="A8" s="12"/>
      <c r="B8" s="25">
        <v>312.3</v>
      </c>
      <c r="C8" s="20" t="s">
        <v>14</v>
      </c>
      <c r="D8" s="47">
        <v>0</v>
      </c>
      <c r="E8" s="47">
        <v>75832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75832</v>
      </c>
      <c r="O8" s="48">
        <f t="shared" si="2"/>
        <v>3.4031324327963022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754751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754751</v>
      </c>
      <c r="O9" s="48">
        <f t="shared" si="2"/>
        <v>33.87115738455325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606896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606896</v>
      </c>
      <c r="O10" s="48">
        <f t="shared" si="2"/>
        <v>27.235830004936499</v>
      </c>
      <c r="P10" s="9"/>
    </row>
    <row r="11" spans="1:133">
      <c r="A11" s="12"/>
      <c r="B11" s="25">
        <v>315</v>
      </c>
      <c r="C11" s="20" t="s">
        <v>145</v>
      </c>
      <c r="D11" s="47">
        <v>94358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94358</v>
      </c>
      <c r="O11" s="48">
        <f t="shared" si="2"/>
        <v>4.2345285643764301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SUM(D13:D16)</f>
        <v>125798</v>
      </c>
      <c r="E12" s="32">
        <f t="shared" si="3"/>
        <v>1281078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1406876</v>
      </c>
      <c r="O12" s="46">
        <f t="shared" si="2"/>
        <v>63.136741013328546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172719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172719</v>
      </c>
      <c r="O13" s="48">
        <f t="shared" si="2"/>
        <v>7.7511555894628188</v>
      </c>
      <c r="P13" s="9"/>
    </row>
    <row r="14" spans="1:133">
      <c r="A14" s="12"/>
      <c r="B14" s="25">
        <v>323.7</v>
      </c>
      <c r="C14" s="20" t="s">
        <v>20</v>
      </c>
      <c r="D14" s="47">
        <v>0</v>
      </c>
      <c r="E14" s="47">
        <v>17359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17359</v>
      </c>
      <c r="O14" s="48">
        <f t="shared" si="2"/>
        <v>0.77902436835255573</v>
      </c>
      <c r="P14" s="9"/>
    </row>
    <row r="15" spans="1:133">
      <c r="A15" s="12"/>
      <c r="B15" s="25">
        <v>325.2</v>
      </c>
      <c r="C15" s="20" t="s">
        <v>21</v>
      </c>
      <c r="D15" s="47">
        <v>125798</v>
      </c>
      <c r="E15" s="47">
        <v>1087195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1212993</v>
      </c>
      <c r="O15" s="48">
        <f t="shared" si="2"/>
        <v>54.435803078580086</v>
      </c>
      <c r="P15" s="9"/>
    </row>
    <row r="16" spans="1:133">
      <c r="A16" s="12"/>
      <c r="B16" s="25">
        <v>329</v>
      </c>
      <c r="C16" s="20" t="s">
        <v>22</v>
      </c>
      <c r="D16" s="47">
        <v>0</v>
      </c>
      <c r="E16" s="47">
        <v>3805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3805</v>
      </c>
      <c r="O16" s="48">
        <f t="shared" si="2"/>
        <v>0.170757976933088</v>
      </c>
      <c r="P16" s="9"/>
    </row>
    <row r="17" spans="1:16" ht="15.75">
      <c r="A17" s="29" t="s">
        <v>25</v>
      </c>
      <c r="B17" s="30"/>
      <c r="C17" s="31"/>
      <c r="D17" s="32">
        <f t="shared" ref="D17:M17" si="4">SUM(D18:D40)</f>
        <v>4244840</v>
      </c>
      <c r="E17" s="32">
        <f t="shared" si="4"/>
        <v>2984791</v>
      </c>
      <c r="F17" s="32">
        <f t="shared" si="4"/>
        <v>0</v>
      </c>
      <c r="G17" s="32">
        <f t="shared" si="4"/>
        <v>2823820</v>
      </c>
      <c r="H17" s="32">
        <f t="shared" si="4"/>
        <v>0</v>
      </c>
      <c r="I17" s="32">
        <f t="shared" si="4"/>
        <v>197990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10251441</v>
      </c>
      <c r="O17" s="46">
        <f t="shared" si="2"/>
        <v>460.05659022573263</v>
      </c>
      <c r="P17" s="10"/>
    </row>
    <row r="18" spans="1:16">
      <c r="A18" s="12"/>
      <c r="B18" s="25">
        <v>331.1</v>
      </c>
      <c r="C18" s="20" t="s">
        <v>23</v>
      </c>
      <c r="D18" s="47">
        <v>15488</v>
      </c>
      <c r="E18" s="47">
        <v>16714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32202</v>
      </c>
      <c r="O18" s="48">
        <f t="shared" si="2"/>
        <v>1.445137548804021</v>
      </c>
      <c r="P18" s="9"/>
    </row>
    <row r="19" spans="1:16">
      <c r="A19" s="12"/>
      <c r="B19" s="25">
        <v>331.2</v>
      </c>
      <c r="C19" s="20" t="s">
        <v>24</v>
      </c>
      <c r="D19" s="47">
        <v>47232</v>
      </c>
      <c r="E19" s="47">
        <v>55502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102734</v>
      </c>
      <c r="O19" s="48">
        <f t="shared" si="2"/>
        <v>4.6104204999326841</v>
      </c>
      <c r="P19" s="9"/>
    </row>
    <row r="20" spans="1:16">
      <c r="A20" s="12"/>
      <c r="B20" s="25">
        <v>331.49</v>
      </c>
      <c r="C20" s="20" t="s">
        <v>29</v>
      </c>
      <c r="D20" s="47">
        <v>20937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20937</v>
      </c>
      <c r="O20" s="48">
        <f t="shared" si="2"/>
        <v>0.93959520710855804</v>
      </c>
      <c r="P20" s="9"/>
    </row>
    <row r="21" spans="1:16">
      <c r="A21" s="12"/>
      <c r="B21" s="25">
        <v>331.7</v>
      </c>
      <c r="C21" s="20" t="s">
        <v>126</v>
      </c>
      <c r="D21" s="47">
        <v>414460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414460</v>
      </c>
      <c r="O21" s="48">
        <f t="shared" si="2"/>
        <v>18.599829466409371</v>
      </c>
      <c r="P21" s="9"/>
    </row>
    <row r="22" spans="1:16">
      <c r="A22" s="12"/>
      <c r="B22" s="25">
        <v>331.9</v>
      </c>
      <c r="C22" s="20" t="s">
        <v>106</v>
      </c>
      <c r="D22" s="47">
        <v>0</v>
      </c>
      <c r="E22" s="47">
        <v>68018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68018</v>
      </c>
      <c r="O22" s="48">
        <f t="shared" si="2"/>
        <v>3.0524615177489567</v>
      </c>
      <c r="P22" s="9"/>
    </row>
    <row r="23" spans="1:16">
      <c r="A23" s="12"/>
      <c r="B23" s="25">
        <v>334.1</v>
      </c>
      <c r="C23" s="20" t="s">
        <v>107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197990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197990</v>
      </c>
      <c r="O23" s="48">
        <f t="shared" si="2"/>
        <v>8.8852488444105369</v>
      </c>
      <c r="P23" s="9"/>
    </row>
    <row r="24" spans="1:16">
      <c r="A24" s="12"/>
      <c r="B24" s="25">
        <v>334.2</v>
      </c>
      <c r="C24" s="20" t="s">
        <v>27</v>
      </c>
      <c r="D24" s="47">
        <v>74599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74599</v>
      </c>
      <c r="O24" s="48">
        <f t="shared" si="2"/>
        <v>3.347798770363057</v>
      </c>
      <c r="P24" s="9"/>
    </row>
    <row r="25" spans="1:16">
      <c r="A25" s="12"/>
      <c r="B25" s="25">
        <v>334.34</v>
      </c>
      <c r="C25" s="20" t="s">
        <v>30</v>
      </c>
      <c r="D25" s="47">
        <v>99421</v>
      </c>
      <c r="E25" s="47">
        <v>12026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1"/>
        <v>111447</v>
      </c>
      <c r="O25" s="48">
        <f t="shared" si="2"/>
        <v>5.0014360723421438</v>
      </c>
      <c r="P25" s="9"/>
    </row>
    <row r="26" spans="1:16">
      <c r="A26" s="12"/>
      <c r="B26" s="25">
        <v>334.49</v>
      </c>
      <c r="C26" s="20" t="s">
        <v>34</v>
      </c>
      <c r="D26" s="47">
        <v>0</v>
      </c>
      <c r="E26" s="47">
        <v>38962</v>
      </c>
      <c r="F26" s="47">
        <v>0</v>
      </c>
      <c r="G26" s="47">
        <v>1828452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7" si="5">SUM(D26:M26)</f>
        <v>1867414</v>
      </c>
      <c r="O26" s="48">
        <f t="shared" si="2"/>
        <v>83.804424897904227</v>
      </c>
      <c r="P26" s="9"/>
    </row>
    <row r="27" spans="1:16">
      <c r="A27" s="12"/>
      <c r="B27" s="25">
        <v>334.5</v>
      </c>
      <c r="C27" s="20" t="s">
        <v>35</v>
      </c>
      <c r="D27" s="47">
        <v>0</v>
      </c>
      <c r="E27" s="47">
        <v>451898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451898</v>
      </c>
      <c r="O27" s="48">
        <f t="shared" si="2"/>
        <v>20.279944352196743</v>
      </c>
      <c r="P27" s="9"/>
    </row>
    <row r="28" spans="1:16">
      <c r="A28" s="12"/>
      <c r="B28" s="25">
        <v>334.69</v>
      </c>
      <c r="C28" s="20" t="s">
        <v>36</v>
      </c>
      <c r="D28" s="47">
        <v>171485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171485</v>
      </c>
      <c r="O28" s="48">
        <f t="shared" si="2"/>
        <v>7.695777049768882</v>
      </c>
      <c r="P28" s="9"/>
    </row>
    <row r="29" spans="1:16">
      <c r="A29" s="12"/>
      <c r="B29" s="25">
        <v>334.7</v>
      </c>
      <c r="C29" s="20" t="s">
        <v>37</v>
      </c>
      <c r="D29" s="47">
        <v>229506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229506</v>
      </c>
      <c r="O29" s="48">
        <f t="shared" si="2"/>
        <v>10.299600592379841</v>
      </c>
      <c r="P29" s="9"/>
    </row>
    <row r="30" spans="1:16">
      <c r="A30" s="12"/>
      <c r="B30" s="25">
        <v>335.12</v>
      </c>
      <c r="C30" s="20" t="s">
        <v>146</v>
      </c>
      <c r="D30" s="47">
        <v>531056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531056</v>
      </c>
      <c r="O30" s="48">
        <f t="shared" si="2"/>
        <v>23.832338554054662</v>
      </c>
      <c r="P30" s="9"/>
    </row>
    <row r="31" spans="1:16">
      <c r="A31" s="12"/>
      <c r="B31" s="25">
        <v>335.13</v>
      </c>
      <c r="C31" s="20" t="s">
        <v>147</v>
      </c>
      <c r="D31" s="47">
        <v>15310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15310</v>
      </c>
      <c r="O31" s="48">
        <f t="shared" si="2"/>
        <v>0.68707086119463268</v>
      </c>
      <c r="P31" s="9"/>
    </row>
    <row r="32" spans="1:16">
      <c r="A32" s="12"/>
      <c r="B32" s="25">
        <v>335.14</v>
      </c>
      <c r="C32" s="20" t="s">
        <v>148</v>
      </c>
      <c r="D32" s="47">
        <v>9604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9604</v>
      </c>
      <c r="O32" s="48">
        <f t="shared" si="2"/>
        <v>0.43100121168603867</v>
      </c>
      <c r="P32" s="9"/>
    </row>
    <row r="33" spans="1:16">
      <c r="A33" s="12"/>
      <c r="B33" s="25">
        <v>335.15</v>
      </c>
      <c r="C33" s="20" t="s">
        <v>149</v>
      </c>
      <c r="D33" s="47">
        <v>649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649</v>
      </c>
      <c r="O33" s="48">
        <f t="shared" si="2"/>
        <v>2.9125342189112776E-2</v>
      </c>
      <c r="P33" s="9"/>
    </row>
    <row r="34" spans="1:16">
      <c r="A34" s="12"/>
      <c r="B34" s="25">
        <v>335.16</v>
      </c>
      <c r="C34" s="20" t="s">
        <v>150</v>
      </c>
      <c r="D34" s="47">
        <v>223250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223250</v>
      </c>
      <c r="O34" s="48">
        <f t="shared" si="2"/>
        <v>10.018848449490642</v>
      </c>
      <c r="P34" s="9"/>
    </row>
    <row r="35" spans="1:16">
      <c r="A35" s="12"/>
      <c r="B35" s="25">
        <v>335.18</v>
      </c>
      <c r="C35" s="20" t="s">
        <v>151</v>
      </c>
      <c r="D35" s="47">
        <v>2007470</v>
      </c>
      <c r="E35" s="47">
        <v>1462770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3470240</v>
      </c>
      <c r="O35" s="48">
        <f t="shared" si="2"/>
        <v>155.73486514383163</v>
      </c>
      <c r="P35" s="9"/>
    </row>
    <row r="36" spans="1:16">
      <c r="A36" s="12"/>
      <c r="B36" s="25">
        <v>335.49</v>
      </c>
      <c r="C36" s="20" t="s">
        <v>45</v>
      </c>
      <c r="D36" s="47">
        <v>0</v>
      </c>
      <c r="E36" s="47">
        <v>825863</v>
      </c>
      <c r="F36" s="47">
        <v>0</v>
      </c>
      <c r="G36" s="47">
        <v>995368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1821231</v>
      </c>
      <c r="O36" s="48">
        <f t="shared" si="2"/>
        <v>81.731858367365263</v>
      </c>
      <c r="P36" s="9"/>
    </row>
    <row r="37" spans="1:16">
      <c r="A37" s="12"/>
      <c r="B37" s="25">
        <v>336</v>
      </c>
      <c r="C37" s="20" t="s">
        <v>5</v>
      </c>
      <c r="D37" s="47">
        <v>30395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30395</v>
      </c>
      <c r="O37" s="48">
        <f t="shared" ref="O37:O68" si="6">(N37/O$90)</f>
        <v>1.3640443387335637</v>
      </c>
      <c r="P37" s="9"/>
    </row>
    <row r="38" spans="1:16">
      <c r="A38" s="12"/>
      <c r="B38" s="25">
        <v>337.2</v>
      </c>
      <c r="C38" s="20" t="s">
        <v>46</v>
      </c>
      <c r="D38" s="47">
        <v>316495</v>
      </c>
      <c r="E38" s="47">
        <v>53038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369533</v>
      </c>
      <c r="O38" s="48">
        <f t="shared" si="6"/>
        <v>16.583628775299555</v>
      </c>
      <c r="P38" s="9"/>
    </row>
    <row r="39" spans="1:16">
      <c r="A39" s="12"/>
      <c r="B39" s="25">
        <v>337.6</v>
      </c>
      <c r="C39" s="20" t="s">
        <v>47</v>
      </c>
      <c r="D39" s="47">
        <v>25670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25670</v>
      </c>
      <c r="O39" s="48">
        <f t="shared" si="6"/>
        <v>1.1519992819638289</v>
      </c>
      <c r="P39" s="9"/>
    </row>
    <row r="40" spans="1:16">
      <c r="A40" s="12"/>
      <c r="B40" s="25">
        <v>337.7</v>
      </c>
      <c r="C40" s="20" t="s">
        <v>142</v>
      </c>
      <c r="D40" s="47">
        <v>11813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11813</v>
      </c>
      <c r="O40" s="48">
        <f t="shared" si="6"/>
        <v>0.53013508055468295</v>
      </c>
      <c r="P40" s="9"/>
    </row>
    <row r="41" spans="1:16" ht="15.75">
      <c r="A41" s="29" t="s">
        <v>53</v>
      </c>
      <c r="B41" s="30"/>
      <c r="C41" s="31"/>
      <c r="D41" s="32">
        <f t="shared" ref="D41:M41" si="7">SUM(D42:D70)</f>
        <v>316405</v>
      </c>
      <c r="E41" s="32">
        <f t="shared" si="7"/>
        <v>1763206</v>
      </c>
      <c r="F41" s="32">
        <f t="shared" si="7"/>
        <v>0</v>
      </c>
      <c r="G41" s="32">
        <f t="shared" si="7"/>
        <v>0</v>
      </c>
      <c r="H41" s="32">
        <f t="shared" si="7"/>
        <v>0</v>
      </c>
      <c r="I41" s="32">
        <f t="shared" si="7"/>
        <v>0</v>
      </c>
      <c r="J41" s="32">
        <f t="shared" si="7"/>
        <v>0</v>
      </c>
      <c r="K41" s="32">
        <f t="shared" si="7"/>
        <v>0</v>
      </c>
      <c r="L41" s="32">
        <f t="shared" si="7"/>
        <v>0</v>
      </c>
      <c r="M41" s="32">
        <f t="shared" si="7"/>
        <v>0</v>
      </c>
      <c r="N41" s="32">
        <f>SUM(D41:M41)</f>
        <v>2079611</v>
      </c>
      <c r="O41" s="46">
        <f t="shared" si="6"/>
        <v>93.327244984966114</v>
      </c>
      <c r="P41" s="10"/>
    </row>
    <row r="42" spans="1:16">
      <c r="A42" s="12"/>
      <c r="B42" s="25">
        <v>341.1</v>
      </c>
      <c r="C42" s="20" t="s">
        <v>152</v>
      </c>
      <c r="D42" s="47">
        <v>23232</v>
      </c>
      <c r="E42" s="47">
        <v>50508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73740</v>
      </c>
      <c r="O42" s="48">
        <f t="shared" si="6"/>
        <v>3.3092492034286227</v>
      </c>
      <c r="P42" s="9"/>
    </row>
    <row r="43" spans="1:16">
      <c r="A43" s="12"/>
      <c r="B43" s="25">
        <v>341.52</v>
      </c>
      <c r="C43" s="20" t="s">
        <v>154</v>
      </c>
      <c r="D43" s="47">
        <v>29585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70" si="8">SUM(D43:M43)</f>
        <v>29585</v>
      </c>
      <c r="O43" s="48">
        <f t="shared" si="6"/>
        <v>1.3276937575730376</v>
      </c>
      <c r="P43" s="9"/>
    </row>
    <row r="44" spans="1:16">
      <c r="A44" s="12"/>
      <c r="B44" s="25">
        <v>341.56</v>
      </c>
      <c r="C44" s="20" t="s">
        <v>155</v>
      </c>
      <c r="D44" s="47">
        <v>19677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19677</v>
      </c>
      <c r="O44" s="48">
        <f t="shared" si="6"/>
        <v>0.88304985863662877</v>
      </c>
      <c r="P44" s="9"/>
    </row>
    <row r="45" spans="1:16">
      <c r="A45" s="12"/>
      <c r="B45" s="25">
        <v>341.8</v>
      </c>
      <c r="C45" s="20" t="s">
        <v>156</v>
      </c>
      <c r="D45" s="47">
        <v>0</v>
      </c>
      <c r="E45" s="47">
        <v>971944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971944</v>
      </c>
      <c r="O45" s="48">
        <f t="shared" si="6"/>
        <v>43.618184266032401</v>
      </c>
      <c r="P45" s="9"/>
    </row>
    <row r="46" spans="1:16">
      <c r="A46" s="12"/>
      <c r="B46" s="25">
        <v>342.1</v>
      </c>
      <c r="C46" s="20" t="s">
        <v>62</v>
      </c>
      <c r="D46" s="47">
        <v>0</v>
      </c>
      <c r="E46" s="47">
        <v>147465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147465</v>
      </c>
      <c r="O46" s="48">
        <f t="shared" si="6"/>
        <v>6.6178252479468656</v>
      </c>
      <c r="P46" s="9"/>
    </row>
    <row r="47" spans="1:16">
      <c r="A47" s="12"/>
      <c r="B47" s="25">
        <v>342.9</v>
      </c>
      <c r="C47" s="20" t="s">
        <v>114</v>
      </c>
      <c r="D47" s="47">
        <v>0</v>
      </c>
      <c r="E47" s="47">
        <v>3827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3827</v>
      </c>
      <c r="O47" s="48">
        <f t="shared" si="6"/>
        <v>0.17174527666831216</v>
      </c>
      <c r="P47" s="9"/>
    </row>
    <row r="48" spans="1:16">
      <c r="A48" s="12"/>
      <c r="B48" s="25">
        <v>343.4</v>
      </c>
      <c r="C48" s="20" t="s">
        <v>63</v>
      </c>
      <c r="D48" s="47">
        <v>0</v>
      </c>
      <c r="E48" s="47">
        <v>101168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101168</v>
      </c>
      <c r="O48" s="48">
        <f t="shared" si="6"/>
        <v>4.5401427096890004</v>
      </c>
      <c r="P48" s="9"/>
    </row>
    <row r="49" spans="1:16">
      <c r="A49" s="12"/>
      <c r="B49" s="25">
        <v>344.1</v>
      </c>
      <c r="C49" s="20" t="s">
        <v>157</v>
      </c>
      <c r="D49" s="47">
        <v>0</v>
      </c>
      <c r="E49" s="47">
        <v>65491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65491</v>
      </c>
      <c r="O49" s="48">
        <f t="shared" si="6"/>
        <v>2.9390566799802542</v>
      </c>
      <c r="P49" s="9"/>
    </row>
    <row r="50" spans="1:16">
      <c r="A50" s="12"/>
      <c r="B50" s="25">
        <v>346.4</v>
      </c>
      <c r="C50" s="20" t="s">
        <v>65</v>
      </c>
      <c r="D50" s="47">
        <v>0</v>
      </c>
      <c r="E50" s="47">
        <v>4110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4110</v>
      </c>
      <c r="O50" s="48">
        <f t="shared" si="6"/>
        <v>0.18444554144415026</v>
      </c>
      <c r="P50" s="9"/>
    </row>
    <row r="51" spans="1:16">
      <c r="A51" s="12"/>
      <c r="B51" s="25">
        <v>347.2</v>
      </c>
      <c r="C51" s="20" t="s">
        <v>128</v>
      </c>
      <c r="D51" s="47">
        <v>28326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28326</v>
      </c>
      <c r="O51" s="48">
        <f t="shared" si="6"/>
        <v>1.2711932863618005</v>
      </c>
      <c r="P51" s="9"/>
    </row>
    <row r="52" spans="1:16">
      <c r="A52" s="12"/>
      <c r="B52" s="25">
        <v>347.5</v>
      </c>
      <c r="C52" s="20" t="s">
        <v>116</v>
      </c>
      <c r="D52" s="47">
        <v>45544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45544</v>
      </c>
      <c r="O52" s="48">
        <f t="shared" si="6"/>
        <v>2.0438899609567831</v>
      </c>
      <c r="P52" s="9"/>
    </row>
    <row r="53" spans="1:16">
      <c r="A53" s="12"/>
      <c r="B53" s="25">
        <v>347.9</v>
      </c>
      <c r="C53" s="20" t="s">
        <v>66</v>
      </c>
      <c r="D53" s="47">
        <v>79474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79474</v>
      </c>
      <c r="O53" s="48">
        <f t="shared" si="6"/>
        <v>3.566575416236593</v>
      </c>
      <c r="P53" s="9"/>
    </row>
    <row r="54" spans="1:16">
      <c r="A54" s="12"/>
      <c r="B54" s="25">
        <v>348.12</v>
      </c>
      <c r="C54" s="20" t="s">
        <v>168</v>
      </c>
      <c r="D54" s="47">
        <v>0</v>
      </c>
      <c r="E54" s="47">
        <v>2666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66" si="9">SUM(D54:M54)</f>
        <v>2666</v>
      </c>
      <c r="O54" s="48">
        <f t="shared" si="6"/>
        <v>0.11964277700489162</v>
      </c>
      <c r="P54" s="9"/>
    </row>
    <row r="55" spans="1:16">
      <c r="A55" s="12"/>
      <c r="B55" s="25">
        <v>348.13</v>
      </c>
      <c r="C55" s="20" t="s">
        <v>172</v>
      </c>
      <c r="D55" s="47">
        <v>12225</v>
      </c>
      <c r="E55" s="47">
        <v>11844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24069</v>
      </c>
      <c r="O55" s="48">
        <f t="shared" si="6"/>
        <v>1.0801507875959251</v>
      </c>
      <c r="P55" s="9"/>
    </row>
    <row r="56" spans="1:16">
      <c r="A56" s="12"/>
      <c r="B56" s="25">
        <v>348.14</v>
      </c>
      <c r="C56" s="20" t="s">
        <v>173</v>
      </c>
      <c r="D56" s="47">
        <v>4304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4304</v>
      </c>
      <c r="O56" s="48">
        <f t="shared" si="6"/>
        <v>0.19315173001839966</v>
      </c>
      <c r="P56" s="9"/>
    </row>
    <row r="57" spans="1:16">
      <c r="A57" s="12"/>
      <c r="B57" s="25">
        <v>348.22</v>
      </c>
      <c r="C57" s="20" t="s">
        <v>174</v>
      </c>
      <c r="D57" s="47">
        <v>0</v>
      </c>
      <c r="E57" s="47">
        <v>5150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5150</v>
      </c>
      <c r="O57" s="48">
        <f t="shared" si="6"/>
        <v>0.23111789256383791</v>
      </c>
      <c r="P57" s="9"/>
    </row>
    <row r="58" spans="1:16">
      <c r="A58" s="12"/>
      <c r="B58" s="25">
        <v>348.23</v>
      </c>
      <c r="C58" s="20" t="s">
        <v>175</v>
      </c>
      <c r="D58" s="47">
        <v>10732</v>
      </c>
      <c r="E58" s="47">
        <v>31340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42072</v>
      </c>
      <c r="O58" s="48">
        <f t="shared" si="6"/>
        <v>1.8880761118341336</v>
      </c>
      <c r="P58" s="9"/>
    </row>
    <row r="59" spans="1:16">
      <c r="A59" s="12"/>
      <c r="B59" s="25">
        <v>348.31</v>
      </c>
      <c r="C59" s="20" t="s">
        <v>177</v>
      </c>
      <c r="D59" s="47">
        <v>0</v>
      </c>
      <c r="E59" s="47">
        <v>48945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48945</v>
      </c>
      <c r="O59" s="48">
        <f t="shared" si="6"/>
        <v>2.1965175245703001</v>
      </c>
      <c r="P59" s="9"/>
    </row>
    <row r="60" spans="1:16">
      <c r="A60" s="12"/>
      <c r="B60" s="25">
        <v>348.41</v>
      </c>
      <c r="C60" s="20" t="s">
        <v>179</v>
      </c>
      <c r="D60" s="47">
        <v>0</v>
      </c>
      <c r="E60" s="47">
        <v>55754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55754</v>
      </c>
      <c r="O60" s="48">
        <f t="shared" si="6"/>
        <v>2.5020867926221784</v>
      </c>
      <c r="P60" s="9"/>
    </row>
    <row r="61" spans="1:16">
      <c r="A61" s="12"/>
      <c r="B61" s="25">
        <v>348.42</v>
      </c>
      <c r="C61" s="20" t="s">
        <v>180</v>
      </c>
      <c r="D61" s="47">
        <v>0</v>
      </c>
      <c r="E61" s="47">
        <v>9717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9717</v>
      </c>
      <c r="O61" s="48">
        <f t="shared" si="6"/>
        <v>0.43607234214423551</v>
      </c>
      <c r="P61" s="9"/>
    </row>
    <row r="62" spans="1:16">
      <c r="A62" s="12"/>
      <c r="B62" s="25">
        <v>348.43</v>
      </c>
      <c r="C62" s="20" t="s">
        <v>181</v>
      </c>
      <c r="D62" s="47">
        <v>0</v>
      </c>
      <c r="E62" s="47">
        <v>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</v>
      </c>
      <c r="O62" s="48">
        <f t="shared" si="6"/>
        <v>4.487726069200736E-5</v>
      </c>
      <c r="P62" s="9"/>
    </row>
    <row r="63" spans="1:16">
      <c r="A63" s="12"/>
      <c r="B63" s="25">
        <v>348.52</v>
      </c>
      <c r="C63" s="20" t="s">
        <v>182</v>
      </c>
      <c r="D63" s="47">
        <v>37520</v>
      </c>
      <c r="E63" s="47">
        <v>13041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50561</v>
      </c>
      <c r="O63" s="48">
        <f t="shared" si="6"/>
        <v>2.2690391778485841</v>
      </c>
      <c r="P63" s="9"/>
    </row>
    <row r="64" spans="1:16">
      <c r="A64" s="12"/>
      <c r="B64" s="25">
        <v>348.53</v>
      </c>
      <c r="C64" s="20" t="s">
        <v>183</v>
      </c>
      <c r="D64" s="47">
        <v>21647</v>
      </c>
      <c r="E64" s="47">
        <v>71657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93304</v>
      </c>
      <c r="O64" s="48">
        <f t="shared" si="6"/>
        <v>4.1872279316070546</v>
      </c>
      <c r="P64" s="9"/>
    </row>
    <row r="65" spans="1:16">
      <c r="A65" s="12"/>
      <c r="B65" s="25">
        <v>348.71</v>
      </c>
      <c r="C65" s="20" t="s">
        <v>185</v>
      </c>
      <c r="D65" s="47">
        <v>0</v>
      </c>
      <c r="E65" s="47">
        <v>21860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21860</v>
      </c>
      <c r="O65" s="48">
        <f t="shared" si="6"/>
        <v>0.98101691872728092</v>
      </c>
      <c r="P65" s="9"/>
    </row>
    <row r="66" spans="1:16">
      <c r="A66" s="12"/>
      <c r="B66" s="25">
        <v>348.72</v>
      </c>
      <c r="C66" s="20" t="s">
        <v>186</v>
      </c>
      <c r="D66" s="47">
        <v>0</v>
      </c>
      <c r="E66" s="47">
        <v>275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275</v>
      </c>
      <c r="O66" s="48">
        <f t="shared" si="6"/>
        <v>1.2341246690302024E-2</v>
      </c>
      <c r="P66" s="9"/>
    </row>
    <row r="67" spans="1:16">
      <c r="A67" s="12"/>
      <c r="B67" s="25">
        <v>348.85</v>
      </c>
      <c r="C67" s="20" t="s">
        <v>187</v>
      </c>
      <c r="D67" s="47">
        <v>0</v>
      </c>
      <c r="E67" s="47">
        <v>146193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146193</v>
      </c>
      <c r="O67" s="48">
        <f t="shared" si="6"/>
        <v>6.5607413723466319</v>
      </c>
      <c r="P67" s="9"/>
    </row>
    <row r="68" spans="1:16">
      <c r="A68" s="12"/>
      <c r="B68" s="25">
        <v>348.92099999999999</v>
      </c>
      <c r="C68" s="20" t="s">
        <v>158</v>
      </c>
      <c r="D68" s="47">
        <v>93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93</v>
      </c>
      <c r="O68" s="48">
        <f t="shared" si="6"/>
        <v>4.1735852443566847E-3</v>
      </c>
      <c r="P68" s="9"/>
    </row>
    <row r="69" spans="1:16">
      <c r="A69" s="12"/>
      <c r="B69" s="25">
        <v>348.93299999999999</v>
      </c>
      <c r="C69" s="20" t="s">
        <v>160</v>
      </c>
      <c r="D69" s="47">
        <v>0</v>
      </c>
      <c r="E69" s="47">
        <v>250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250</v>
      </c>
      <c r="O69" s="48">
        <f t="shared" ref="O69:O88" si="10">(N69/O$90)</f>
        <v>1.1219315173001841E-2</v>
      </c>
      <c r="P69" s="9"/>
    </row>
    <row r="70" spans="1:16">
      <c r="A70" s="12"/>
      <c r="B70" s="25">
        <v>348.99</v>
      </c>
      <c r="C70" s="20" t="s">
        <v>161</v>
      </c>
      <c r="D70" s="47">
        <v>4046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4046</v>
      </c>
      <c r="O70" s="48">
        <f t="shared" si="10"/>
        <v>0.18157339675986178</v>
      </c>
      <c r="P70" s="9"/>
    </row>
    <row r="71" spans="1:16" ht="15.75">
      <c r="A71" s="29" t="s">
        <v>54</v>
      </c>
      <c r="B71" s="30"/>
      <c r="C71" s="31"/>
      <c r="D71" s="32">
        <f t="shared" ref="D71:M71" si="11">SUM(D72:D78)</f>
        <v>12567</v>
      </c>
      <c r="E71" s="32">
        <f t="shared" si="11"/>
        <v>160885</v>
      </c>
      <c r="F71" s="32">
        <f t="shared" si="11"/>
        <v>0</v>
      </c>
      <c r="G71" s="32">
        <f t="shared" si="11"/>
        <v>0</v>
      </c>
      <c r="H71" s="32">
        <f t="shared" si="11"/>
        <v>0</v>
      </c>
      <c r="I71" s="32">
        <f t="shared" si="11"/>
        <v>0</v>
      </c>
      <c r="J71" s="32">
        <f t="shared" si="11"/>
        <v>0</v>
      </c>
      <c r="K71" s="32">
        <f t="shared" si="11"/>
        <v>0</v>
      </c>
      <c r="L71" s="32">
        <f t="shared" si="11"/>
        <v>0</v>
      </c>
      <c r="M71" s="32">
        <f t="shared" si="11"/>
        <v>0</v>
      </c>
      <c r="N71" s="32">
        <f>SUM(D71:M71)</f>
        <v>173452</v>
      </c>
      <c r="O71" s="46">
        <f t="shared" si="10"/>
        <v>7.7840506215500609</v>
      </c>
      <c r="P71" s="10"/>
    </row>
    <row r="72" spans="1:16">
      <c r="A72" s="13"/>
      <c r="B72" s="40">
        <v>351.1</v>
      </c>
      <c r="C72" s="21" t="s">
        <v>84</v>
      </c>
      <c r="D72" s="47">
        <v>0</v>
      </c>
      <c r="E72" s="47">
        <v>18537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18537</v>
      </c>
      <c r="O72" s="48">
        <f t="shared" si="10"/>
        <v>0.8318897814477404</v>
      </c>
      <c r="P72" s="9"/>
    </row>
    <row r="73" spans="1:16">
      <c r="A73" s="13"/>
      <c r="B73" s="40">
        <v>351.2</v>
      </c>
      <c r="C73" s="21" t="s">
        <v>85</v>
      </c>
      <c r="D73" s="47">
        <v>0</v>
      </c>
      <c r="E73" s="47">
        <v>49083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ref="N73:N78" si="12">SUM(D73:M73)</f>
        <v>49083</v>
      </c>
      <c r="O73" s="48">
        <f t="shared" si="10"/>
        <v>2.2027105865457974</v>
      </c>
      <c r="P73" s="9"/>
    </row>
    <row r="74" spans="1:16">
      <c r="A74" s="13"/>
      <c r="B74" s="40">
        <v>351.3</v>
      </c>
      <c r="C74" s="21" t="s">
        <v>120</v>
      </c>
      <c r="D74" s="47">
        <v>0</v>
      </c>
      <c r="E74" s="47">
        <v>77159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77159</v>
      </c>
      <c r="O74" s="48">
        <f t="shared" si="10"/>
        <v>3.4626845577345957</v>
      </c>
      <c r="P74" s="9"/>
    </row>
    <row r="75" spans="1:16">
      <c r="A75" s="13"/>
      <c r="B75" s="40">
        <v>351.4</v>
      </c>
      <c r="C75" s="21" t="s">
        <v>215</v>
      </c>
      <c r="D75" s="47">
        <v>0</v>
      </c>
      <c r="E75" s="47">
        <v>8033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8033</v>
      </c>
      <c r="O75" s="48">
        <f t="shared" si="10"/>
        <v>0.36049903513889514</v>
      </c>
      <c r="P75" s="9"/>
    </row>
    <row r="76" spans="1:16">
      <c r="A76" s="13"/>
      <c r="B76" s="40">
        <v>351.5</v>
      </c>
      <c r="C76" s="21" t="s">
        <v>86</v>
      </c>
      <c r="D76" s="47">
        <v>0</v>
      </c>
      <c r="E76" s="47">
        <v>8073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8073</v>
      </c>
      <c r="O76" s="48">
        <f t="shared" si="10"/>
        <v>0.36229412556657542</v>
      </c>
      <c r="P76" s="9"/>
    </row>
    <row r="77" spans="1:16">
      <c r="A77" s="13"/>
      <c r="B77" s="40">
        <v>352</v>
      </c>
      <c r="C77" s="21" t="s">
        <v>87</v>
      </c>
      <c r="D77" s="47">
        <v>11082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11082</v>
      </c>
      <c r="O77" s="48">
        <f t="shared" si="10"/>
        <v>0.49732980298882556</v>
      </c>
      <c r="P77" s="9"/>
    </row>
    <row r="78" spans="1:16">
      <c r="A78" s="13"/>
      <c r="B78" s="40">
        <v>354</v>
      </c>
      <c r="C78" s="21" t="s">
        <v>208</v>
      </c>
      <c r="D78" s="47">
        <v>1485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1485</v>
      </c>
      <c r="O78" s="48">
        <f t="shared" si="10"/>
        <v>6.664273212763093E-2</v>
      </c>
      <c r="P78" s="9"/>
    </row>
    <row r="79" spans="1:16" ht="15.75">
      <c r="A79" s="29" t="s">
        <v>6</v>
      </c>
      <c r="B79" s="30"/>
      <c r="C79" s="31"/>
      <c r="D79" s="32">
        <f t="shared" ref="D79:M79" si="13">SUM(D80:D84)</f>
        <v>248299</v>
      </c>
      <c r="E79" s="32">
        <f t="shared" si="13"/>
        <v>207690</v>
      </c>
      <c r="F79" s="32">
        <f t="shared" si="13"/>
        <v>198</v>
      </c>
      <c r="G79" s="32">
        <f t="shared" si="13"/>
        <v>45407</v>
      </c>
      <c r="H79" s="32">
        <f t="shared" si="13"/>
        <v>0</v>
      </c>
      <c r="I79" s="32">
        <f t="shared" si="13"/>
        <v>284</v>
      </c>
      <c r="J79" s="32">
        <f t="shared" si="13"/>
        <v>0</v>
      </c>
      <c r="K79" s="32">
        <f t="shared" si="13"/>
        <v>0</v>
      </c>
      <c r="L79" s="32">
        <f t="shared" si="13"/>
        <v>0</v>
      </c>
      <c r="M79" s="32">
        <f t="shared" si="13"/>
        <v>0</v>
      </c>
      <c r="N79" s="32">
        <f t="shared" ref="N79:N88" si="14">SUM(D79:M79)</f>
        <v>501878</v>
      </c>
      <c r="O79" s="46">
        <f t="shared" si="10"/>
        <v>22.522909841583271</v>
      </c>
      <c r="P79" s="10"/>
    </row>
    <row r="80" spans="1:16">
      <c r="A80" s="12"/>
      <c r="B80" s="25">
        <v>361.1</v>
      </c>
      <c r="C80" s="20" t="s">
        <v>89</v>
      </c>
      <c r="D80" s="47">
        <v>112379</v>
      </c>
      <c r="E80" s="47">
        <v>31902</v>
      </c>
      <c r="F80" s="47">
        <v>198</v>
      </c>
      <c r="G80" s="47">
        <v>45407</v>
      </c>
      <c r="H80" s="47">
        <v>0</v>
      </c>
      <c r="I80" s="47">
        <v>284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190170</v>
      </c>
      <c r="O80" s="48">
        <f t="shared" si="10"/>
        <v>8.5343086657990401</v>
      </c>
      <c r="P80" s="9"/>
    </row>
    <row r="81" spans="1:119">
      <c r="A81" s="12"/>
      <c r="B81" s="25">
        <v>362</v>
      </c>
      <c r="C81" s="20" t="s">
        <v>90</v>
      </c>
      <c r="D81" s="47">
        <v>17117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17117</v>
      </c>
      <c r="O81" s="48">
        <f t="shared" si="10"/>
        <v>0.76816407126509001</v>
      </c>
      <c r="P81" s="9"/>
    </row>
    <row r="82" spans="1:119">
      <c r="A82" s="12"/>
      <c r="B82" s="25">
        <v>365</v>
      </c>
      <c r="C82" s="20" t="s">
        <v>162</v>
      </c>
      <c r="D82" s="47">
        <v>41113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41113</v>
      </c>
      <c r="O82" s="48">
        <f t="shared" si="10"/>
        <v>1.8450388188304987</v>
      </c>
      <c r="P82" s="9"/>
    </row>
    <row r="83" spans="1:119">
      <c r="A83" s="12"/>
      <c r="B83" s="25">
        <v>366</v>
      </c>
      <c r="C83" s="20" t="s">
        <v>92</v>
      </c>
      <c r="D83" s="47">
        <v>8900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8900</v>
      </c>
      <c r="O83" s="48">
        <f t="shared" si="10"/>
        <v>0.3994076201588655</v>
      </c>
      <c r="P83" s="9"/>
    </row>
    <row r="84" spans="1:119">
      <c r="A84" s="12"/>
      <c r="B84" s="25">
        <v>369.9</v>
      </c>
      <c r="C84" s="20" t="s">
        <v>93</v>
      </c>
      <c r="D84" s="47">
        <v>68790</v>
      </c>
      <c r="E84" s="47">
        <v>175788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244578</v>
      </c>
      <c r="O84" s="48">
        <f t="shared" si="10"/>
        <v>10.975990665529777</v>
      </c>
      <c r="P84" s="9"/>
    </row>
    <row r="85" spans="1:119" ht="15.75">
      <c r="A85" s="29" t="s">
        <v>55</v>
      </c>
      <c r="B85" s="30"/>
      <c r="C85" s="31"/>
      <c r="D85" s="32">
        <f t="shared" ref="D85:M85" si="15">SUM(D86:D87)</f>
        <v>230667</v>
      </c>
      <c r="E85" s="32">
        <f t="shared" si="15"/>
        <v>10248179</v>
      </c>
      <c r="F85" s="32">
        <f t="shared" si="15"/>
        <v>1472896</v>
      </c>
      <c r="G85" s="32">
        <f t="shared" si="15"/>
        <v>0</v>
      </c>
      <c r="H85" s="32">
        <f t="shared" si="15"/>
        <v>0</v>
      </c>
      <c r="I85" s="32">
        <f t="shared" si="15"/>
        <v>557</v>
      </c>
      <c r="J85" s="32">
        <f t="shared" si="15"/>
        <v>0</v>
      </c>
      <c r="K85" s="32">
        <f t="shared" si="15"/>
        <v>0</v>
      </c>
      <c r="L85" s="32">
        <f t="shared" si="15"/>
        <v>0</v>
      </c>
      <c r="M85" s="32">
        <f t="shared" si="15"/>
        <v>0</v>
      </c>
      <c r="N85" s="32">
        <f t="shared" si="14"/>
        <v>11952299</v>
      </c>
      <c r="O85" s="46">
        <f t="shared" si="10"/>
        <v>536.38643809181883</v>
      </c>
      <c r="P85" s="9"/>
    </row>
    <row r="86" spans="1:119">
      <c r="A86" s="12"/>
      <c r="B86" s="25">
        <v>381</v>
      </c>
      <c r="C86" s="20" t="s">
        <v>94</v>
      </c>
      <c r="D86" s="47">
        <v>230667</v>
      </c>
      <c r="E86" s="47">
        <v>9513063</v>
      </c>
      <c r="F86" s="47">
        <v>1472896</v>
      </c>
      <c r="G86" s="47">
        <v>0</v>
      </c>
      <c r="H86" s="47">
        <v>0</v>
      </c>
      <c r="I86" s="47">
        <v>557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11217183</v>
      </c>
      <c r="O86" s="48">
        <f t="shared" si="10"/>
        <v>503.39644572095318</v>
      </c>
      <c r="P86" s="9"/>
    </row>
    <row r="87" spans="1:119" ht="15.75" thickBot="1">
      <c r="A87" s="12"/>
      <c r="B87" s="25">
        <v>384</v>
      </c>
      <c r="C87" s="20" t="s">
        <v>95</v>
      </c>
      <c r="D87" s="47">
        <v>0</v>
      </c>
      <c r="E87" s="47">
        <v>735116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735116</v>
      </c>
      <c r="O87" s="48">
        <f t="shared" si="10"/>
        <v>32.989992370865686</v>
      </c>
      <c r="P87" s="9"/>
    </row>
    <row r="88" spans="1:119" ht="16.5" thickBot="1">
      <c r="A88" s="14" t="s">
        <v>68</v>
      </c>
      <c r="B88" s="23"/>
      <c r="C88" s="22"/>
      <c r="D88" s="15">
        <f t="shared" ref="D88:M88" si="16">SUM(D5,D12,D17,D41,D71,D79,D85)</f>
        <v>15214045</v>
      </c>
      <c r="E88" s="15">
        <f t="shared" si="16"/>
        <v>19901873</v>
      </c>
      <c r="F88" s="15">
        <f t="shared" si="16"/>
        <v>1473094</v>
      </c>
      <c r="G88" s="15">
        <f t="shared" si="16"/>
        <v>2869227</v>
      </c>
      <c r="H88" s="15">
        <f t="shared" si="16"/>
        <v>0</v>
      </c>
      <c r="I88" s="15">
        <f t="shared" si="16"/>
        <v>198831</v>
      </c>
      <c r="J88" s="15">
        <f t="shared" si="16"/>
        <v>0</v>
      </c>
      <c r="K88" s="15">
        <f t="shared" si="16"/>
        <v>0</v>
      </c>
      <c r="L88" s="15">
        <f t="shared" si="16"/>
        <v>0</v>
      </c>
      <c r="M88" s="15">
        <f t="shared" si="16"/>
        <v>0</v>
      </c>
      <c r="N88" s="15">
        <f t="shared" si="14"/>
        <v>39657070</v>
      </c>
      <c r="O88" s="38">
        <f t="shared" si="10"/>
        <v>1779.7006686711843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1"/>
      <c r="B90" s="42"/>
      <c r="C90" s="42"/>
      <c r="D90" s="43"/>
      <c r="E90" s="43"/>
      <c r="F90" s="43"/>
      <c r="G90" s="43"/>
      <c r="H90" s="43"/>
      <c r="I90" s="43"/>
      <c r="J90" s="43"/>
      <c r="K90" s="43"/>
      <c r="L90" s="119" t="s">
        <v>218</v>
      </c>
      <c r="M90" s="119"/>
      <c r="N90" s="119"/>
      <c r="O90" s="44">
        <v>22283</v>
      </c>
    </row>
    <row r="91" spans="1:119">
      <c r="A91" s="120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8"/>
    </row>
    <row r="92" spans="1:119" ht="15.75" customHeight="1" thickBot="1">
      <c r="A92" s="121" t="s">
        <v>130</v>
      </c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1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9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96</v>
      </c>
      <c r="B3" s="109"/>
      <c r="C3" s="110"/>
      <c r="D3" s="129" t="s">
        <v>49</v>
      </c>
      <c r="E3" s="130"/>
      <c r="F3" s="130"/>
      <c r="G3" s="130"/>
      <c r="H3" s="131"/>
      <c r="I3" s="129" t="s">
        <v>50</v>
      </c>
      <c r="J3" s="131"/>
      <c r="K3" s="129" t="s">
        <v>52</v>
      </c>
      <c r="L3" s="131"/>
      <c r="M3" s="36"/>
      <c r="N3" s="37"/>
      <c r="O3" s="132" t="s">
        <v>101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97</v>
      </c>
      <c r="F4" s="34" t="s">
        <v>98</v>
      </c>
      <c r="G4" s="34" t="s">
        <v>99</v>
      </c>
      <c r="H4" s="34" t="s">
        <v>8</v>
      </c>
      <c r="I4" s="34" t="s">
        <v>9</v>
      </c>
      <c r="J4" s="35" t="s">
        <v>100</v>
      </c>
      <c r="K4" s="35" t="s">
        <v>10</v>
      </c>
      <c r="L4" s="35" t="s">
        <v>11</v>
      </c>
      <c r="M4" s="35" t="s">
        <v>12</v>
      </c>
      <c r="N4" s="35" t="s">
        <v>51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9689637</v>
      </c>
      <c r="E5" s="27">
        <f t="shared" si="0"/>
        <v>4703586</v>
      </c>
      <c r="F5" s="27">
        <f t="shared" si="0"/>
        <v>0</v>
      </c>
      <c r="G5" s="27">
        <f t="shared" si="0"/>
        <v>143968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14537191</v>
      </c>
      <c r="O5" s="33">
        <f t="shared" ref="O5:O36" si="2">(N5/O$95)</f>
        <v>652.03816999327205</v>
      </c>
      <c r="P5" s="6"/>
    </row>
    <row r="6" spans="1:133">
      <c r="A6" s="12"/>
      <c r="B6" s="25">
        <v>311</v>
      </c>
      <c r="C6" s="20" t="s">
        <v>3</v>
      </c>
      <c r="D6" s="47">
        <v>9596671</v>
      </c>
      <c r="E6" s="47">
        <v>1268326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10864997</v>
      </c>
      <c r="O6" s="48">
        <f t="shared" si="2"/>
        <v>487.32886297376092</v>
      </c>
      <c r="P6" s="9"/>
    </row>
    <row r="7" spans="1:133">
      <c r="A7" s="12"/>
      <c r="B7" s="25">
        <v>312.10000000000002</v>
      </c>
      <c r="C7" s="20" t="s">
        <v>13</v>
      </c>
      <c r="D7" s="47">
        <v>0</v>
      </c>
      <c r="E7" s="47">
        <v>285282</v>
      </c>
      <c r="F7" s="47">
        <v>0</v>
      </c>
      <c r="G7" s="47">
        <v>143968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429250</v>
      </c>
      <c r="O7" s="48">
        <f t="shared" si="2"/>
        <v>19.253195783808028</v>
      </c>
      <c r="P7" s="9"/>
    </row>
    <row r="8" spans="1:133">
      <c r="A8" s="12"/>
      <c r="B8" s="25">
        <v>312.3</v>
      </c>
      <c r="C8" s="20" t="s">
        <v>14</v>
      </c>
      <c r="D8" s="47">
        <v>0</v>
      </c>
      <c r="E8" s="47">
        <v>72459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72459</v>
      </c>
      <c r="O8" s="48">
        <f t="shared" si="2"/>
        <v>3.2500112132765193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721643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721643</v>
      </c>
      <c r="O9" s="48">
        <f t="shared" si="2"/>
        <v>32.367930029154522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2355876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2355876</v>
      </c>
      <c r="O10" s="48">
        <f t="shared" si="2"/>
        <v>105.66835613366226</v>
      </c>
      <c r="P10" s="9"/>
    </row>
    <row r="11" spans="1:133">
      <c r="A11" s="12"/>
      <c r="B11" s="25">
        <v>315</v>
      </c>
      <c r="C11" s="20" t="s">
        <v>145</v>
      </c>
      <c r="D11" s="47">
        <v>92966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92966</v>
      </c>
      <c r="O11" s="48">
        <f t="shared" si="2"/>
        <v>4.1698138596097776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SUM(D13:D16)</f>
        <v>176233</v>
      </c>
      <c r="E12" s="32">
        <f t="shared" si="3"/>
        <v>1281674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1457907</v>
      </c>
      <c r="O12" s="46">
        <f t="shared" si="2"/>
        <v>65.391657322269566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168741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168741</v>
      </c>
      <c r="O13" s="48">
        <f t="shared" si="2"/>
        <v>7.5685579726396055</v>
      </c>
      <c r="P13" s="9"/>
    </row>
    <row r="14" spans="1:133">
      <c r="A14" s="12"/>
      <c r="B14" s="25">
        <v>323.7</v>
      </c>
      <c r="C14" s="20" t="s">
        <v>20</v>
      </c>
      <c r="D14" s="47">
        <v>0</v>
      </c>
      <c r="E14" s="47">
        <v>16607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16607</v>
      </c>
      <c r="O14" s="48">
        <f t="shared" si="2"/>
        <v>0.74487553263063466</v>
      </c>
      <c r="P14" s="9"/>
    </row>
    <row r="15" spans="1:133">
      <c r="A15" s="12"/>
      <c r="B15" s="25">
        <v>325.2</v>
      </c>
      <c r="C15" s="20" t="s">
        <v>21</v>
      </c>
      <c r="D15" s="47">
        <v>176233</v>
      </c>
      <c r="E15" s="47">
        <v>1092296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1268529</v>
      </c>
      <c r="O15" s="48">
        <f t="shared" si="2"/>
        <v>56.897465799506612</v>
      </c>
      <c r="P15" s="9"/>
    </row>
    <row r="16" spans="1:133">
      <c r="A16" s="12"/>
      <c r="B16" s="25">
        <v>329</v>
      </c>
      <c r="C16" s="20" t="s">
        <v>22</v>
      </c>
      <c r="D16" s="47">
        <v>0</v>
      </c>
      <c r="E16" s="47">
        <v>4030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4030</v>
      </c>
      <c r="O16" s="48">
        <f t="shared" si="2"/>
        <v>0.18075801749271136</v>
      </c>
      <c r="P16" s="9"/>
    </row>
    <row r="17" spans="1:16" ht="15.75">
      <c r="A17" s="29" t="s">
        <v>25</v>
      </c>
      <c r="B17" s="30"/>
      <c r="C17" s="31"/>
      <c r="D17" s="32">
        <f t="shared" ref="D17:M17" si="4">SUM(D18:D42)</f>
        <v>5041119</v>
      </c>
      <c r="E17" s="32">
        <f t="shared" si="4"/>
        <v>1561846</v>
      </c>
      <c r="F17" s="32">
        <f t="shared" si="4"/>
        <v>0</v>
      </c>
      <c r="G17" s="32">
        <f t="shared" si="4"/>
        <v>1551223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8154188</v>
      </c>
      <c r="O17" s="46">
        <f t="shared" si="2"/>
        <v>365.74065934065936</v>
      </c>
      <c r="P17" s="10"/>
    </row>
    <row r="18" spans="1:16">
      <c r="A18" s="12"/>
      <c r="B18" s="25">
        <v>331.1</v>
      </c>
      <c r="C18" s="20" t="s">
        <v>23</v>
      </c>
      <c r="D18" s="47">
        <v>30976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30976</v>
      </c>
      <c r="O18" s="48">
        <f t="shared" si="2"/>
        <v>1.3893698138596098</v>
      </c>
      <c r="P18" s="9"/>
    </row>
    <row r="19" spans="1:16">
      <c r="A19" s="12"/>
      <c r="B19" s="25">
        <v>331.2</v>
      </c>
      <c r="C19" s="20" t="s">
        <v>24</v>
      </c>
      <c r="D19" s="47">
        <v>71417</v>
      </c>
      <c r="E19" s="47">
        <v>24280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95697</v>
      </c>
      <c r="O19" s="48">
        <f t="shared" si="2"/>
        <v>4.2923076923076922</v>
      </c>
      <c r="P19" s="9"/>
    </row>
    <row r="20" spans="1:16">
      <c r="A20" s="12"/>
      <c r="B20" s="25">
        <v>331.41</v>
      </c>
      <c r="C20" s="20" t="s">
        <v>28</v>
      </c>
      <c r="D20" s="47">
        <v>0</v>
      </c>
      <c r="E20" s="47">
        <v>70554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5" si="5">SUM(D20:M20)</f>
        <v>70554</v>
      </c>
      <c r="O20" s="48">
        <f t="shared" si="2"/>
        <v>3.1645660461986993</v>
      </c>
      <c r="P20" s="9"/>
    </row>
    <row r="21" spans="1:16">
      <c r="A21" s="12"/>
      <c r="B21" s="25">
        <v>331.49</v>
      </c>
      <c r="C21" s="20" t="s">
        <v>29</v>
      </c>
      <c r="D21" s="47">
        <v>16873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16873</v>
      </c>
      <c r="O21" s="48">
        <f t="shared" si="2"/>
        <v>0.75680645884727515</v>
      </c>
      <c r="P21" s="9"/>
    </row>
    <row r="22" spans="1:16">
      <c r="A22" s="12"/>
      <c r="B22" s="25">
        <v>331.5</v>
      </c>
      <c r="C22" s="20" t="s">
        <v>26</v>
      </c>
      <c r="D22" s="47">
        <v>943744</v>
      </c>
      <c r="E22" s="47">
        <v>103925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1047669</v>
      </c>
      <c r="O22" s="48">
        <f t="shared" si="2"/>
        <v>46.991208791208791</v>
      </c>
      <c r="P22" s="9"/>
    </row>
    <row r="23" spans="1:16">
      <c r="A23" s="12"/>
      <c r="B23" s="25">
        <v>331.9</v>
      </c>
      <c r="C23" s="20" t="s">
        <v>106</v>
      </c>
      <c r="D23" s="47">
        <v>0</v>
      </c>
      <c r="E23" s="47">
        <v>92611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92611</v>
      </c>
      <c r="O23" s="48">
        <f t="shared" si="2"/>
        <v>4.1538910069522315</v>
      </c>
      <c r="P23" s="9"/>
    </row>
    <row r="24" spans="1:16">
      <c r="A24" s="12"/>
      <c r="B24" s="25">
        <v>334.1</v>
      </c>
      <c r="C24" s="20" t="s">
        <v>107</v>
      </c>
      <c r="D24" s="47">
        <v>0</v>
      </c>
      <c r="E24" s="47">
        <v>1423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1423</v>
      </c>
      <c r="O24" s="48">
        <f t="shared" si="2"/>
        <v>6.3825969948418923E-2</v>
      </c>
      <c r="P24" s="9"/>
    </row>
    <row r="25" spans="1:16">
      <c r="A25" s="12"/>
      <c r="B25" s="25">
        <v>334.2</v>
      </c>
      <c r="C25" s="20" t="s">
        <v>27</v>
      </c>
      <c r="D25" s="47">
        <v>172050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172050</v>
      </c>
      <c r="O25" s="48">
        <f t="shared" si="2"/>
        <v>7.7169769006503701</v>
      </c>
      <c r="P25" s="9"/>
    </row>
    <row r="26" spans="1:16">
      <c r="A26" s="12"/>
      <c r="B26" s="25">
        <v>334.34</v>
      </c>
      <c r="C26" s="20" t="s">
        <v>30</v>
      </c>
      <c r="D26" s="47">
        <v>78890</v>
      </c>
      <c r="E26" s="47">
        <v>12019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90909</v>
      </c>
      <c r="O26" s="48">
        <f t="shared" si="2"/>
        <v>4.0775510204081629</v>
      </c>
      <c r="P26" s="9"/>
    </row>
    <row r="27" spans="1:16">
      <c r="A27" s="12"/>
      <c r="B27" s="25">
        <v>334.49</v>
      </c>
      <c r="C27" s="20" t="s">
        <v>34</v>
      </c>
      <c r="D27" s="47">
        <v>0</v>
      </c>
      <c r="E27" s="47">
        <v>216407</v>
      </c>
      <c r="F27" s="47">
        <v>0</v>
      </c>
      <c r="G27" s="47">
        <v>575223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9" si="6">SUM(D27:M27)</f>
        <v>791630</v>
      </c>
      <c r="O27" s="48">
        <f t="shared" si="2"/>
        <v>35.507064364207224</v>
      </c>
      <c r="P27" s="9"/>
    </row>
    <row r="28" spans="1:16">
      <c r="A28" s="12"/>
      <c r="B28" s="25">
        <v>334.5</v>
      </c>
      <c r="C28" s="20" t="s">
        <v>35</v>
      </c>
      <c r="D28" s="47">
        <v>110098</v>
      </c>
      <c r="E28" s="47">
        <v>147575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257673</v>
      </c>
      <c r="O28" s="48">
        <f t="shared" si="2"/>
        <v>11.557434402332362</v>
      </c>
      <c r="P28" s="9"/>
    </row>
    <row r="29" spans="1:16">
      <c r="A29" s="12"/>
      <c r="B29" s="25">
        <v>334.69</v>
      </c>
      <c r="C29" s="20" t="s">
        <v>36</v>
      </c>
      <c r="D29" s="47">
        <v>236791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236791</v>
      </c>
      <c r="O29" s="48">
        <f t="shared" si="2"/>
        <v>10.620811841220004</v>
      </c>
      <c r="P29" s="9"/>
    </row>
    <row r="30" spans="1:16">
      <c r="A30" s="12"/>
      <c r="B30" s="25">
        <v>334.7</v>
      </c>
      <c r="C30" s="20" t="s">
        <v>37</v>
      </c>
      <c r="D30" s="47">
        <v>283371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283371</v>
      </c>
      <c r="O30" s="48">
        <f t="shared" si="2"/>
        <v>12.71006952231442</v>
      </c>
      <c r="P30" s="9"/>
    </row>
    <row r="31" spans="1:16">
      <c r="A31" s="12"/>
      <c r="B31" s="25">
        <v>334.82</v>
      </c>
      <c r="C31" s="20" t="s">
        <v>214</v>
      </c>
      <c r="D31" s="47">
        <v>0</v>
      </c>
      <c r="E31" s="47">
        <v>22179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22179</v>
      </c>
      <c r="O31" s="48">
        <f t="shared" si="2"/>
        <v>0.99479703969499889</v>
      </c>
      <c r="P31" s="9"/>
    </row>
    <row r="32" spans="1:16">
      <c r="A32" s="12"/>
      <c r="B32" s="25">
        <v>335.12</v>
      </c>
      <c r="C32" s="20" t="s">
        <v>146</v>
      </c>
      <c r="D32" s="47">
        <v>455822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455822</v>
      </c>
      <c r="O32" s="48">
        <f t="shared" si="2"/>
        <v>20.445032518501908</v>
      </c>
      <c r="P32" s="9"/>
    </row>
    <row r="33" spans="1:16">
      <c r="A33" s="12"/>
      <c r="B33" s="25">
        <v>335.13</v>
      </c>
      <c r="C33" s="20" t="s">
        <v>147</v>
      </c>
      <c r="D33" s="47">
        <v>14747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14747</v>
      </c>
      <c r="O33" s="48">
        <f t="shared" si="2"/>
        <v>0.66144875532630631</v>
      </c>
      <c r="P33" s="9"/>
    </row>
    <row r="34" spans="1:16">
      <c r="A34" s="12"/>
      <c r="B34" s="25">
        <v>335.14</v>
      </c>
      <c r="C34" s="20" t="s">
        <v>148</v>
      </c>
      <c r="D34" s="47">
        <v>10328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10328</v>
      </c>
      <c r="O34" s="48">
        <f t="shared" si="2"/>
        <v>0.46324287956941018</v>
      </c>
      <c r="P34" s="9"/>
    </row>
    <row r="35" spans="1:16">
      <c r="A35" s="12"/>
      <c r="B35" s="25">
        <v>335.15</v>
      </c>
      <c r="C35" s="20" t="s">
        <v>149</v>
      </c>
      <c r="D35" s="47">
        <v>2904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2904</v>
      </c>
      <c r="O35" s="48">
        <f t="shared" si="2"/>
        <v>0.1302534200493384</v>
      </c>
      <c r="P35" s="9"/>
    </row>
    <row r="36" spans="1:16">
      <c r="A36" s="12"/>
      <c r="B36" s="25">
        <v>335.16</v>
      </c>
      <c r="C36" s="20" t="s">
        <v>150</v>
      </c>
      <c r="D36" s="47">
        <v>223250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223250</v>
      </c>
      <c r="O36" s="48">
        <f t="shared" si="2"/>
        <v>10.013455931823279</v>
      </c>
      <c r="P36" s="9"/>
    </row>
    <row r="37" spans="1:16">
      <c r="A37" s="12"/>
      <c r="B37" s="25">
        <v>335.18</v>
      </c>
      <c r="C37" s="20" t="s">
        <v>151</v>
      </c>
      <c r="D37" s="47">
        <v>1961386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1961386</v>
      </c>
      <c r="O37" s="48">
        <f t="shared" ref="O37:O68" si="7">(N37/O$95)</f>
        <v>87.974254317111459</v>
      </c>
      <c r="P37" s="9"/>
    </row>
    <row r="38" spans="1:16">
      <c r="A38" s="12"/>
      <c r="B38" s="25">
        <v>335.49</v>
      </c>
      <c r="C38" s="20" t="s">
        <v>45</v>
      </c>
      <c r="D38" s="47">
        <v>0</v>
      </c>
      <c r="E38" s="47">
        <v>807081</v>
      </c>
      <c r="F38" s="47">
        <v>0</v>
      </c>
      <c r="G38" s="47">
        <v>976000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1783081</v>
      </c>
      <c r="O38" s="48">
        <f t="shared" si="7"/>
        <v>79.976721237945725</v>
      </c>
      <c r="P38" s="9"/>
    </row>
    <row r="39" spans="1:16">
      <c r="A39" s="12"/>
      <c r="B39" s="25">
        <v>336</v>
      </c>
      <c r="C39" s="20" t="s">
        <v>5</v>
      </c>
      <c r="D39" s="47">
        <v>30671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30671</v>
      </c>
      <c r="O39" s="48">
        <f t="shared" si="7"/>
        <v>1.3756896165059431</v>
      </c>
      <c r="P39" s="9"/>
    </row>
    <row r="40" spans="1:16">
      <c r="A40" s="12"/>
      <c r="B40" s="25">
        <v>337.2</v>
      </c>
      <c r="C40" s="20" t="s">
        <v>46</v>
      </c>
      <c r="D40" s="47">
        <v>281118</v>
      </c>
      <c r="E40" s="47">
        <v>63792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344910</v>
      </c>
      <c r="O40" s="48">
        <f t="shared" si="7"/>
        <v>15.470284817223593</v>
      </c>
      <c r="P40" s="9"/>
    </row>
    <row r="41" spans="1:16">
      <c r="A41" s="12"/>
      <c r="B41" s="25">
        <v>337.3</v>
      </c>
      <c r="C41" s="20" t="s">
        <v>171</v>
      </c>
      <c r="D41" s="47">
        <v>93956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93956</v>
      </c>
      <c r="O41" s="48">
        <f t="shared" si="7"/>
        <v>4.2142184346265976</v>
      </c>
      <c r="P41" s="9"/>
    </row>
    <row r="42" spans="1:16">
      <c r="A42" s="12"/>
      <c r="B42" s="25">
        <v>337.6</v>
      </c>
      <c r="C42" s="20" t="s">
        <v>47</v>
      </c>
      <c r="D42" s="47">
        <v>22727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22727</v>
      </c>
      <c r="O42" s="48">
        <f t="shared" si="7"/>
        <v>1.0193765418255214</v>
      </c>
      <c r="P42" s="9"/>
    </row>
    <row r="43" spans="1:16" ht="15.75">
      <c r="A43" s="29" t="s">
        <v>53</v>
      </c>
      <c r="B43" s="30"/>
      <c r="C43" s="31"/>
      <c r="D43" s="32">
        <f t="shared" ref="D43:M43" si="8">SUM(D44:D74)</f>
        <v>313779</v>
      </c>
      <c r="E43" s="32">
        <f t="shared" si="8"/>
        <v>1663019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166706</v>
      </c>
      <c r="J43" s="32">
        <f t="shared" si="8"/>
        <v>0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2143504</v>
      </c>
      <c r="O43" s="46">
        <f t="shared" si="7"/>
        <v>96.142812289751063</v>
      </c>
      <c r="P43" s="10"/>
    </row>
    <row r="44" spans="1:16">
      <c r="A44" s="12"/>
      <c r="B44" s="25">
        <v>341.1</v>
      </c>
      <c r="C44" s="20" t="s">
        <v>152</v>
      </c>
      <c r="D44" s="47">
        <v>21286</v>
      </c>
      <c r="E44" s="47">
        <v>50806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72092</v>
      </c>
      <c r="O44" s="48">
        <f t="shared" si="7"/>
        <v>3.2335501233460415</v>
      </c>
      <c r="P44" s="9"/>
    </row>
    <row r="45" spans="1:16">
      <c r="A45" s="12"/>
      <c r="B45" s="25">
        <v>341.52</v>
      </c>
      <c r="C45" s="20" t="s">
        <v>154</v>
      </c>
      <c r="D45" s="47">
        <v>17724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74" si="9">SUM(D45:M45)</f>
        <v>17724</v>
      </c>
      <c r="O45" s="48">
        <f t="shared" si="7"/>
        <v>0.79497645211930923</v>
      </c>
      <c r="P45" s="9"/>
    </row>
    <row r="46" spans="1:16">
      <c r="A46" s="12"/>
      <c r="B46" s="25">
        <v>341.56</v>
      </c>
      <c r="C46" s="20" t="s">
        <v>155</v>
      </c>
      <c r="D46" s="47">
        <v>19024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19024</v>
      </c>
      <c r="O46" s="48">
        <f t="shared" si="7"/>
        <v>0.85328549002018395</v>
      </c>
      <c r="P46" s="9"/>
    </row>
    <row r="47" spans="1:16">
      <c r="A47" s="12"/>
      <c r="B47" s="25">
        <v>341.8</v>
      </c>
      <c r="C47" s="20" t="s">
        <v>156</v>
      </c>
      <c r="D47" s="47">
        <v>0</v>
      </c>
      <c r="E47" s="47">
        <v>938627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938627</v>
      </c>
      <c r="O47" s="48">
        <f t="shared" si="7"/>
        <v>42.100336398295582</v>
      </c>
      <c r="P47" s="9"/>
    </row>
    <row r="48" spans="1:16">
      <c r="A48" s="12"/>
      <c r="B48" s="25">
        <v>342.1</v>
      </c>
      <c r="C48" s="20" t="s">
        <v>62</v>
      </c>
      <c r="D48" s="47">
        <v>0</v>
      </c>
      <c r="E48" s="47">
        <v>100936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100936</v>
      </c>
      <c r="O48" s="48">
        <f t="shared" si="7"/>
        <v>4.5272931150482174</v>
      </c>
      <c r="P48" s="9"/>
    </row>
    <row r="49" spans="1:16">
      <c r="A49" s="12"/>
      <c r="B49" s="25">
        <v>342.9</v>
      </c>
      <c r="C49" s="20" t="s">
        <v>114</v>
      </c>
      <c r="D49" s="47">
        <v>0</v>
      </c>
      <c r="E49" s="47">
        <v>3225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3225</v>
      </c>
      <c r="O49" s="48">
        <f t="shared" si="7"/>
        <v>0.1446512671002467</v>
      </c>
      <c r="P49" s="9"/>
    </row>
    <row r="50" spans="1:16">
      <c r="A50" s="12"/>
      <c r="B50" s="25">
        <v>343.4</v>
      </c>
      <c r="C50" s="20" t="s">
        <v>63</v>
      </c>
      <c r="D50" s="47">
        <v>0</v>
      </c>
      <c r="E50" s="47">
        <v>120199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120199</v>
      </c>
      <c r="O50" s="48">
        <f t="shared" si="7"/>
        <v>5.3912984974209461</v>
      </c>
      <c r="P50" s="9"/>
    </row>
    <row r="51" spans="1:16">
      <c r="A51" s="12"/>
      <c r="B51" s="25">
        <v>344.1</v>
      </c>
      <c r="C51" s="20" t="s">
        <v>157</v>
      </c>
      <c r="D51" s="47">
        <v>0</v>
      </c>
      <c r="E51" s="47">
        <v>63941</v>
      </c>
      <c r="F51" s="47">
        <v>0</v>
      </c>
      <c r="G51" s="47">
        <v>0</v>
      </c>
      <c r="H51" s="47">
        <v>0</v>
      </c>
      <c r="I51" s="47">
        <v>166706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230647</v>
      </c>
      <c r="O51" s="48">
        <f t="shared" si="7"/>
        <v>10.345234357479255</v>
      </c>
      <c r="P51" s="9"/>
    </row>
    <row r="52" spans="1:16">
      <c r="A52" s="12"/>
      <c r="B52" s="25">
        <v>346.4</v>
      </c>
      <c r="C52" s="20" t="s">
        <v>65</v>
      </c>
      <c r="D52" s="47">
        <v>0</v>
      </c>
      <c r="E52" s="47">
        <v>4060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4060</v>
      </c>
      <c r="O52" s="48">
        <f t="shared" si="7"/>
        <v>0.18210361067503925</v>
      </c>
      <c r="P52" s="9"/>
    </row>
    <row r="53" spans="1:16">
      <c r="A53" s="12"/>
      <c r="B53" s="25">
        <v>347.2</v>
      </c>
      <c r="C53" s="20" t="s">
        <v>128</v>
      </c>
      <c r="D53" s="47">
        <v>12232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12232</v>
      </c>
      <c r="O53" s="48">
        <f t="shared" si="7"/>
        <v>0.54864319354115276</v>
      </c>
      <c r="P53" s="9"/>
    </row>
    <row r="54" spans="1:16">
      <c r="A54" s="12"/>
      <c r="B54" s="25">
        <v>347.5</v>
      </c>
      <c r="C54" s="20" t="s">
        <v>116</v>
      </c>
      <c r="D54" s="47">
        <v>74868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74868</v>
      </c>
      <c r="O54" s="48">
        <f t="shared" si="7"/>
        <v>3.3580623458174479</v>
      </c>
      <c r="P54" s="9"/>
    </row>
    <row r="55" spans="1:16">
      <c r="A55" s="12"/>
      <c r="B55" s="25">
        <v>347.9</v>
      </c>
      <c r="C55" s="20" t="s">
        <v>66</v>
      </c>
      <c r="D55" s="47">
        <v>66357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66357</v>
      </c>
      <c r="O55" s="48">
        <f t="shared" si="7"/>
        <v>2.9763175599910294</v>
      </c>
      <c r="P55" s="9"/>
    </row>
    <row r="56" spans="1:16">
      <c r="A56" s="12"/>
      <c r="B56" s="25">
        <v>348.11</v>
      </c>
      <c r="C56" s="20" t="s">
        <v>167</v>
      </c>
      <c r="D56" s="47">
        <v>0</v>
      </c>
      <c r="E56" s="47">
        <v>275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275</v>
      </c>
      <c r="O56" s="48">
        <f t="shared" si="7"/>
        <v>1.2334604171338866E-2</v>
      </c>
      <c r="P56" s="9"/>
    </row>
    <row r="57" spans="1:16">
      <c r="A57" s="12"/>
      <c r="B57" s="25">
        <v>348.12</v>
      </c>
      <c r="C57" s="20" t="s">
        <v>168</v>
      </c>
      <c r="D57" s="47">
        <v>0</v>
      </c>
      <c r="E57" s="47">
        <v>2863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70" si="10">SUM(D57:M57)</f>
        <v>2863</v>
      </c>
      <c r="O57" s="48">
        <f t="shared" si="7"/>
        <v>0.12841444270015698</v>
      </c>
      <c r="P57" s="9"/>
    </row>
    <row r="58" spans="1:16">
      <c r="A58" s="12"/>
      <c r="B58" s="25">
        <v>348.13</v>
      </c>
      <c r="C58" s="20" t="s">
        <v>172</v>
      </c>
      <c r="D58" s="47">
        <v>12558</v>
      </c>
      <c r="E58" s="47">
        <v>12561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25119</v>
      </c>
      <c r="O58" s="48">
        <f t="shared" si="7"/>
        <v>1.1266651715631308</v>
      </c>
      <c r="P58" s="9"/>
    </row>
    <row r="59" spans="1:16">
      <c r="A59" s="12"/>
      <c r="B59" s="25">
        <v>348.14</v>
      </c>
      <c r="C59" s="20" t="s">
        <v>173</v>
      </c>
      <c r="D59" s="47">
        <v>2064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2064</v>
      </c>
      <c r="O59" s="48">
        <f t="shared" si="7"/>
        <v>9.2576810944157886E-2</v>
      </c>
      <c r="P59" s="9"/>
    </row>
    <row r="60" spans="1:16">
      <c r="A60" s="12"/>
      <c r="B60" s="25">
        <v>348.22</v>
      </c>
      <c r="C60" s="20" t="s">
        <v>174</v>
      </c>
      <c r="D60" s="47">
        <v>0</v>
      </c>
      <c r="E60" s="47">
        <v>4497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4497</v>
      </c>
      <c r="O60" s="48">
        <f t="shared" si="7"/>
        <v>0.20170441803094866</v>
      </c>
      <c r="P60" s="9"/>
    </row>
    <row r="61" spans="1:16">
      <c r="A61" s="12"/>
      <c r="B61" s="25">
        <v>348.23</v>
      </c>
      <c r="C61" s="20" t="s">
        <v>175</v>
      </c>
      <c r="D61" s="47">
        <v>14042</v>
      </c>
      <c r="E61" s="47">
        <v>38777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52819</v>
      </c>
      <c r="O61" s="48">
        <f t="shared" si="7"/>
        <v>2.3690962099125366</v>
      </c>
      <c r="P61" s="9"/>
    </row>
    <row r="62" spans="1:16">
      <c r="A62" s="12"/>
      <c r="B62" s="25">
        <v>348.31</v>
      </c>
      <c r="C62" s="20" t="s">
        <v>177</v>
      </c>
      <c r="D62" s="47">
        <v>0</v>
      </c>
      <c r="E62" s="47">
        <v>48595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48595</v>
      </c>
      <c r="O62" s="48">
        <f t="shared" si="7"/>
        <v>2.1796366898407715</v>
      </c>
      <c r="P62" s="9"/>
    </row>
    <row r="63" spans="1:16">
      <c r="A63" s="12"/>
      <c r="B63" s="25">
        <v>348.32</v>
      </c>
      <c r="C63" s="20" t="s">
        <v>178</v>
      </c>
      <c r="D63" s="47">
        <v>0</v>
      </c>
      <c r="E63" s="47">
        <v>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8</v>
      </c>
      <c r="O63" s="48">
        <f t="shared" si="7"/>
        <v>3.5882484862076697E-4</v>
      </c>
      <c r="P63" s="9"/>
    </row>
    <row r="64" spans="1:16">
      <c r="A64" s="12"/>
      <c r="B64" s="25">
        <v>348.41</v>
      </c>
      <c r="C64" s="20" t="s">
        <v>179</v>
      </c>
      <c r="D64" s="47">
        <v>0</v>
      </c>
      <c r="E64" s="47">
        <v>45760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45760</v>
      </c>
      <c r="O64" s="48">
        <f t="shared" si="7"/>
        <v>2.0524781341107872</v>
      </c>
      <c r="P64" s="9"/>
    </row>
    <row r="65" spans="1:16">
      <c r="A65" s="12"/>
      <c r="B65" s="25">
        <v>348.42</v>
      </c>
      <c r="C65" s="20" t="s">
        <v>180</v>
      </c>
      <c r="D65" s="47">
        <v>0</v>
      </c>
      <c r="E65" s="47">
        <v>15246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15246</v>
      </c>
      <c r="O65" s="48">
        <f t="shared" si="7"/>
        <v>0.68383045525902664</v>
      </c>
      <c r="P65" s="9"/>
    </row>
    <row r="66" spans="1:16">
      <c r="A66" s="12"/>
      <c r="B66" s="25">
        <v>348.43</v>
      </c>
      <c r="C66" s="20" t="s">
        <v>181</v>
      </c>
      <c r="D66" s="47">
        <v>0</v>
      </c>
      <c r="E66" s="47">
        <v>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5</v>
      </c>
      <c r="O66" s="48">
        <f t="shared" si="7"/>
        <v>2.2426553038797938E-4</v>
      </c>
      <c r="P66" s="9"/>
    </row>
    <row r="67" spans="1:16">
      <c r="A67" s="12"/>
      <c r="B67" s="25">
        <v>348.52</v>
      </c>
      <c r="C67" s="20" t="s">
        <v>182</v>
      </c>
      <c r="D67" s="47">
        <v>45600</v>
      </c>
      <c r="E67" s="47">
        <v>11323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56923</v>
      </c>
      <c r="O67" s="48">
        <f t="shared" si="7"/>
        <v>2.5531733572549897</v>
      </c>
      <c r="P67" s="9"/>
    </row>
    <row r="68" spans="1:16">
      <c r="A68" s="12"/>
      <c r="B68" s="25">
        <v>348.53</v>
      </c>
      <c r="C68" s="20" t="s">
        <v>183</v>
      </c>
      <c r="D68" s="47">
        <v>24889</v>
      </c>
      <c r="E68" s="47">
        <v>82478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107367</v>
      </c>
      <c r="O68" s="48">
        <f t="shared" si="7"/>
        <v>4.815743440233236</v>
      </c>
      <c r="P68" s="9"/>
    </row>
    <row r="69" spans="1:16">
      <c r="A69" s="12"/>
      <c r="B69" s="25">
        <v>348.71</v>
      </c>
      <c r="C69" s="20" t="s">
        <v>185</v>
      </c>
      <c r="D69" s="47">
        <v>0</v>
      </c>
      <c r="E69" s="47">
        <v>13080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13080</v>
      </c>
      <c r="O69" s="48">
        <f t="shared" ref="O69:O93" si="11">(N69/O$95)</f>
        <v>0.58667862749495403</v>
      </c>
      <c r="P69" s="9"/>
    </row>
    <row r="70" spans="1:16">
      <c r="A70" s="12"/>
      <c r="B70" s="25">
        <v>348.72</v>
      </c>
      <c r="C70" s="20" t="s">
        <v>186</v>
      </c>
      <c r="D70" s="47">
        <v>0</v>
      </c>
      <c r="E70" s="47">
        <v>270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270</v>
      </c>
      <c r="O70" s="48">
        <f t="shared" si="11"/>
        <v>1.2110338640950886E-2</v>
      </c>
      <c r="P70" s="9"/>
    </row>
    <row r="71" spans="1:16">
      <c r="A71" s="12"/>
      <c r="B71" s="25">
        <v>348.85</v>
      </c>
      <c r="C71" s="20" t="s">
        <v>187</v>
      </c>
      <c r="D71" s="47">
        <v>0</v>
      </c>
      <c r="E71" s="47">
        <v>105156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105156</v>
      </c>
      <c r="O71" s="48">
        <f t="shared" si="11"/>
        <v>4.716573222695672</v>
      </c>
      <c r="P71" s="9"/>
    </row>
    <row r="72" spans="1:16">
      <c r="A72" s="12"/>
      <c r="B72" s="25">
        <v>348.92099999999999</v>
      </c>
      <c r="C72" s="20" t="s">
        <v>158</v>
      </c>
      <c r="D72" s="47">
        <v>165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165</v>
      </c>
      <c r="O72" s="48">
        <f t="shared" si="11"/>
        <v>7.4007625028033189E-3</v>
      </c>
      <c r="P72" s="9"/>
    </row>
    <row r="73" spans="1:16">
      <c r="A73" s="12"/>
      <c r="B73" s="25">
        <v>348.93299999999999</v>
      </c>
      <c r="C73" s="20" t="s">
        <v>160</v>
      </c>
      <c r="D73" s="47">
        <v>0</v>
      </c>
      <c r="E73" s="47">
        <v>331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331</v>
      </c>
      <c r="O73" s="48">
        <f t="shared" si="11"/>
        <v>1.4846378111684233E-2</v>
      </c>
      <c r="P73" s="9"/>
    </row>
    <row r="74" spans="1:16">
      <c r="A74" s="12"/>
      <c r="B74" s="25">
        <v>348.99</v>
      </c>
      <c r="C74" s="20" t="s">
        <v>161</v>
      </c>
      <c r="D74" s="47">
        <v>2970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2970</v>
      </c>
      <c r="O74" s="48">
        <f t="shared" si="11"/>
        <v>0.13321372505045975</v>
      </c>
      <c r="P74" s="9"/>
    </row>
    <row r="75" spans="1:16" ht="15.75">
      <c r="A75" s="29" t="s">
        <v>54</v>
      </c>
      <c r="B75" s="30"/>
      <c r="C75" s="31"/>
      <c r="D75" s="32">
        <f t="shared" ref="D75:M75" si="12">SUM(D76:D83)</f>
        <v>15428</v>
      </c>
      <c r="E75" s="32">
        <f t="shared" si="12"/>
        <v>176546</v>
      </c>
      <c r="F75" s="32">
        <f t="shared" si="12"/>
        <v>0</v>
      </c>
      <c r="G75" s="32">
        <f t="shared" si="12"/>
        <v>0</v>
      </c>
      <c r="H75" s="32">
        <f t="shared" si="12"/>
        <v>0</v>
      </c>
      <c r="I75" s="32">
        <f t="shared" si="12"/>
        <v>0</v>
      </c>
      <c r="J75" s="32">
        <f t="shared" si="12"/>
        <v>0</v>
      </c>
      <c r="K75" s="32">
        <f t="shared" si="12"/>
        <v>0</v>
      </c>
      <c r="L75" s="32">
        <f t="shared" si="12"/>
        <v>0</v>
      </c>
      <c r="M75" s="32">
        <f t="shared" si="12"/>
        <v>0</v>
      </c>
      <c r="N75" s="32">
        <f>SUM(D75:M75)</f>
        <v>191974</v>
      </c>
      <c r="O75" s="46">
        <f t="shared" si="11"/>
        <v>8.6106301861403907</v>
      </c>
      <c r="P75" s="10"/>
    </row>
    <row r="76" spans="1:16">
      <c r="A76" s="13"/>
      <c r="B76" s="40">
        <v>351.1</v>
      </c>
      <c r="C76" s="21" t="s">
        <v>84</v>
      </c>
      <c r="D76" s="47">
        <v>0</v>
      </c>
      <c r="E76" s="47">
        <v>31072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31072</v>
      </c>
      <c r="O76" s="48">
        <f t="shared" si="11"/>
        <v>1.393675712043059</v>
      </c>
      <c r="P76" s="9"/>
    </row>
    <row r="77" spans="1:16">
      <c r="A77" s="13"/>
      <c r="B77" s="40">
        <v>351.2</v>
      </c>
      <c r="C77" s="21" t="s">
        <v>85</v>
      </c>
      <c r="D77" s="47">
        <v>0</v>
      </c>
      <c r="E77" s="47">
        <v>54788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ref="N77:N83" si="13">SUM(D77:M77)</f>
        <v>54788</v>
      </c>
      <c r="O77" s="48">
        <f t="shared" si="11"/>
        <v>2.4574119757793227</v>
      </c>
      <c r="P77" s="9"/>
    </row>
    <row r="78" spans="1:16">
      <c r="A78" s="13"/>
      <c r="B78" s="40">
        <v>351.3</v>
      </c>
      <c r="C78" s="21" t="s">
        <v>120</v>
      </c>
      <c r="D78" s="47">
        <v>0</v>
      </c>
      <c r="E78" s="47">
        <v>76361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76361</v>
      </c>
      <c r="O78" s="48">
        <f t="shared" si="11"/>
        <v>3.4250280331912983</v>
      </c>
      <c r="P78" s="9"/>
    </row>
    <row r="79" spans="1:16">
      <c r="A79" s="13"/>
      <c r="B79" s="40">
        <v>351.4</v>
      </c>
      <c r="C79" s="21" t="s">
        <v>215</v>
      </c>
      <c r="D79" s="47">
        <v>0</v>
      </c>
      <c r="E79" s="47">
        <v>11325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11325</v>
      </c>
      <c r="O79" s="48">
        <f t="shared" si="11"/>
        <v>0.50796142632877328</v>
      </c>
      <c r="P79" s="9"/>
    </row>
    <row r="80" spans="1:16">
      <c r="A80" s="13"/>
      <c r="B80" s="40">
        <v>351.5</v>
      </c>
      <c r="C80" s="21" t="s">
        <v>86</v>
      </c>
      <c r="D80" s="47">
        <v>0</v>
      </c>
      <c r="E80" s="47">
        <v>2537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2537</v>
      </c>
      <c r="O80" s="48">
        <f t="shared" si="11"/>
        <v>0.11379233011886074</v>
      </c>
      <c r="P80" s="9"/>
    </row>
    <row r="81" spans="1:119">
      <c r="A81" s="13"/>
      <c r="B81" s="40">
        <v>352</v>
      </c>
      <c r="C81" s="21" t="s">
        <v>87</v>
      </c>
      <c r="D81" s="47">
        <v>13329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13329</v>
      </c>
      <c r="O81" s="48">
        <f t="shared" si="11"/>
        <v>0.59784705090827539</v>
      </c>
      <c r="P81" s="9"/>
    </row>
    <row r="82" spans="1:119">
      <c r="A82" s="13"/>
      <c r="B82" s="40">
        <v>354</v>
      </c>
      <c r="C82" s="21" t="s">
        <v>208</v>
      </c>
      <c r="D82" s="47">
        <v>55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55</v>
      </c>
      <c r="O82" s="48">
        <f t="shared" si="11"/>
        <v>2.466920834267773E-3</v>
      </c>
      <c r="P82" s="9"/>
    </row>
    <row r="83" spans="1:119">
      <c r="A83" s="13"/>
      <c r="B83" s="40">
        <v>359</v>
      </c>
      <c r="C83" s="21" t="s">
        <v>88</v>
      </c>
      <c r="D83" s="47">
        <v>2044</v>
      </c>
      <c r="E83" s="47">
        <v>463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2507</v>
      </c>
      <c r="O83" s="48">
        <f t="shared" si="11"/>
        <v>0.11244673693653286</v>
      </c>
      <c r="P83" s="9"/>
    </row>
    <row r="84" spans="1:119" ht="15.75">
      <c r="A84" s="29" t="s">
        <v>6</v>
      </c>
      <c r="B84" s="30"/>
      <c r="C84" s="31"/>
      <c r="D84" s="32">
        <f t="shared" ref="D84:M84" si="14">SUM(D85:D89)</f>
        <v>358922</v>
      </c>
      <c r="E84" s="32">
        <f t="shared" si="14"/>
        <v>121629</v>
      </c>
      <c r="F84" s="32">
        <f t="shared" si="14"/>
        <v>1304</v>
      </c>
      <c r="G84" s="32">
        <f t="shared" si="14"/>
        <v>22977</v>
      </c>
      <c r="H84" s="32">
        <f t="shared" si="14"/>
        <v>0</v>
      </c>
      <c r="I84" s="32">
        <f t="shared" si="14"/>
        <v>207</v>
      </c>
      <c r="J84" s="32">
        <f t="shared" si="14"/>
        <v>0</v>
      </c>
      <c r="K84" s="32">
        <f t="shared" si="14"/>
        <v>0</v>
      </c>
      <c r="L84" s="32">
        <f t="shared" si="14"/>
        <v>0</v>
      </c>
      <c r="M84" s="32">
        <f t="shared" si="14"/>
        <v>0</v>
      </c>
      <c r="N84" s="32">
        <f t="shared" ref="N84:N93" si="15">SUM(D84:M84)</f>
        <v>505039</v>
      </c>
      <c r="O84" s="46">
        <f t="shared" si="11"/>
        <v>22.652567840322941</v>
      </c>
      <c r="P84" s="10"/>
    </row>
    <row r="85" spans="1:119">
      <c r="A85" s="12"/>
      <c r="B85" s="25">
        <v>361.1</v>
      </c>
      <c r="C85" s="20" t="s">
        <v>89</v>
      </c>
      <c r="D85" s="47">
        <v>65884</v>
      </c>
      <c r="E85" s="47">
        <v>23263</v>
      </c>
      <c r="F85" s="47">
        <v>1304</v>
      </c>
      <c r="G85" s="47">
        <v>22977</v>
      </c>
      <c r="H85" s="47">
        <v>0</v>
      </c>
      <c r="I85" s="47">
        <v>207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113635</v>
      </c>
      <c r="O85" s="48">
        <f t="shared" si="11"/>
        <v>5.0968827091276072</v>
      </c>
      <c r="P85" s="9"/>
    </row>
    <row r="86" spans="1:119">
      <c r="A86" s="12"/>
      <c r="B86" s="25">
        <v>362</v>
      </c>
      <c r="C86" s="20" t="s">
        <v>90</v>
      </c>
      <c r="D86" s="47">
        <v>14133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14133</v>
      </c>
      <c r="O86" s="48">
        <f t="shared" si="11"/>
        <v>0.63390894819466248</v>
      </c>
      <c r="P86" s="9"/>
    </row>
    <row r="87" spans="1:119">
      <c r="A87" s="12"/>
      <c r="B87" s="25">
        <v>365</v>
      </c>
      <c r="C87" s="20" t="s">
        <v>162</v>
      </c>
      <c r="D87" s="47">
        <v>38191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38191</v>
      </c>
      <c r="O87" s="48">
        <f t="shared" si="11"/>
        <v>1.7129849742094641</v>
      </c>
      <c r="P87" s="9"/>
    </row>
    <row r="88" spans="1:119">
      <c r="A88" s="12"/>
      <c r="B88" s="25">
        <v>366</v>
      </c>
      <c r="C88" s="20" t="s">
        <v>92</v>
      </c>
      <c r="D88" s="47">
        <v>214885</v>
      </c>
      <c r="E88" s="47">
        <v>5700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220585</v>
      </c>
      <c r="O88" s="48">
        <f t="shared" si="11"/>
        <v>9.893922404126485</v>
      </c>
      <c r="P88" s="9"/>
    </row>
    <row r="89" spans="1:119">
      <c r="A89" s="12"/>
      <c r="B89" s="25">
        <v>369.9</v>
      </c>
      <c r="C89" s="20" t="s">
        <v>93</v>
      </c>
      <c r="D89" s="47">
        <v>25829</v>
      </c>
      <c r="E89" s="47">
        <v>92666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118495</v>
      </c>
      <c r="O89" s="48">
        <f t="shared" si="11"/>
        <v>5.314868804664723</v>
      </c>
      <c r="P89" s="9"/>
    </row>
    <row r="90" spans="1:119" ht="15.75">
      <c r="A90" s="29" t="s">
        <v>55</v>
      </c>
      <c r="B90" s="30"/>
      <c r="C90" s="31"/>
      <c r="D90" s="32">
        <f t="shared" ref="D90:M90" si="16">SUM(D91:D92)</f>
        <v>639441</v>
      </c>
      <c r="E90" s="32">
        <f t="shared" si="16"/>
        <v>9177229</v>
      </c>
      <c r="F90" s="32">
        <f t="shared" si="16"/>
        <v>3067354</v>
      </c>
      <c r="G90" s="32">
        <f t="shared" si="16"/>
        <v>83534</v>
      </c>
      <c r="H90" s="32">
        <f t="shared" si="16"/>
        <v>0</v>
      </c>
      <c r="I90" s="32">
        <f t="shared" si="16"/>
        <v>0</v>
      </c>
      <c r="J90" s="32">
        <f t="shared" si="16"/>
        <v>0</v>
      </c>
      <c r="K90" s="32">
        <f t="shared" si="16"/>
        <v>0</v>
      </c>
      <c r="L90" s="32">
        <f t="shared" si="16"/>
        <v>0</v>
      </c>
      <c r="M90" s="32">
        <f t="shared" si="16"/>
        <v>0</v>
      </c>
      <c r="N90" s="32">
        <f t="shared" si="15"/>
        <v>12967558</v>
      </c>
      <c r="O90" s="46">
        <f t="shared" si="11"/>
        <v>581.63525454137698</v>
      </c>
      <c r="P90" s="9"/>
    </row>
    <row r="91" spans="1:119">
      <c r="A91" s="12"/>
      <c r="B91" s="25">
        <v>381</v>
      </c>
      <c r="C91" s="20" t="s">
        <v>94</v>
      </c>
      <c r="D91" s="47">
        <v>181585</v>
      </c>
      <c r="E91" s="47">
        <v>9177229</v>
      </c>
      <c r="F91" s="47">
        <v>3067354</v>
      </c>
      <c r="G91" s="47">
        <v>83534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12509702</v>
      </c>
      <c r="O91" s="48">
        <f t="shared" si="11"/>
        <v>561.0989908051132</v>
      </c>
      <c r="P91" s="9"/>
    </row>
    <row r="92" spans="1:119" ht="15.75" thickBot="1">
      <c r="A92" s="12"/>
      <c r="B92" s="25">
        <v>384</v>
      </c>
      <c r="C92" s="20" t="s">
        <v>95</v>
      </c>
      <c r="D92" s="47">
        <v>457856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457856</v>
      </c>
      <c r="O92" s="48">
        <f t="shared" si="11"/>
        <v>20.536263736263738</v>
      </c>
      <c r="P92" s="9"/>
    </row>
    <row r="93" spans="1:119" ht="16.5" thickBot="1">
      <c r="A93" s="14" t="s">
        <v>68</v>
      </c>
      <c r="B93" s="23"/>
      <c r="C93" s="22"/>
      <c r="D93" s="15">
        <f t="shared" ref="D93:M93" si="17">SUM(D5,D12,D17,D43,D75,D84,D90)</f>
        <v>16234559</v>
      </c>
      <c r="E93" s="15">
        <f t="shared" si="17"/>
        <v>18685529</v>
      </c>
      <c r="F93" s="15">
        <f t="shared" si="17"/>
        <v>3068658</v>
      </c>
      <c r="G93" s="15">
        <f t="shared" si="17"/>
        <v>1801702</v>
      </c>
      <c r="H93" s="15">
        <f t="shared" si="17"/>
        <v>0</v>
      </c>
      <c r="I93" s="15">
        <f t="shared" si="17"/>
        <v>166913</v>
      </c>
      <c r="J93" s="15">
        <f t="shared" si="17"/>
        <v>0</v>
      </c>
      <c r="K93" s="15">
        <f t="shared" si="17"/>
        <v>0</v>
      </c>
      <c r="L93" s="15">
        <f t="shared" si="17"/>
        <v>0</v>
      </c>
      <c r="M93" s="15">
        <f t="shared" si="17"/>
        <v>0</v>
      </c>
      <c r="N93" s="15">
        <f t="shared" si="15"/>
        <v>39957361</v>
      </c>
      <c r="O93" s="38">
        <f t="shared" si="11"/>
        <v>1792.2117515137923</v>
      </c>
      <c r="P93" s="6"/>
      <c r="Q93" s="2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</row>
    <row r="94" spans="1:119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9"/>
    </row>
    <row r="95" spans="1:119">
      <c r="A95" s="41"/>
      <c r="B95" s="42"/>
      <c r="C95" s="42"/>
      <c r="D95" s="43"/>
      <c r="E95" s="43"/>
      <c r="F95" s="43"/>
      <c r="G95" s="43"/>
      <c r="H95" s="43"/>
      <c r="I95" s="43"/>
      <c r="J95" s="43"/>
      <c r="K95" s="43"/>
      <c r="L95" s="119" t="s">
        <v>216</v>
      </c>
      <c r="M95" s="119"/>
      <c r="N95" s="119"/>
      <c r="O95" s="44">
        <v>22295</v>
      </c>
    </row>
    <row r="96" spans="1:119">
      <c r="A96" s="120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8"/>
    </row>
    <row r="97" spans="1:15" ht="15.75" customHeight="1" thickBot="1">
      <c r="A97" s="121" t="s">
        <v>130</v>
      </c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1"/>
    </row>
  </sheetData>
  <mergeCells count="10">
    <mergeCell ref="L95:N95"/>
    <mergeCell ref="A96:O96"/>
    <mergeCell ref="A97:O9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9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210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96</v>
      </c>
      <c r="B3" s="109"/>
      <c r="C3" s="110"/>
      <c r="D3" s="129" t="s">
        <v>49</v>
      </c>
      <c r="E3" s="130"/>
      <c r="F3" s="130"/>
      <c r="G3" s="130"/>
      <c r="H3" s="131"/>
      <c r="I3" s="129" t="s">
        <v>50</v>
      </c>
      <c r="J3" s="131"/>
      <c r="K3" s="129" t="s">
        <v>52</v>
      </c>
      <c r="L3" s="131"/>
      <c r="M3" s="36"/>
      <c r="N3" s="37"/>
      <c r="O3" s="132" t="s">
        <v>101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97</v>
      </c>
      <c r="F4" s="34" t="s">
        <v>98</v>
      </c>
      <c r="G4" s="34" t="s">
        <v>99</v>
      </c>
      <c r="H4" s="34" t="s">
        <v>8</v>
      </c>
      <c r="I4" s="34" t="s">
        <v>9</v>
      </c>
      <c r="J4" s="35" t="s">
        <v>100</v>
      </c>
      <c r="K4" s="35" t="s">
        <v>10</v>
      </c>
      <c r="L4" s="35" t="s">
        <v>11</v>
      </c>
      <c r="M4" s="35" t="s">
        <v>12</v>
      </c>
      <c r="N4" s="35" t="s">
        <v>51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9563507</v>
      </c>
      <c r="E5" s="27">
        <f t="shared" si="0"/>
        <v>4585248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14148755</v>
      </c>
      <c r="O5" s="33">
        <f t="shared" ref="O5:O36" si="2">(N5/O$96)</f>
        <v>629.44901681644274</v>
      </c>
      <c r="P5" s="6"/>
    </row>
    <row r="6" spans="1:133">
      <c r="A6" s="12"/>
      <c r="B6" s="25">
        <v>311</v>
      </c>
      <c r="C6" s="20" t="s">
        <v>3</v>
      </c>
      <c r="D6" s="47">
        <v>9467514</v>
      </c>
      <c r="E6" s="47">
        <v>1246457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10713971</v>
      </c>
      <c r="O6" s="48">
        <f t="shared" si="2"/>
        <v>476.64253937183025</v>
      </c>
      <c r="P6" s="9"/>
    </row>
    <row r="7" spans="1:133">
      <c r="A7" s="12"/>
      <c r="B7" s="25">
        <v>312.10000000000002</v>
      </c>
      <c r="C7" s="20" t="s">
        <v>13</v>
      </c>
      <c r="D7" s="47">
        <v>0</v>
      </c>
      <c r="E7" s="47">
        <v>239289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239289</v>
      </c>
      <c r="O7" s="48">
        <f t="shared" si="2"/>
        <v>10.645475576118871</v>
      </c>
      <c r="P7" s="9"/>
    </row>
    <row r="8" spans="1:133">
      <c r="A8" s="12"/>
      <c r="B8" s="25">
        <v>312.3</v>
      </c>
      <c r="C8" s="20" t="s">
        <v>14</v>
      </c>
      <c r="D8" s="47">
        <v>0</v>
      </c>
      <c r="E8" s="47">
        <v>69094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69094</v>
      </c>
      <c r="O8" s="48">
        <f t="shared" si="2"/>
        <v>3.0738499866536171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709155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709155</v>
      </c>
      <c r="O9" s="48">
        <f t="shared" si="2"/>
        <v>31.548847762256429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2321253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2321253</v>
      </c>
      <c r="O10" s="48">
        <f t="shared" si="2"/>
        <v>103.26777293353501</v>
      </c>
      <c r="P10" s="9"/>
    </row>
    <row r="11" spans="1:133">
      <c r="A11" s="12"/>
      <c r="B11" s="25">
        <v>315</v>
      </c>
      <c r="C11" s="20" t="s">
        <v>145</v>
      </c>
      <c r="D11" s="47">
        <v>95993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95993</v>
      </c>
      <c r="O11" s="48">
        <f t="shared" si="2"/>
        <v>4.2705311860485811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SUM(D13:D17)</f>
        <v>125738</v>
      </c>
      <c r="E12" s="32">
        <f t="shared" si="3"/>
        <v>1297309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1423047</v>
      </c>
      <c r="O12" s="46">
        <f t="shared" si="2"/>
        <v>63.308434914138267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168153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168153</v>
      </c>
      <c r="O13" s="48">
        <f t="shared" si="2"/>
        <v>7.4807812082925524</v>
      </c>
      <c r="P13" s="9"/>
    </row>
    <row r="14" spans="1:133">
      <c r="A14" s="12"/>
      <c r="B14" s="25">
        <v>323.7</v>
      </c>
      <c r="C14" s="20" t="s">
        <v>20</v>
      </c>
      <c r="D14" s="47">
        <v>0</v>
      </c>
      <c r="E14" s="47">
        <v>14772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14772</v>
      </c>
      <c r="O14" s="48">
        <f t="shared" si="2"/>
        <v>0.65717590532965564</v>
      </c>
      <c r="P14" s="9"/>
    </row>
    <row r="15" spans="1:133">
      <c r="A15" s="12"/>
      <c r="B15" s="25">
        <v>325.10000000000002</v>
      </c>
      <c r="C15" s="20" t="s">
        <v>125</v>
      </c>
      <c r="D15" s="47">
        <v>0</v>
      </c>
      <c r="E15" s="47">
        <v>356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356</v>
      </c>
      <c r="O15" s="48">
        <f t="shared" si="2"/>
        <v>1.5837707981137112E-2</v>
      </c>
      <c r="P15" s="9"/>
    </row>
    <row r="16" spans="1:133">
      <c r="A16" s="12"/>
      <c r="B16" s="25">
        <v>325.2</v>
      </c>
      <c r="C16" s="20" t="s">
        <v>21</v>
      </c>
      <c r="D16" s="47">
        <v>125738</v>
      </c>
      <c r="E16" s="47">
        <v>1091829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1217567</v>
      </c>
      <c r="O16" s="48">
        <f t="shared" si="2"/>
        <v>54.167052228845982</v>
      </c>
      <c r="P16" s="9"/>
    </row>
    <row r="17" spans="1:16">
      <c r="A17" s="12"/>
      <c r="B17" s="25">
        <v>329</v>
      </c>
      <c r="C17" s="20" t="s">
        <v>22</v>
      </c>
      <c r="D17" s="47">
        <v>0</v>
      </c>
      <c r="E17" s="47">
        <v>22199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22199</v>
      </c>
      <c r="O17" s="48">
        <f t="shared" si="2"/>
        <v>0.98758786368894025</v>
      </c>
      <c r="P17" s="9"/>
    </row>
    <row r="18" spans="1:16" ht="15.75">
      <c r="A18" s="29" t="s">
        <v>25</v>
      </c>
      <c r="B18" s="30"/>
      <c r="C18" s="31"/>
      <c r="D18" s="32">
        <f t="shared" ref="D18:M18" si="4">SUM(D19:D44)</f>
        <v>3394785</v>
      </c>
      <c r="E18" s="32">
        <f t="shared" si="4"/>
        <v>3146543</v>
      </c>
      <c r="F18" s="32">
        <f t="shared" si="4"/>
        <v>0</v>
      </c>
      <c r="G18" s="32">
        <f t="shared" si="4"/>
        <v>2508894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5">
        <f t="shared" si="1"/>
        <v>9050222</v>
      </c>
      <c r="O18" s="46">
        <f t="shared" si="2"/>
        <v>402.62576741702998</v>
      </c>
      <c r="P18" s="10"/>
    </row>
    <row r="19" spans="1:16">
      <c r="A19" s="12"/>
      <c r="B19" s="25">
        <v>331.1</v>
      </c>
      <c r="C19" s="20" t="s">
        <v>23</v>
      </c>
      <c r="D19" s="47">
        <v>0</v>
      </c>
      <c r="E19" s="47">
        <v>7490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7490</v>
      </c>
      <c r="O19" s="48">
        <f t="shared" si="2"/>
        <v>0.33321469881662069</v>
      </c>
      <c r="P19" s="9"/>
    </row>
    <row r="20" spans="1:16">
      <c r="A20" s="12"/>
      <c r="B20" s="25">
        <v>331.2</v>
      </c>
      <c r="C20" s="20" t="s">
        <v>24</v>
      </c>
      <c r="D20" s="47">
        <v>56285</v>
      </c>
      <c r="E20" s="47">
        <v>24974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81259</v>
      </c>
      <c r="O20" s="48">
        <f t="shared" si="2"/>
        <v>3.6150458225820801</v>
      </c>
      <c r="P20" s="9"/>
    </row>
    <row r="21" spans="1:16">
      <c r="A21" s="12"/>
      <c r="B21" s="25">
        <v>331.41</v>
      </c>
      <c r="C21" s="20" t="s">
        <v>28</v>
      </c>
      <c r="D21" s="47">
        <v>0</v>
      </c>
      <c r="E21" s="47">
        <v>628857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6" si="5">SUM(D21:M21)</f>
        <v>628857</v>
      </c>
      <c r="O21" s="48">
        <f t="shared" si="2"/>
        <v>27.976554853634664</v>
      </c>
      <c r="P21" s="9"/>
    </row>
    <row r="22" spans="1:16">
      <c r="A22" s="12"/>
      <c r="B22" s="25">
        <v>331.49</v>
      </c>
      <c r="C22" s="20" t="s">
        <v>29</v>
      </c>
      <c r="D22" s="47">
        <v>20956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20956</v>
      </c>
      <c r="O22" s="48">
        <f t="shared" si="2"/>
        <v>0.93228934958626208</v>
      </c>
      <c r="P22" s="9"/>
    </row>
    <row r="23" spans="1:16">
      <c r="A23" s="12"/>
      <c r="B23" s="25">
        <v>331.5</v>
      </c>
      <c r="C23" s="20" t="s">
        <v>26</v>
      </c>
      <c r="D23" s="47">
        <v>0</v>
      </c>
      <c r="E23" s="47">
        <v>578721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578721</v>
      </c>
      <c r="O23" s="48">
        <f t="shared" si="2"/>
        <v>25.746107304920365</v>
      </c>
      <c r="P23" s="9"/>
    </row>
    <row r="24" spans="1:16">
      <c r="A24" s="12"/>
      <c r="B24" s="25">
        <v>331.7</v>
      </c>
      <c r="C24" s="20" t="s">
        <v>126</v>
      </c>
      <c r="D24" s="47">
        <v>10590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10590</v>
      </c>
      <c r="O24" s="48">
        <f t="shared" si="2"/>
        <v>0.47112732449506184</v>
      </c>
      <c r="P24" s="9"/>
    </row>
    <row r="25" spans="1:16">
      <c r="A25" s="12"/>
      <c r="B25" s="25">
        <v>331.9</v>
      </c>
      <c r="C25" s="20" t="s">
        <v>106</v>
      </c>
      <c r="D25" s="47">
        <v>0</v>
      </c>
      <c r="E25" s="47">
        <v>81242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81242</v>
      </c>
      <c r="O25" s="48">
        <f t="shared" si="2"/>
        <v>3.6142895275380371</v>
      </c>
      <c r="P25" s="9"/>
    </row>
    <row r="26" spans="1:16">
      <c r="A26" s="12"/>
      <c r="B26" s="25">
        <v>334.2</v>
      </c>
      <c r="C26" s="20" t="s">
        <v>27</v>
      </c>
      <c r="D26" s="47">
        <v>147499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147499</v>
      </c>
      <c r="O26" s="48">
        <f t="shared" si="2"/>
        <v>6.5619272177239969</v>
      </c>
      <c r="P26" s="9"/>
    </row>
    <row r="27" spans="1:16">
      <c r="A27" s="12"/>
      <c r="B27" s="25">
        <v>334.34</v>
      </c>
      <c r="C27" s="20" t="s">
        <v>30</v>
      </c>
      <c r="D27" s="47">
        <v>79997</v>
      </c>
      <c r="E27" s="47">
        <v>10712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90709</v>
      </c>
      <c r="O27" s="48">
        <f t="shared" si="2"/>
        <v>4.0354568911824895</v>
      </c>
      <c r="P27" s="9"/>
    </row>
    <row r="28" spans="1:16">
      <c r="A28" s="12"/>
      <c r="B28" s="25">
        <v>334.39</v>
      </c>
      <c r="C28" s="20" t="s">
        <v>32</v>
      </c>
      <c r="D28" s="47">
        <v>120000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0" si="6">SUM(D28:M28)</f>
        <v>120000</v>
      </c>
      <c r="O28" s="48">
        <f t="shared" si="2"/>
        <v>5.3385532520686896</v>
      </c>
      <c r="P28" s="9"/>
    </row>
    <row r="29" spans="1:16">
      <c r="A29" s="12"/>
      <c r="B29" s="25">
        <v>334.49</v>
      </c>
      <c r="C29" s="20" t="s">
        <v>34</v>
      </c>
      <c r="D29" s="47">
        <v>0</v>
      </c>
      <c r="E29" s="47">
        <v>589093</v>
      </c>
      <c r="F29" s="47">
        <v>0</v>
      </c>
      <c r="G29" s="47">
        <v>1555897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2144990</v>
      </c>
      <c r="O29" s="48">
        <f t="shared" si="2"/>
        <v>95.426194501290155</v>
      </c>
      <c r="P29" s="9"/>
    </row>
    <row r="30" spans="1:16">
      <c r="A30" s="12"/>
      <c r="B30" s="25">
        <v>334.5</v>
      </c>
      <c r="C30" s="20" t="s">
        <v>35</v>
      </c>
      <c r="D30" s="47">
        <v>0</v>
      </c>
      <c r="E30" s="47">
        <v>349693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349693</v>
      </c>
      <c r="O30" s="48">
        <f t="shared" si="2"/>
        <v>15.557122519797135</v>
      </c>
      <c r="P30" s="9"/>
    </row>
    <row r="31" spans="1:16">
      <c r="A31" s="12"/>
      <c r="B31" s="25">
        <v>334.69</v>
      </c>
      <c r="C31" s="20" t="s">
        <v>36</v>
      </c>
      <c r="D31" s="47">
        <v>100956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100956</v>
      </c>
      <c r="O31" s="48">
        <f t="shared" si="2"/>
        <v>4.4913248509653885</v>
      </c>
      <c r="P31" s="9"/>
    </row>
    <row r="32" spans="1:16">
      <c r="A32" s="12"/>
      <c r="B32" s="25">
        <v>334.7</v>
      </c>
      <c r="C32" s="20" t="s">
        <v>37</v>
      </c>
      <c r="D32" s="47">
        <v>74982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74982</v>
      </c>
      <c r="O32" s="48">
        <f t="shared" si="2"/>
        <v>3.3357949995551204</v>
      </c>
      <c r="P32" s="9"/>
    </row>
    <row r="33" spans="1:16">
      <c r="A33" s="12"/>
      <c r="B33" s="25">
        <v>335.12</v>
      </c>
      <c r="C33" s="20" t="s">
        <v>146</v>
      </c>
      <c r="D33" s="47">
        <v>452663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452663</v>
      </c>
      <c r="O33" s="48">
        <f t="shared" si="2"/>
        <v>20.138046089509743</v>
      </c>
      <c r="P33" s="9"/>
    </row>
    <row r="34" spans="1:16">
      <c r="A34" s="12"/>
      <c r="B34" s="25">
        <v>335.13</v>
      </c>
      <c r="C34" s="20" t="s">
        <v>147</v>
      </c>
      <c r="D34" s="47">
        <v>22113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22113</v>
      </c>
      <c r="O34" s="48">
        <f t="shared" si="2"/>
        <v>0.98376190052495771</v>
      </c>
      <c r="P34" s="9"/>
    </row>
    <row r="35" spans="1:16">
      <c r="A35" s="12"/>
      <c r="B35" s="25">
        <v>335.14</v>
      </c>
      <c r="C35" s="20" t="s">
        <v>148</v>
      </c>
      <c r="D35" s="47">
        <v>10269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10269</v>
      </c>
      <c r="O35" s="48">
        <f t="shared" si="2"/>
        <v>0.45684669454577809</v>
      </c>
      <c r="P35" s="9"/>
    </row>
    <row r="36" spans="1:16">
      <c r="A36" s="12"/>
      <c r="B36" s="25">
        <v>335.15</v>
      </c>
      <c r="C36" s="20" t="s">
        <v>149</v>
      </c>
      <c r="D36" s="47">
        <v>3002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3002</v>
      </c>
      <c r="O36" s="48">
        <f t="shared" si="2"/>
        <v>0.13355280718925172</v>
      </c>
      <c r="P36" s="9"/>
    </row>
    <row r="37" spans="1:16">
      <c r="A37" s="12"/>
      <c r="B37" s="25">
        <v>335.16</v>
      </c>
      <c r="C37" s="20" t="s">
        <v>150</v>
      </c>
      <c r="D37" s="47">
        <v>223250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223250</v>
      </c>
      <c r="O37" s="48">
        <f t="shared" ref="O37:O68" si="7">(N37/O$96)</f>
        <v>9.9319334460361244</v>
      </c>
      <c r="P37" s="9"/>
    </row>
    <row r="38" spans="1:16">
      <c r="A38" s="12"/>
      <c r="B38" s="25">
        <v>335.18</v>
      </c>
      <c r="C38" s="20" t="s">
        <v>151</v>
      </c>
      <c r="D38" s="47">
        <v>1764106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1764106</v>
      </c>
      <c r="O38" s="48">
        <f t="shared" si="7"/>
        <v>78.481448527449061</v>
      </c>
      <c r="P38" s="9"/>
    </row>
    <row r="39" spans="1:16">
      <c r="A39" s="12"/>
      <c r="B39" s="25">
        <v>335.49</v>
      </c>
      <c r="C39" s="20" t="s">
        <v>45</v>
      </c>
      <c r="D39" s="47">
        <v>0</v>
      </c>
      <c r="E39" s="47">
        <v>797157</v>
      </c>
      <c r="F39" s="47">
        <v>0</v>
      </c>
      <c r="G39" s="47">
        <v>952997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1750154</v>
      </c>
      <c r="O39" s="48">
        <f t="shared" si="7"/>
        <v>77.860752736008536</v>
      </c>
      <c r="P39" s="9"/>
    </row>
    <row r="40" spans="1:16">
      <c r="A40" s="12"/>
      <c r="B40" s="25">
        <v>336</v>
      </c>
      <c r="C40" s="20" t="s">
        <v>5</v>
      </c>
      <c r="D40" s="47">
        <v>15002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15002</v>
      </c>
      <c r="O40" s="48">
        <f t="shared" si="7"/>
        <v>0.66740813239612062</v>
      </c>
      <c r="P40" s="9"/>
    </row>
    <row r="41" spans="1:16">
      <c r="A41" s="12"/>
      <c r="B41" s="25">
        <v>337.2</v>
      </c>
      <c r="C41" s="20" t="s">
        <v>46</v>
      </c>
      <c r="D41" s="47">
        <v>247525</v>
      </c>
      <c r="E41" s="47">
        <v>68598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46" si="8">SUM(D41:M41)</f>
        <v>316123</v>
      </c>
      <c r="O41" s="48">
        <f t="shared" si="7"/>
        <v>14.063662247530919</v>
      </c>
      <c r="P41" s="9"/>
    </row>
    <row r="42" spans="1:16">
      <c r="A42" s="12"/>
      <c r="B42" s="25">
        <v>337.6</v>
      </c>
      <c r="C42" s="20" t="s">
        <v>47</v>
      </c>
      <c r="D42" s="47">
        <v>20805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20805</v>
      </c>
      <c r="O42" s="48">
        <f t="shared" si="7"/>
        <v>0.92557167007740904</v>
      </c>
      <c r="P42" s="9"/>
    </row>
    <row r="43" spans="1:16">
      <c r="A43" s="12"/>
      <c r="B43" s="25">
        <v>337.7</v>
      </c>
      <c r="C43" s="20" t="s">
        <v>142</v>
      </c>
      <c r="D43" s="47">
        <v>24785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24785</v>
      </c>
      <c r="O43" s="48">
        <f t="shared" si="7"/>
        <v>1.1026336862710207</v>
      </c>
      <c r="P43" s="9"/>
    </row>
    <row r="44" spans="1:16">
      <c r="A44" s="12"/>
      <c r="B44" s="25">
        <v>338</v>
      </c>
      <c r="C44" s="20" t="s">
        <v>111</v>
      </c>
      <c r="D44" s="47">
        <v>0</v>
      </c>
      <c r="E44" s="47">
        <v>10006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10006</v>
      </c>
      <c r="O44" s="48">
        <f t="shared" si="7"/>
        <v>0.44514636533499424</v>
      </c>
      <c r="P44" s="9"/>
    </row>
    <row r="45" spans="1:16" ht="15.75">
      <c r="A45" s="29" t="s">
        <v>53</v>
      </c>
      <c r="B45" s="30"/>
      <c r="C45" s="31"/>
      <c r="D45" s="32">
        <f t="shared" ref="D45:M45" si="9">SUM(D46:D77)</f>
        <v>304932</v>
      </c>
      <c r="E45" s="32">
        <f t="shared" si="9"/>
        <v>1596170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151244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8"/>
        <v>2052346</v>
      </c>
      <c r="O45" s="46">
        <f t="shared" si="7"/>
        <v>91.304653438918052</v>
      </c>
      <c r="P45" s="10"/>
    </row>
    <row r="46" spans="1:16">
      <c r="A46" s="12"/>
      <c r="B46" s="25">
        <v>341.1</v>
      </c>
      <c r="C46" s="20" t="s">
        <v>152</v>
      </c>
      <c r="D46" s="47">
        <v>21532</v>
      </c>
      <c r="E46" s="47">
        <v>46994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68526</v>
      </c>
      <c r="O46" s="48">
        <f t="shared" si="7"/>
        <v>3.048580834593825</v>
      </c>
      <c r="P46" s="9"/>
    </row>
    <row r="47" spans="1:16">
      <c r="A47" s="12"/>
      <c r="B47" s="25">
        <v>341.15</v>
      </c>
      <c r="C47" s="20" t="s">
        <v>165</v>
      </c>
      <c r="D47" s="47">
        <v>0</v>
      </c>
      <c r="E47" s="47">
        <v>9897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77" si="10">SUM(D47:M47)</f>
        <v>9897</v>
      </c>
      <c r="O47" s="48">
        <f t="shared" si="7"/>
        <v>0.44029717946436514</v>
      </c>
      <c r="P47" s="9"/>
    </row>
    <row r="48" spans="1:16">
      <c r="A48" s="12"/>
      <c r="B48" s="25">
        <v>341.52</v>
      </c>
      <c r="C48" s="20" t="s">
        <v>154</v>
      </c>
      <c r="D48" s="47">
        <v>34306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34306</v>
      </c>
      <c r="O48" s="48">
        <f t="shared" si="7"/>
        <v>1.5262033988789039</v>
      </c>
      <c r="P48" s="9"/>
    </row>
    <row r="49" spans="1:16">
      <c r="A49" s="12"/>
      <c r="B49" s="25">
        <v>341.56</v>
      </c>
      <c r="C49" s="20" t="s">
        <v>155</v>
      </c>
      <c r="D49" s="47">
        <v>19611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19611</v>
      </c>
      <c r="O49" s="48">
        <f t="shared" si="7"/>
        <v>0.87245306521932553</v>
      </c>
      <c r="P49" s="9"/>
    </row>
    <row r="50" spans="1:16">
      <c r="A50" s="12"/>
      <c r="B50" s="25">
        <v>341.8</v>
      </c>
      <c r="C50" s="20" t="s">
        <v>156</v>
      </c>
      <c r="D50" s="47">
        <v>0</v>
      </c>
      <c r="E50" s="47">
        <v>901557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901557</v>
      </c>
      <c r="O50" s="48">
        <f t="shared" si="7"/>
        <v>40.108417118960759</v>
      </c>
      <c r="P50" s="9"/>
    </row>
    <row r="51" spans="1:16">
      <c r="A51" s="12"/>
      <c r="B51" s="25">
        <v>342.1</v>
      </c>
      <c r="C51" s="20" t="s">
        <v>62</v>
      </c>
      <c r="D51" s="47">
        <v>0</v>
      </c>
      <c r="E51" s="47">
        <v>82992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82992</v>
      </c>
      <c r="O51" s="48">
        <f t="shared" si="7"/>
        <v>3.6921434291307054</v>
      </c>
      <c r="P51" s="9"/>
    </row>
    <row r="52" spans="1:16">
      <c r="A52" s="12"/>
      <c r="B52" s="25">
        <v>342.9</v>
      </c>
      <c r="C52" s="20" t="s">
        <v>114</v>
      </c>
      <c r="D52" s="47">
        <v>0</v>
      </c>
      <c r="E52" s="47">
        <v>3815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3815</v>
      </c>
      <c r="O52" s="48">
        <f t="shared" si="7"/>
        <v>0.16972150547201709</v>
      </c>
      <c r="P52" s="9"/>
    </row>
    <row r="53" spans="1:16">
      <c r="A53" s="12"/>
      <c r="B53" s="25">
        <v>343.4</v>
      </c>
      <c r="C53" s="20" t="s">
        <v>63</v>
      </c>
      <c r="D53" s="47">
        <v>0</v>
      </c>
      <c r="E53" s="47">
        <v>140664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140664</v>
      </c>
      <c r="O53" s="48">
        <f t="shared" si="7"/>
        <v>6.2578521220749179</v>
      </c>
      <c r="P53" s="9"/>
    </row>
    <row r="54" spans="1:16">
      <c r="A54" s="12"/>
      <c r="B54" s="25">
        <v>344.1</v>
      </c>
      <c r="C54" s="20" t="s">
        <v>157</v>
      </c>
      <c r="D54" s="47">
        <v>0</v>
      </c>
      <c r="E54" s="47">
        <v>54045</v>
      </c>
      <c r="F54" s="47">
        <v>0</v>
      </c>
      <c r="G54" s="47">
        <v>0</v>
      </c>
      <c r="H54" s="47">
        <v>0</v>
      </c>
      <c r="I54" s="47">
        <v>151244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205289</v>
      </c>
      <c r="O54" s="48">
        <f t="shared" si="7"/>
        <v>9.132885488032743</v>
      </c>
      <c r="P54" s="9"/>
    </row>
    <row r="55" spans="1:16">
      <c r="A55" s="12"/>
      <c r="B55" s="25">
        <v>346.4</v>
      </c>
      <c r="C55" s="20" t="s">
        <v>65</v>
      </c>
      <c r="D55" s="47">
        <v>0</v>
      </c>
      <c r="E55" s="47">
        <v>6845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6845</v>
      </c>
      <c r="O55" s="48">
        <f t="shared" si="7"/>
        <v>0.30451997508675149</v>
      </c>
      <c r="P55" s="9"/>
    </row>
    <row r="56" spans="1:16">
      <c r="A56" s="12"/>
      <c r="B56" s="25">
        <v>347.2</v>
      </c>
      <c r="C56" s="20" t="s">
        <v>128</v>
      </c>
      <c r="D56" s="47">
        <v>8215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8215</v>
      </c>
      <c r="O56" s="48">
        <f t="shared" si="7"/>
        <v>0.36546845804786904</v>
      </c>
      <c r="P56" s="9"/>
    </row>
    <row r="57" spans="1:16">
      <c r="A57" s="12"/>
      <c r="B57" s="25">
        <v>347.5</v>
      </c>
      <c r="C57" s="20" t="s">
        <v>116</v>
      </c>
      <c r="D57" s="47">
        <v>69405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69405</v>
      </c>
      <c r="O57" s="48">
        <f t="shared" si="7"/>
        <v>3.0876857371652284</v>
      </c>
      <c r="P57" s="9"/>
    </row>
    <row r="58" spans="1:16">
      <c r="A58" s="12"/>
      <c r="B58" s="25">
        <v>347.9</v>
      </c>
      <c r="C58" s="20" t="s">
        <v>66</v>
      </c>
      <c r="D58" s="47">
        <v>58265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58265</v>
      </c>
      <c r="O58" s="48">
        <f t="shared" si="7"/>
        <v>2.5920900435981848</v>
      </c>
      <c r="P58" s="9"/>
    </row>
    <row r="59" spans="1:16">
      <c r="A59" s="12"/>
      <c r="B59" s="25">
        <v>348.11</v>
      </c>
      <c r="C59" s="20" t="s">
        <v>167</v>
      </c>
      <c r="D59" s="47">
        <v>0</v>
      </c>
      <c r="E59" s="47">
        <v>140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140</v>
      </c>
      <c r="O59" s="48">
        <f t="shared" si="7"/>
        <v>6.228312127413471E-3</v>
      </c>
      <c r="P59" s="9"/>
    </row>
    <row r="60" spans="1:16">
      <c r="A60" s="12"/>
      <c r="B60" s="25">
        <v>348.12</v>
      </c>
      <c r="C60" s="20" t="s">
        <v>168</v>
      </c>
      <c r="D60" s="47">
        <v>0</v>
      </c>
      <c r="E60" s="47">
        <v>2961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ref="N60:N73" si="11">SUM(D60:M60)</f>
        <v>2961</v>
      </c>
      <c r="O60" s="48">
        <f t="shared" si="7"/>
        <v>0.13172880149479491</v>
      </c>
      <c r="P60" s="9"/>
    </row>
    <row r="61" spans="1:16">
      <c r="A61" s="12"/>
      <c r="B61" s="25">
        <v>348.13</v>
      </c>
      <c r="C61" s="20" t="s">
        <v>172</v>
      </c>
      <c r="D61" s="47">
        <v>15762</v>
      </c>
      <c r="E61" s="47">
        <v>11876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27638</v>
      </c>
      <c r="O61" s="48">
        <f t="shared" si="7"/>
        <v>1.2295577898389536</v>
      </c>
      <c r="P61" s="9"/>
    </row>
    <row r="62" spans="1:16">
      <c r="A62" s="12"/>
      <c r="B62" s="25">
        <v>348.14</v>
      </c>
      <c r="C62" s="20" t="s">
        <v>173</v>
      </c>
      <c r="D62" s="47">
        <v>1881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1881</v>
      </c>
      <c r="O62" s="48">
        <f t="shared" si="7"/>
        <v>8.3681822226176705E-2</v>
      </c>
      <c r="P62" s="9"/>
    </row>
    <row r="63" spans="1:16">
      <c r="A63" s="12"/>
      <c r="B63" s="25">
        <v>348.22</v>
      </c>
      <c r="C63" s="20" t="s">
        <v>174</v>
      </c>
      <c r="D63" s="47">
        <v>0</v>
      </c>
      <c r="E63" s="47">
        <v>9409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9409</v>
      </c>
      <c r="O63" s="48">
        <f t="shared" si="7"/>
        <v>0.41858706290595249</v>
      </c>
      <c r="P63" s="9"/>
    </row>
    <row r="64" spans="1:16">
      <c r="A64" s="12"/>
      <c r="B64" s="25">
        <v>348.23</v>
      </c>
      <c r="C64" s="20" t="s">
        <v>175</v>
      </c>
      <c r="D64" s="47">
        <v>13947</v>
      </c>
      <c r="E64" s="47">
        <v>39213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53160</v>
      </c>
      <c r="O64" s="48">
        <f t="shared" si="7"/>
        <v>2.3649790906664294</v>
      </c>
      <c r="P64" s="9"/>
    </row>
    <row r="65" spans="1:16">
      <c r="A65" s="12"/>
      <c r="B65" s="25">
        <v>348.31</v>
      </c>
      <c r="C65" s="20" t="s">
        <v>177</v>
      </c>
      <c r="D65" s="47">
        <v>0</v>
      </c>
      <c r="E65" s="47">
        <v>38810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38810</v>
      </c>
      <c r="O65" s="48">
        <f t="shared" si="7"/>
        <v>1.7265770976065486</v>
      </c>
      <c r="P65" s="9"/>
    </row>
    <row r="66" spans="1:16">
      <c r="A66" s="12"/>
      <c r="B66" s="25">
        <v>348.32</v>
      </c>
      <c r="C66" s="20" t="s">
        <v>178</v>
      </c>
      <c r="D66" s="47">
        <v>0</v>
      </c>
      <c r="E66" s="47">
        <v>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8</v>
      </c>
      <c r="O66" s="48">
        <f t="shared" si="7"/>
        <v>3.5590355013791263E-4</v>
      </c>
      <c r="P66" s="9"/>
    </row>
    <row r="67" spans="1:16">
      <c r="A67" s="12"/>
      <c r="B67" s="25">
        <v>348.41</v>
      </c>
      <c r="C67" s="20" t="s">
        <v>179</v>
      </c>
      <c r="D67" s="47">
        <v>0</v>
      </c>
      <c r="E67" s="47">
        <v>50605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50605</v>
      </c>
      <c r="O67" s="48">
        <f t="shared" si="7"/>
        <v>2.2513123943411335</v>
      </c>
      <c r="P67" s="9"/>
    </row>
    <row r="68" spans="1:16">
      <c r="A68" s="12"/>
      <c r="B68" s="25">
        <v>348.42</v>
      </c>
      <c r="C68" s="20" t="s">
        <v>180</v>
      </c>
      <c r="D68" s="47">
        <v>0</v>
      </c>
      <c r="E68" s="47">
        <v>18804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18804</v>
      </c>
      <c r="O68" s="48">
        <f t="shared" si="7"/>
        <v>0.83655129459916366</v>
      </c>
      <c r="P68" s="9"/>
    </row>
    <row r="69" spans="1:16">
      <c r="A69" s="12"/>
      <c r="B69" s="25">
        <v>348.43</v>
      </c>
      <c r="C69" s="20" t="s">
        <v>181</v>
      </c>
      <c r="D69" s="47">
        <v>0</v>
      </c>
      <c r="E69" s="47">
        <v>19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19</v>
      </c>
      <c r="O69" s="48">
        <f t="shared" ref="O69:O94" si="12">(N69/O$96)</f>
        <v>8.452709315775425E-4</v>
      </c>
      <c r="P69" s="9"/>
    </row>
    <row r="70" spans="1:16">
      <c r="A70" s="12"/>
      <c r="B70" s="25">
        <v>348.52</v>
      </c>
      <c r="C70" s="20" t="s">
        <v>182</v>
      </c>
      <c r="D70" s="47">
        <v>35502</v>
      </c>
      <c r="E70" s="47">
        <v>10881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46383</v>
      </c>
      <c r="O70" s="48">
        <f t="shared" si="12"/>
        <v>2.0634842957558504</v>
      </c>
      <c r="P70" s="9"/>
    </row>
    <row r="71" spans="1:16">
      <c r="A71" s="12"/>
      <c r="B71" s="25">
        <v>348.53</v>
      </c>
      <c r="C71" s="20" t="s">
        <v>183</v>
      </c>
      <c r="D71" s="47">
        <v>21633</v>
      </c>
      <c r="E71" s="47">
        <v>66308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87941</v>
      </c>
      <c r="O71" s="48">
        <f t="shared" si="12"/>
        <v>3.9123142628347716</v>
      </c>
      <c r="P71" s="9"/>
    </row>
    <row r="72" spans="1:16">
      <c r="A72" s="12"/>
      <c r="B72" s="25">
        <v>348.71</v>
      </c>
      <c r="C72" s="20" t="s">
        <v>185</v>
      </c>
      <c r="D72" s="47">
        <v>0</v>
      </c>
      <c r="E72" s="47">
        <v>20490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20490</v>
      </c>
      <c r="O72" s="48">
        <f t="shared" si="12"/>
        <v>0.91155796779072873</v>
      </c>
      <c r="P72" s="9"/>
    </row>
    <row r="73" spans="1:16">
      <c r="A73" s="12"/>
      <c r="B73" s="25">
        <v>348.72</v>
      </c>
      <c r="C73" s="20" t="s">
        <v>186</v>
      </c>
      <c r="D73" s="47">
        <v>0</v>
      </c>
      <c r="E73" s="47">
        <v>475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475</v>
      </c>
      <c r="O73" s="48">
        <f t="shared" si="12"/>
        <v>2.1131773289438563E-2</v>
      </c>
      <c r="P73" s="9"/>
    </row>
    <row r="74" spans="1:16">
      <c r="A74" s="12"/>
      <c r="B74" s="25">
        <v>348.85</v>
      </c>
      <c r="C74" s="20" t="s">
        <v>187</v>
      </c>
      <c r="D74" s="47">
        <v>0</v>
      </c>
      <c r="E74" s="47">
        <v>73125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73125</v>
      </c>
      <c r="O74" s="48">
        <f t="shared" si="12"/>
        <v>3.2531808879793576</v>
      </c>
      <c r="P74" s="9"/>
    </row>
    <row r="75" spans="1:16">
      <c r="A75" s="12"/>
      <c r="B75" s="25">
        <v>348.92099999999999</v>
      </c>
      <c r="C75" s="20" t="s">
        <v>158</v>
      </c>
      <c r="D75" s="47">
        <v>207</v>
      </c>
      <c r="E75" s="47">
        <v>5114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5321</v>
      </c>
      <c r="O75" s="48">
        <f t="shared" si="12"/>
        <v>0.23672034878547912</v>
      </c>
      <c r="P75" s="9"/>
    </row>
    <row r="76" spans="1:16">
      <c r="A76" s="12"/>
      <c r="B76" s="25">
        <v>348.93299999999999</v>
      </c>
      <c r="C76" s="20" t="s">
        <v>160</v>
      </c>
      <c r="D76" s="47">
        <v>0</v>
      </c>
      <c r="E76" s="47">
        <v>1123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1123</v>
      </c>
      <c r="O76" s="48">
        <f t="shared" si="12"/>
        <v>4.9959960850609483E-2</v>
      </c>
      <c r="P76" s="9"/>
    </row>
    <row r="77" spans="1:16">
      <c r="A77" s="12"/>
      <c r="B77" s="25">
        <v>348.99</v>
      </c>
      <c r="C77" s="20" t="s">
        <v>161</v>
      </c>
      <c r="D77" s="47">
        <v>4666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4666</v>
      </c>
      <c r="O77" s="48">
        <f t="shared" si="12"/>
        <v>0.20758074561793755</v>
      </c>
      <c r="P77" s="9"/>
    </row>
    <row r="78" spans="1:16" ht="15.75">
      <c r="A78" s="29" t="s">
        <v>54</v>
      </c>
      <c r="B78" s="30"/>
      <c r="C78" s="31"/>
      <c r="D78" s="32">
        <f t="shared" ref="D78:M78" si="13">SUM(D79:D84)</f>
        <v>20881</v>
      </c>
      <c r="E78" s="32">
        <f t="shared" si="13"/>
        <v>158052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ref="N78:N94" si="14">SUM(D78:M78)</f>
        <v>178933</v>
      </c>
      <c r="O78" s="46">
        <f t="shared" si="12"/>
        <v>7.9603612421033896</v>
      </c>
      <c r="P78" s="10"/>
    </row>
    <row r="79" spans="1:16">
      <c r="A79" s="13"/>
      <c r="B79" s="40">
        <v>351.1</v>
      </c>
      <c r="C79" s="21" t="s">
        <v>84</v>
      </c>
      <c r="D79" s="47">
        <v>0</v>
      </c>
      <c r="E79" s="47">
        <v>28504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28504</v>
      </c>
      <c r="O79" s="48">
        <f t="shared" si="12"/>
        <v>1.2680843491413827</v>
      </c>
      <c r="P79" s="9"/>
    </row>
    <row r="80" spans="1:16">
      <c r="A80" s="13"/>
      <c r="B80" s="40">
        <v>351.2</v>
      </c>
      <c r="C80" s="21" t="s">
        <v>85</v>
      </c>
      <c r="D80" s="47">
        <v>0</v>
      </c>
      <c r="E80" s="47">
        <v>56517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56517</v>
      </c>
      <c r="O80" s="48">
        <f t="shared" si="12"/>
        <v>2.5143251178930508</v>
      </c>
      <c r="P80" s="9"/>
    </row>
    <row r="81" spans="1:119">
      <c r="A81" s="13"/>
      <c r="B81" s="40">
        <v>351.3</v>
      </c>
      <c r="C81" s="21" t="s">
        <v>120</v>
      </c>
      <c r="D81" s="47">
        <v>0</v>
      </c>
      <c r="E81" s="47">
        <v>65554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65554</v>
      </c>
      <c r="O81" s="48">
        <f t="shared" si="12"/>
        <v>2.9163626657175907</v>
      </c>
      <c r="P81" s="9"/>
    </row>
    <row r="82" spans="1:119">
      <c r="A82" s="13"/>
      <c r="B82" s="40">
        <v>352</v>
      </c>
      <c r="C82" s="21" t="s">
        <v>87</v>
      </c>
      <c r="D82" s="47">
        <v>11035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11035</v>
      </c>
      <c r="O82" s="48">
        <f t="shared" si="12"/>
        <v>0.49092445947148322</v>
      </c>
      <c r="P82" s="9"/>
    </row>
    <row r="83" spans="1:119">
      <c r="A83" s="13"/>
      <c r="B83" s="40">
        <v>354</v>
      </c>
      <c r="C83" s="21" t="s">
        <v>208</v>
      </c>
      <c r="D83" s="47">
        <v>5115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5115</v>
      </c>
      <c r="O83" s="48">
        <f t="shared" si="12"/>
        <v>0.22755583236942789</v>
      </c>
      <c r="P83" s="9"/>
    </row>
    <row r="84" spans="1:119">
      <c r="A84" s="13"/>
      <c r="B84" s="40">
        <v>359</v>
      </c>
      <c r="C84" s="21" t="s">
        <v>88</v>
      </c>
      <c r="D84" s="47">
        <v>4731</v>
      </c>
      <c r="E84" s="47">
        <v>7477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12208</v>
      </c>
      <c r="O84" s="48">
        <f t="shared" si="12"/>
        <v>0.5431088175104547</v>
      </c>
      <c r="P84" s="9"/>
    </row>
    <row r="85" spans="1:119" ht="15.75">
      <c r="A85" s="29" t="s">
        <v>6</v>
      </c>
      <c r="B85" s="30"/>
      <c r="C85" s="31"/>
      <c r="D85" s="32">
        <f t="shared" ref="D85:M85" si="15">SUM(D86:D91)</f>
        <v>348497</v>
      </c>
      <c r="E85" s="32">
        <f t="shared" si="15"/>
        <v>537570</v>
      </c>
      <c r="F85" s="32">
        <f t="shared" si="15"/>
        <v>1538</v>
      </c>
      <c r="G85" s="32">
        <f t="shared" si="15"/>
        <v>10131</v>
      </c>
      <c r="H85" s="32">
        <f t="shared" si="15"/>
        <v>0</v>
      </c>
      <c r="I85" s="32">
        <f t="shared" si="15"/>
        <v>206</v>
      </c>
      <c r="J85" s="32">
        <f t="shared" si="15"/>
        <v>0</v>
      </c>
      <c r="K85" s="32">
        <f t="shared" si="15"/>
        <v>0</v>
      </c>
      <c r="L85" s="32">
        <f t="shared" si="15"/>
        <v>0</v>
      </c>
      <c r="M85" s="32">
        <f t="shared" si="15"/>
        <v>0</v>
      </c>
      <c r="N85" s="32">
        <f t="shared" si="14"/>
        <v>897942</v>
      </c>
      <c r="O85" s="46">
        <f t="shared" si="12"/>
        <v>39.947593202242196</v>
      </c>
      <c r="P85" s="10"/>
    </row>
    <row r="86" spans="1:119">
      <c r="A86" s="12"/>
      <c r="B86" s="25">
        <v>361.1</v>
      </c>
      <c r="C86" s="20" t="s">
        <v>89</v>
      </c>
      <c r="D86" s="47">
        <v>42582</v>
      </c>
      <c r="E86" s="47">
        <v>21441</v>
      </c>
      <c r="F86" s="47">
        <v>1538</v>
      </c>
      <c r="G86" s="47">
        <v>10131</v>
      </c>
      <c r="H86" s="47">
        <v>0</v>
      </c>
      <c r="I86" s="47">
        <v>206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75898</v>
      </c>
      <c r="O86" s="48">
        <f t="shared" si="12"/>
        <v>3.3765459560459115</v>
      </c>
      <c r="P86" s="9"/>
    </row>
    <row r="87" spans="1:119">
      <c r="A87" s="12"/>
      <c r="B87" s="25">
        <v>362</v>
      </c>
      <c r="C87" s="20" t="s">
        <v>90</v>
      </c>
      <c r="D87" s="47">
        <v>15598</v>
      </c>
      <c r="E87" s="47">
        <v>655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16253</v>
      </c>
      <c r="O87" s="48">
        <f t="shared" si="12"/>
        <v>0.72306255004893671</v>
      </c>
      <c r="P87" s="9"/>
    </row>
    <row r="88" spans="1:119">
      <c r="A88" s="12"/>
      <c r="B88" s="25">
        <v>365</v>
      </c>
      <c r="C88" s="20" t="s">
        <v>162</v>
      </c>
      <c r="D88" s="47">
        <v>31363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31363</v>
      </c>
      <c r="O88" s="48">
        <f t="shared" si="12"/>
        <v>1.3952753803719191</v>
      </c>
      <c r="P88" s="9"/>
    </row>
    <row r="89" spans="1:119">
      <c r="A89" s="12"/>
      <c r="B89" s="25">
        <v>366</v>
      </c>
      <c r="C89" s="20" t="s">
        <v>92</v>
      </c>
      <c r="D89" s="47">
        <v>51900</v>
      </c>
      <c r="E89" s="47">
        <v>168096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219996</v>
      </c>
      <c r="O89" s="48">
        <f t="shared" si="12"/>
        <v>9.7871696770175287</v>
      </c>
      <c r="P89" s="9"/>
    </row>
    <row r="90" spans="1:119">
      <c r="A90" s="12"/>
      <c r="B90" s="25">
        <v>369.3</v>
      </c>
      <c r="C90" s="20" t="s">
        <v>121</v>
      </c>
      <c r="D90" s="47">
        <v>23576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23576</v>
      </c>
      <c r="O90" s="48">
        <f t="shared" si="12"/>
        <v>1.0488477622564285</v>
      </c>
      <c r="P90" s="9"/>
    </row>
    <row r="91" spans="1:119">
      <c r="A91" s="12"/>
      <c r="B91" s="25">
        <v>369.9</v>
      </c>
      <c r="C91" s="20" t="s">
        <v>93</v>
      </c>
      <c r="D91" s="47">
        <v>183478</v>
      </c>
      <c r="E91" s="47">
        <v>347378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530856</v>
      </c>
      <c r="O91" s="48">
        <f t="shared" si="12"/>
        <v>23.616691876501466</v>
      </c>
      <c r="P91" s="9"/>
    </row>
    <row r="92" spans="1:119" ht="15.75">
      <c r="A92" s="29" t="s">
        <v>55</v>
      </c>
      <c r="B92" s="30"/>
      <c r="C92" s="31"/>
      <c r="D92" s="32">
        <f t="shared" ref="D92:M92" si="16">SUM(D93:D93)</f>
        <v>26851</v>
      </c>
      <c r="E92" s="32">
        <f t="shared" si="16"/>
        <v>8938358</v>
      </c>
      <c r="F92" s="32">
        <f t="shared" si="16"/>
        <v>1164338</v>
      </c>
      <c r="G92" s="32">
        <f t="shared" si="16"/>
        <v>0</v>
      </c>
      <c r="H92" s="32">
        <f t="shared" si="16"/>
        <v>0</v>
      </c>
      <c r="I92" s="32">
        <f t="shared" si="16"/>
        <v>192</v>
      </c>
      <c r="J92" s="32">
        <f t="shared" si="16"/>
        <v>0</v>
      </c>
      <c r="K92" s="32">
        <f t="shared" si="16"/>
        <v>0</v>
      </c>
      <c r="L92" s="32">
        <f t="shared" si="16"/>
        <v>0</v>
      </c>
      <c r="M92" s="32">
        <f t="shared" si="16"/>
        <v>0</v>
      </c>
      <c r="N92" s="32">
        <f t="shared" si="14"/>
        <v>10129739</v>
      </c>
      <c r="O92" s="46">
        <f t="shared" si="12"/>
        <v>450.65125900880861</v>
      </c>
      <c r="P92" s="9"/>
    </row>
    <row r="93" spans="1:119" ht="15.75" thickBot="1">
      <c r="A93" s="12"/>
      <c r="B93" s="25">
        <v>381</v>
      </c>
      <c r="C93" s="20" t="s">
        <v>94</v>
      </c>
      <c r="D93" s="47">
        <v>26851</v>
      </c>
      <c r="E93" s="47">
        <v>8938358</v>
      </c>
      <c r="F93" s="47">
        <v>1164338</v>
      </c>
      <c r="G93" s="47">
        <v>0</v>
      </c>
      <c r="H93" s="47">
        <v>0</v>
      </c>
      <c r="I93" s="47">
        <v>192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10129739</v>
      </c>
      <c r="O93" s="48">
        <f t="shared" si="12"/>
        <v>450.65125900880861</v>
      </c>
      <c r="P93" s="9"/>
    </row>
    <row r="94" spans="1:119" ht="16.5" thickBot="1">
      <c r="A94" s="14" t="s">
        <v>68</v>
      </c>
      <c r="B94" s="23"/>
      <c r="C94" s="22"/>
      <c r="D94" s="15">
        <f t="shared" ref="D94:M94" si="17">SUM(D5,D12,D18,D45,D78,D85,D92)</f>
        <v>13785191</v>
      </c>
      <c r="E94" s="15">
        <f t="shared" si="17"/>
        <v>20259250</v>
      </c>
      <c r="F94" s="15">
        <f t="shared" si="17"/>
        <v>1165876</v>
      </c>
      <c r="G94" s="15">
        <f t="shared" si="17"/>
        <v>2519025</v>
      </c>
      <c r="H94" s="15">
        <f t="shared" si="17"/>
        <v>0</v>
      </c>
      <c r="I94" s="15">
        <f t="shared" si="17"/>
        <v>151642</v>
      </c>
      <c r="J94" s="15">
        <f t="shared" si="17"/>
        <v>0</v>
      </c>
      <c r="K94" s="15">
        <f t="shared" si="17"/>
        <v>0</v>
      </c>
      <c r="L94" s="15">
        <f t="shared" si="17"/>
        <v>0</v>
      </c>
      <c r="M94" s="15">
        <f t="shared" si="17"/>
        <v>0</v>
      </c>
      <c r="N94" s="15">
        <f t="shared" si="14"/>
        <v>37880984</v>
      </c>
      <c r="O94" s="38">
        <f t="shared" si="12"/>
        <v>1685.2470860396832</v>
      </c>
      <c r="P94" s="6"/>
      <c r="Q94" s="2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</row>
    <row r="95" spans="1:119">
      <c r="A95" s="1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9"/>
    </row>
    <row r="96" spans="1:119">
      <c r="A96" s="41"/>
      <c r="B96" s="42"/>
      <c r="C96" s="42"/>
      <c r="D96" s="43"/>
      <c r="E96" s="43"/>
      <c r="F96" s="43"/>
      <c r="G96" s="43"/>
      <c r="H96" s="43"/>
      <c r="I96" s="43"/>
      <c r="J96" s="43"/>
      <c r="K96" s="43"/>
      <c r="L96" s="119" t="s">
        <v>211</v>
      </c>
      <c r="M96" s="119"/>
      <c r="N96" s="119"/>
      <c r="O96" s="44">
        <v>22478</v>
      </c>
    </row>
    <row r="97" spans="1:15">
      <c r="A97" s="120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8"/>
    </row>
    <row r="98" spans="1:15" ht="15.75" customHeight="1" thickBot="1">
      <c r="A98" s="121" t="s">
        <v>130</v>
      </c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1"/>
    </row>
  </sheetData>
  <mergeCells count="10">
    <mergeCell ref="L96:N96"/>
    <mergeCell ref="A97:O97"/>
    <mergeCell ref="A98:O9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9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170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96</v>
      </c>
      <c r="B3" s="109"/>
      <c r="C3" s="110"/>
      <c r="D3" s="129" t="s">
        <v>49</v>
      </c>
      <c r="E3" s="130"/>
      <c r="F3" s="130"/>
      <c r="G3" s="130"/>
      <c r="H3" s="131"/>
      <c r="I3" s="129" t="s">
        <v>50</v>
      </c>
      <c r="J3" s="131"/>
      <c r="K3" s="129" t="s">
        <v>52</v>
      </c>
      <c r="L3" s="131"/>
      <c r="M3" s="36"/>
      <c r="N3" s="37"/>
      <c r="O3" s="132" t="s">
        <v>101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97</v>
      </c>
      <c r="F4" s="34" t="s">
        <v>98</v>
      </c>
      <c r="G4" s="34" t="s">
        <v>99</v>
      </c>
      <c r="H4" s="34" t="s">
        <v>8</v>
      </c>
      <c r="I4" s="34" t="s">
        <v>9</v>
      </c>
      <c r="J4" s="35" t="s">
        <v>100</v>
      </c>
      <c r="K4" s="35" t="s">
        <v>10</v>
      </c>
      <c r="L4" s="35" t="s">
        <v>11</v>
      </c>
      <c r="M4" s="35" t="s">
        <v>12</v>
      </c>
      <c r="N4" s="35" t="s">
        <v>51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9175725</v>
      </c>
      <c r="E5" s="27">
        <f t="shared" si="0"/>
        <v>4457125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13632850</v>
      </c>
      <c r="O5" s="33">
        <f t="shared" ref="O5:O36" si="2">(N5/O$94)</f>
        <v>597.30327725201539</v>
      </c>
      <c r="P5" s="6"/>
    </row>
    <row r="6" spans="1:133">
      <c r="A6" s="12"/>
      <c r="B6" s="25">
        <v>311</v>
      </c>
      <c r="C6" s="20" t="s">
        <v>3</v>
      </c>
      <c r="D6" s="47">
        <v>9062701</v>
      </c>
      <c r="E6" s="47">
        <v>1179842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10242543</v>
      </c>
      <c r="O6" s="48">
        <f t="shared" si="2"/>
        <v>448.76196109358568</v>
      </c>
      <c r="P6" s="9"/>
    </row>
    <row r="7" spans="1:133">
      <c r="A7" s="12"/>
      <c r="B7" s="25">
        <v>312.10000000000002</v>
      </c>
      <c r="C7" s="20" t="s">
        <v>13</v>
      </c>
      <c r="D7" s="47">
        <v>0</v>
      </c>
      <c r="E7" s="47">
        <v>230827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230827</v>
      </c>
      <c r="O7" s="48">
        <f t="shared" si="2"/>
        <v>10.113345601121626</v>
      </c>
      <c r="P7" s="9"/>
    </row>
    <row r="8" spans="1:133">
      <c r="A8" s="12"/>
      <c r="B8" s="25">
        <v>312.3</v>
      </c>
      <c r="C8" s="20" t="s">
        <v>14</v>
      </c>
      <c r="D8" s="47">
        <v>0</v>
      </c>
      <c r="E8" s="47">
        <v>66772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66772</v>
      </c>
      <c r="O8" s="48">
        <f t="shared" si="2"/>
        <v>2.9255169996494916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709008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709008</v>
      </c>
      <c r="O9" s="48">
        <f t="shared" si="2"/>
        <v>31.064143007360673</v>
      </c>
      <c r="P9" s="9"/>
    </row>
    <row r="10" spans="1:133">
      <c r="A10" s="12"/>
      <c r="B10" s="25">
        <v>312.60000000000002</v>
      </c>
      <c r="C10" s="20" t="s">
        <v>16</v>
      </c>
      <c r="D10" s="47">
        <v>0</v>
      </c>
      <c r="E10" s="47">
        <v>2270676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2270676</v>
      </c>
      <c r="O10" s="48">
        <f t="shared" si="2"/>
        <v>99.486330178759204</v>
      </c>
      <c r="P10" s="9"/>
    </row>
    <row r="11" spans="1:133">
      <c r="A11" s="12"/>
      <c r="B11" s="25">
        <v>315</v>
      </c>
      <c r="C11" s="20" t="s">
        <v>145</v>
      </c>
      <c r="D11" s="47">
        <v>113024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113024</v>
      </c>
      <c r="O11" s="48">
        <f t="shared" si="2"/>
        <v>4.9519803715387312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SUM(D13:D16)</f>
        <v>105282</v>
      </c>
      <c r="E12" s="32">
        <f t="shared" si="3"/>
        <v>1258565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1363847</v>
      </c>
      <c r="O12" s="46">
        <f t="shared" si="2"/>
        <v>59.754950928846824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141849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141849</v>
      </c>
      <c r="O13" s="48">
        <f t="shared" si="2"/>
        <v>6.2149053627760251</v>
      </c>
      <c r="P13" s="9"/>
    </row>
    <row r="14" spans="1:133">
      <c r="A14" s="12"/>
      <c r="B14" s="25">
        <v>323.7</v>
      </c>
      <c r="C14" s="20" t="s">
        <v>20</v>
      </c>
      <c r="D14" s="47">
        <v>0</v>
      </c>
      <c r="E14" s="47">
        <v>13630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13630</v>
      </c>
      <c r="O14" s="48">
        <f t="shared" si="2"/>
        <v>0.5971784086926043</v>
      </c>
      <c r="P14" s="9"/>
    </row>
    <row r="15" spans="1:133">
      <c r="A15" s="12"/>
      <c r="B15" s="25">
        <v>325.2</v>
      </c>
      <c r="C15" s="20" t="s">
        <v>21</v>
      </c>
      <c r="D15" s="47">
        <v>0</v>
      </c>
      <c r="E15" s="47">
        <v>1082740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1082740</v>
      </c>
      <c r="O15" s="48">
        <f t="shared" si="2"/>
        <v>47.438661058534876</v>
      </c>
      <c r="P15" s="9"/>
    </row>
    <row r="16" spans="1:133">
      <c r="A16" s="12"/>
      <c r="B16" s="25">
        <v>329</v>
      </c>
      <c r="C16" s="20" t="s">
        <v>22</v>
      </c>
      <c r="D16" s="47">
        <v>105282</v>
      </c>
      <c r="E16" s="47">
        <v>20346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125628</v>
      </c>
      <c r="O16" s="48">
        <f t="shared" si="2"/>
        <v>5.5042060988433228</v>
      </c>
      <c r="P16" s="9"/>
    </row>
    <row r="17" spans="1:16" ht="15.75">
      <c r="A17" s="29" t="s">
        <v>25</v>
      </c>
      <c r="B17" s="30"/>
      <c r="C17" s="31"/>
      <c r="D17" s="32">
        <f t="shared" ref="D17:M17" si="4">SUM(D18:D42)</f>
        <v>3563172</v>
      </c>
      <c r="E17" s="32">
        <f t="shared" si="4"/>
        <v>1326874</v>
      </c>
      <c r="F17" s="32">
        <f t="shared" si="4"/>
        <v>0</v>
      </c>
      <c r="G17" s="32">
        <f t="shared" si="4"/>
        <v>1171815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6061861</v>
      </c>
      <c r="O17" s="46">
        <f t="shared" si="2"/>
        <v>265.59152646337191</v>
      </c>
      <c r="P17" s="10"/>
    </row>
    <row r="18" spans="1:16">
      <c r="A18" s="12"/>
      <c r="B18" s="25">
        <v>331.2</v>
      </c>
      <c r="C18" s="20" t="s">
        <v>24</v>
      </c>
      <c r="D18" s="47">
        <v>72776</v>
      </c>
      <c r="E18" s="47">
        <v>27883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100659</v>
      </c>
      <c r="O18" s="48">
        <f t="shared" si="2"/>
        <v>4.4102260778128288</v>
      </c>
      <c r="P18" s="9"/>
    </row>
    <row r="19" spans="1:16">
      <c r="A19" s="12"/>
      <c r="B19" s="25">
        <v>331.41</v>
      </c>
      <c r="C19" s="20" t="s">
        <v>28</v>
      </c>
      <c r="D19" s="47">
        <v>0</v>
      </c>
      <c r="E19" s="47">
        <v>77905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4" si="5">SUM(D19:M19)</f>
        <v>77905</v>
      </c>
      <c r="O19" s="48">
        <f t="shared" si="2"/>
        <v>3.4132930248860847</v>
      </c>
      <c r="P19" s="9"/>
    </row>
    <row r="20" spans="1:16">
      <c r="A20" s="12"/>
      <c r="B20" s="25">
        <v>331.49</v>
      </c>
      <c r="C20" s="20" t="s">
        <v>29</v>
      </c>
      <c r="D20" s="47">
        <v>23655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23655</v>
      </c>
      <c r="O20" s="48">
        <f t="shared" si="2"/>
        <v>1.0364090431125133</v>
      </c>
      <c r="P20" s="9"/>
    </row>
    <row r="21" spans="1:16">
      <c r="A21" s="12"/>
      <c r="B21" s="25">
        <v>331.5</v>
      </c>
      <c r="C21" s="20" t="s">
        <v>26</v>
      </c>
      <c r="D21" s="47">
        <v>0</v>
      </c>
      <c r="E21" s="47">
        <v>25906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25906</v>
      </c>
      <c r="O21" s="48">
        <f t="shared" si="2"/>
        <v>1.1350332982825095</v>
      </c>
      <c r="P21" s="9"/>
    </row>
    <row r="22" spans="1:16">
      <c r="A22" s="12"/>
      <c r="B22" s="25">
        <v>331.7</v>
      </c>
      <c r="C22" s="20" t="s">
        <v>126</v>
      </c>
      <c r="D22" s="47">
        <v>10000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10000</v>
      </c>
      <c r="O22" s="48">
        <f t="shared" si="2"/>
        <v>0.43813529617946023</v>
      </c>
      <c r="P22" s="9"/>
    </row>
    <row r="23" spans="1:16">
      <c r="A23" s="12"/>
      <c r="B23" s="25">
        <v>331.9</v>
      </c>
      <c r="C23" s="20" t="s">
        <v>106</v>
      </c>
      <c r="D23" s="47">
        <v>0</v>
      </c>
      <c r="E23" s="47">
        <v>78251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78251</v>
      </c>
      <c r="O23" s="48">
        <f t="shared" si="2"/>
        <v>3.428452506133894</v>
      </c>
      <c r="P23" s="9"/>
    </row>
    <row r="24" spans="1:16">
      <c r="A24" s="12"/>
      <c r="B24" s="25">
        <v>334.2</v>
      </c>
      <c r="C24" s="20" t="s">
        <v>27</v>
      </c>
      <c r="D24" s="47">
        <v>175237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175237</v>
      </c>
      <c r="O24" s="48">
        <f t="shared" si="2"/>
        <v>7.6777514896600074</v>
      </c>
      <c r="P24" s="9"/>
    </row>
    <row r="25" spans="1:16">
      <c r="A25" s="12"/>
      <c r="B25" s="25">
        <v>334.34</v>
      </c>
      <c r="C25" s="20" t="s">
        <v>30</v>
      </c>
      <c r="D25" s="47">
        <v>74897</v>
      </c>
      <c r="E25" s="47">
        <v>15513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90410</v>
      </c>
      <c r="O25" s="48">
        <f t="shared" si="2"/>
        <v>3.9611812127585</v>
      </c>
      <c r="P25" s="9"/>
    </row>
    <row r="26" spans="1:16">
      <c r="A26" s="12"/>
      <c r="B26" s="25">
        <v>334.49</v>
      </c>
      <c r="C26" s="20" t="s">
        <v>34</v>
      </c>
      <c r="D26" s="47">
        <v>0</v>
      </c>
      <c r="E26" s="47">
        <v>28337</v>
      </c>
      <c r="F26" s="47">
        <v>0</v>
      </c>
      <c r="G26" s="47">
        <v>254600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8" si="6">SUM(D26:M26)</f>
        <v>282937</v>
      </c>
      <c r="O26" s="48">
        <f t="shared" si="2"/>
        <v>12.396468629512794</v>
      </c>
      <c r="P26" s="9"/>
    </row>
    <row r="27" spans="1:16">
      <c r="A27" s="12"/>
      <c r="B27" s="25">
        <v>334.5</v>
      </c>
      <c r="C27" s="20" t="s">
        <v>35</v>
      </c>
      <c r="D27" s="47">
        <v>0</v>
      </c>
      <c r="E27" s="47">
        <v>235809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235809</v>
      </c>
      <c r="O27" s="48">
        <f t="shared" si="2"/>
        <v>10.331624605678233</v>
      </c>
      <c r="P27" s="9"/>
    </row>
    <row r="28" spans="1:16">
      <c r="A28" s="12"/>
      <c r="B28" s="25">
        <v>334.69</v>
      </c>
      <c r="C28" s="20" t="s">
        <v>36</v>
      </c>
      <c r="D28" s="47">
        <v>29830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29830</v>
      </c>
      <c r="O28" s="48">
        <f t="shared" si="2"/>
        <v>1.3069575885033298</v>
      </c>
      <c r="P28" s="9"/>
    </row>
    <row r="29" spans="1:16">
      <c r="A29" s="12"/>
      <c r="B29" s="25">
        <v>334.7</v>
      </c>
      <c r="C29" s="20" t="s">
        <v>37</v>
      </c>
      <c r="D29" s="47">
        <v>493602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493602</v>
      </c>
      <c r="O29" s="48">
        <f t="shared" si="2"/>
        <v>21.626445846477392</v>
      </c>
      <c r="P29" s="9"/>
    </row>
    <row r="30" spans="1:16">
      <c r="A30" s="12"/>
      <c r="B30" s="25">
        <v>334.89</v>
      </c>
      <c r="C30" s="20" t="s">
        <v>38</v>
      </c>
      <c r="D30" s="47">
        <v>0</v>
      </c>
      <c r="E30" s="47">
        <v>18239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18239</v>
      </c>
      <c r="O30" s="48">
        <f t="shared" si="2"/>
        <v>0.79911496670171744</v>
      </c>
      <c r="P30" s="9"/>
    </row>
    <row r="31" spans="1:16">
      <c r="A31" s="12"/>
      <c r="B31" s="25">
        <v>335.12</v>
      </c>
      <c r="C31" s="20" t="s">
        <v>146</v>
      </c>
      <c r="D31" s="47">
        <v>446763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446763</v>
      </c>
      <c r="O31" s="48">
        <f t="shared" si="2"/>
        <v>19.574263932702419</v>
      </c>
      <c r="P31" s="9"/>
    </row>
    <row r="32" spans="1:16">
      <c r="A32" s="12"/>
      <c r="B32" s="25">
        <v>335.13</v>
      </c>
      <c r="C32" s="20" t="s">
        <v>147</v>
      </c>
      <c r="D32" s="47">
        <v>18831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18831</v>
      </c>
      <c r="O32" s="48">
        <f t="shared" si="2"/>
        <v>0.82505257623554151</v>
      </c>
      <c r="P32" s="9"/>
    </row>
    <row r="33" spans="1:16">
      <c r="A33" s="12"/>
      <c r="B33" s="25">
        <v>335.14</v>
      </c>
      <c r="C33" s="20" t="s">
        <v>148</v>
      </c>
      <c r="D33" s="47">
        <v>9781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9781</v>
      </c>
      <c r="O33" s="48">
        <f t="shared" si="2"/>
        <v>0.42854013319313006</v>
      </c>
      <c r="P33" s="9"/>
    </row>
    <row r="34" spans="1:16">
      <c r="A34" s="12"/>
      <c r="B34" s="25">
        <v>335.15</v>
      </c>
      <c r="C34" s="20" t="s">
        <v>149</v>
      </c>
      <c r="D34" s="47">
        <v>6976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6976</v>
      </c>
      <c r="O34" s="48">
        <f t="shared" si="2"/>
        <v>0.30564318261479145</v>
      </c>
      <c r="P34" s="9"/>
    </row>
    <row r="35" spans="1:16">
      <c r="A35" s="12"/>
      <c r="B35" s="25">
        <v>335.16</v>
      </c>
      <c r="C35" s="20" t="s">
        <v>150</v>
      </c>
      <c r="D35" s="47">
        <v>223250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223250</v>
      </c>
      <c r="O35" s="48">
        <f t="shared" si="2"/>
        <v>9.7813704872064502</v>
      </c>
      <c r="P35" s="9"/>
    </row>
    <row r="36" spans="1:16">
      <c r="A36" s="12"/>
      <c r="B36" s="25">
        <v>335.18</v>
      </c>
      <c r="C36" s="20" t="s">
        <v>151</v>
      </c>
      <c r="D36" s="47">
        <v>1648778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1648778</v>
      </c>
      <c r="O36" s="48">
        <f t="shared" si="2"/>
        <v>72.238783736417801</v>
      </c>
      <c r="P36" s="9"/>
    </row>
    <row r="37" spans="1:16">
      <c r="A37" s="12"/>
      <c r="B37" s="25">
        <v>335.49</v>
      </c>
      <c r="C37" s="20" t="s">
        <v>45</v>
      </c>
      <c r="D37" s="47">
        <v>0</v>
      </c>
      <c r="E37" s="47">
        <v>757870</v>
      </c>
      <c r="F37" s="47">
        <v>0</v>
      </c>
      <c r="G37" s="47">
        <v>917215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1675085</v>
      </c>
      <c r="O37" s="48">
        <f t="shared" ref="O37:O68" si="7">(N37/O$94)</f>
        <v>73.391386260077113</v>
      </c>
      <c r="P37" s="9"/>
    </row>
    <row r="38" spans="1:16">
      <c r="A38" s="12"/>
      <c r="B38" s="25">
        <v>336</v>
      </c>
      <c r="C38" s="20" t="s">
        <v>5</v>
      </c>
      <c r="D38" s="47">
        <v>15655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15655</v>
      </c>
      <c r="O38" s="48">
        <f t="shared" si="7"/>
        <v>0.685900806168945</v>
      </c>
      <c r="P38" s="9"/>
    </row>
    <row r="39" spans="1:16">
      <c r="A39" s="12"/>
      <c r="B39" s="25">
        <v>337.2</v>
      </c>
      <c r="C39" s="20" t="s">
        <v>46</v>
      </c>
      <c r="D39" s="47">
        <v>187180</v>
      </c>
      <c r="E39" s="47">
        <v>61161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44" si="8">SUM(D39:M39)</f>
        <v>248341</v>
      </c>
      <c r="O39" s="48">
        <f t="shared" si="7"/>
        <v>10.880695758850333</v>
      </c>
      <c r="P39" s="9"/>
    </row>
    <row r="40" spans="1:16">
      <c r="A40" s="12"/>
      <c r="B40" s="25">
        <v>337.3</v>
      </c>
      <c r="C40" s="20" t="s">
        <v>171</v>
      </c>
      <c r="D40" s="47">
        <v>51780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51780</v>
      </c>
      <c r="O40" s="48">
        <f t="shared" si="7"/>
        <v>2.2686645636172451</v>
      </c>
      <c r="P40" s="9"/>
    </row>
    <row r="41" spans="1:16">
      <c r="A41" s="12"/>
      <c r="B41" s="25">
        <v>337.6</v>
      </c>
      <c r="C41" s="20" t="s">
        <v>47</v>
      </c>
      <c r="D41" s="47">
        <v>25718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25718</v>
      </c>
      <c r="O41" s="48">
        <f t="shared" si="7"/>
        <v>1.1267963547143358</v>
      </c>
      <c r="P41" s="9"/>
    </row>
    <row r="42" spans="1:16">
      <c r="A42" s="12"/>
      <c r="B42" s="25">
        <v>337.7</v>
      </c>
      <c r="C42" s="20" t="s">
        <v>142</v>
      </c>
      <c r="D42" s="47">
        <v>48463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48463</v>
      </c>
      <c r="O42" s="48">
        <f t="shared" si="7"/>
        <v>2.1233350858745181</v>
      </c>
      <c r="P42" s="9"/>
    </row>
    <row r="43" spans="1:16" ht="15.75">
      <c r="A43" s="29" t="s">
        <v>53</v>
      </c>
      <c r="B43" s="30"/>
      <c r="C43" s="31"/>
      <c r="D43" s="32">
        <f t="shared" ref="D43:M43" si="9">SUM(D44:D75)</f>
        <v>362308</v>
      </c>
      <c r="E43" s="32">
        <f t="shared" si="9"/>
        <v>1618325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166020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8"/>
        <v>2146653</v>
      </c>
      <c r="O43" s="46">
        <f t="shared" si="7"/>
        <v>94.052444794952677</v>
      </c>
      <c r="P43" s="10"/>
    </row>
    <row r="44" spans="1:16">
      <c r="A44" s="12"/>
      <c r="B44" s="25">
        <v>341.1</v>
      </c>
      <c r="C44" s="20" t="s">
        <v>152</v>
      </c>
      <c r="D44" s="47">
        <v>18692</v>
      </c>
      <c r="E44" s="47">
        <v>41425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60117</v>
      </c>
      <c r="O44" s="48">
        <f t="shared" si="7"/>
        <v>2.6339379600420609</v>
      </c>
      <c r="P44" s="9"/>
    </row>
    <row r="45" spans="1:16">
      <c r="A45" s="12"/>
      <c r="B45" s="25">
        <v>341.52</v>
      </c>
      <c r="C45" s="20" t="s">
        <v>154</v>
      </c>
      <c r="D45" s="47">
        <v>36440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55" si="10">SUM(D45:M45)</f>
        <v>36440</v>
      </c>
      <c r="O45" s="48">
        <f t="shared" si="7"/>
        <v>1.596565019277953</v>
      </c>
      <c r="P45" s="9"/>
    </row>
    <row r="46" spans="1:16">
      <c r="A46" s="12"/>
      <c r="B46" s="25">
        <v>341.56</v>
      </c>
      <c r="C46" s="20" t="s">
        <v>155</v>
      </c>
      <c r="D46" s="47">
        <v>19313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19313</v>
      </c>
      <c r="O46" s="48">
        <f t="shared" si="7"/>
        <v>0.84617069751139151</v>
      </c>
      <c r="P46" s="9"/>
    </row>
    <row r="47" spans="1:16">
      <c r="A47" s="12"/>
      <c r="B47" s="25">
        <v>341.8</v>
      </c>
      <c r="C47" s="20" t="s">
        <v>156</v>
      </c>
      <c r="D47" s="47">
        <v>0</v>
      </c>
      <c r="E47" s="47">
        <v>846261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846261</v>
      </c>
      <c r="O47" s="48">
        <f t="shared" si="7"/>
        <v>37.077681388012621</v>
      </c>
      <c r="P47" s="9"/>
    </row>
    <row r="48" spans="1:16">
      <c r="A48" s="12"/>
      <c r="B48" s="25">
        <v>342.1</v>
      </c>
      <c r="C48" s="20" t="s">
        <v>62</v>
      </c>
      <c r="D48" s="47">
        <v>65718</v>
      </c>
      <c r="E48" s="47">
        <v>116712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182430</v>
      </c>
      <c r="O48" s="48">
        <f t="shared" si="7"/>
        <v>7.992902208201893</v>
      </c>
      <c r="P48" s="9"/>
    </row>
    <row r="49" spans="1:16">
      <c r="A49" s="12"/>
      <c r="B49" s="25">
        <v>343.4</v>
      </c>
      <c r="C49" s="20" t="s">
        <v>63</v>
      </c>
      <c r="D49" s="47">
        <v>0</v>
      </c>
      <c r="E49" s="47">
        <v>111654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111654</v>
      </c>
      <c r="O49" s="48">
        <f t="shared" si="7"/>
        <v>4.8919558359621451</v>
      </c>
      <c r="P49" s="9"/>
    </row>
    <row r="50" spans="1:16">
      <c r="A50" s="12"/>
      <c r="B50" s="25">
        <v>344.1</v>
      </c>
      <c r="C50" s="20" t="s">
        <v>157</v>
      </c>
      <c r="D50" s="47">
        <v>0</v>
      </c>
      <c r="E50" s="47">
        <v>56974</v>
      </c>
      <c r="F50" s="47">
        <v>0</v>
      </c>
      <c r="G50" s="47">
        <v>0</v>
      </c>
      <c r="H50" s="47">
        <v>0</v>
      </c>
      <c r="I50" s="47">
        <v>166020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222994</v>
      </c>
      <c r="O50" s="48">
        <f t="shared" si="7"/>
        <v>9.7701542236242549</v>
      </c>
      <c r="P50" s="9"/>
    </row>
    <row r="51" spans="1:16">
      <c r="A51" s="12"/>
      <c r="B51" s="25">
        <v>346.4</v>
      </c>
      <c r="C51" s="20" t="s">
        <v>65</v>
      </c>
      <c r="D51" s="47">
        <v>0</v>
      </c>
      <c r="E51" s="47">
        <v>8928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8928</v>
      </c>
      <c r="O51" s="48">
        <f t="shared" si="7"/>
        <v>0.39116719242902209</v>
      </c>
      <c r="P51" s="9"/>
    </row>
    <row r="52" spans="1:16">
      <c r="A52" s="12"/>
      <c r="B52" s="25">
        <v>347.2</v>
      </c>
      <c r="C52" s="20" t="s">
        <v>128</v>
      </c>
      <c r="D52" s="47">
        <v>7169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7169</v>
      </c>
      <c r="O52" s="48">
        <f t="shared" si="7"/>
        <v>0.31409919383105506</v>
      </c>
      <c r="P52" s="9"/>
    </row>
    <row r="53" spans="1:16">
      <c r="A53" s="12"/>
      <c r="B53" s="25">
        <v>347.5</v>
      </c>
      <c r="C53" s="20" t="s">
        <v>116</v>
      </c>
      <c r="D53" s="47">
        <v>64206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64206</v>
      </c>
      <c r="O53" s="48">
        <f t="shared" si="7"/>
        <v>2.8130914826498423</v>
      </c>
      <c r="P53" s="9"/>
    </row>
    <row r="54" spans="1:16">
      <c r="A54" s="12"/>
      <c r="B54" s="25">
        <v>347.9</v>
      </c>
      <c r="C54" s="20" t="s">
        <v>66</v>
      </c>
      <c r="D54" s="47">
        <v>46379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46379</v>
      </c>
      <c r="O54" s="48">
        <f t="shared" si="7"/>
        <v>2.0320276901507186</v>
      </c>
      <c r="P54" s="9"/>
    </row>
    <row r="55" spans="1:16">
      <c r="A55" s="12"/>
      <c r="B55" s="25">
        <v>348.11</v>
      </c>
      <c r="C55" s="20" t="s">
        <v>167</v>
      </c>
      <c r="D55" s="47">
        <v>0</v>
      </c>
      <c r="E55" s="47">
        <v>416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416</v>
      </c>
      <c r="O55" s="48">
        <f t="shared" si="7"/>
        <v>1.8226428321065545E-2</v>
      </c>
      <c r="P55" s="9"/>
    </row>
    <row r="56" spans="1:16">
      <c r="A56" s="12"/>
      <c r="B56" s="25">
        <v>348.12</v>
      </c>
      <c r="C56" s="20" t="s">
        <v>168</v>
      </c>
      <c r="D56" s="47">
        <v>0</v>
      </c>
      <c r="E56" s="47">
        <v>3449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71" si="11">SUM(D56:M56)</f>
        <v>3449</v>
      </c>
      <c r="O56" s="48">
        <f t="shared" si="7"/>
        <v>0.15111286365229584</v>
      </c>
      <c r="P56" s="9"/>
    </row>
    <row r="57" spans="1:16">
      <c r="A57" s="12"/>
      <c r="B57" s="25">
        <v>348.13</v>
      </c>
      <c r="C57" s="20" t="s">
        <v>172</v>
      </c>
      <c r="D57" s="47">
        <v>20529</v>
      </c>
      <c r="E57" s="47">
        <v>13488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34017</v>
      </c>
      <c r="O57" s="48">
        <f t="shared" si="7"/>
        <v>1.4904048370136698</v>
      </c>
      <c r="P57" s="9"/>
    </row>
    <row r="58" spans="1:16">
      <c r="A58" s="12"/>
      <c r="B58" s="25">
        <v>348.14</v>
      </c>
      <c r="C58" s="20" t="s">
        <v>173</v>
      </c>
      <c r="D58" s="47">
        <v>1946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1946</v>
      </c>
      <c r="O58" s="48">
        <f t="shared" si="7"/>
        <v>8.5261128636522965E-2</v>
      </c>
      <c r="P58" s="9"/>
    </row>
    <row r="59" spans="1:16">
      <c r="A59" s="12"/>
      <c r="B59" s="25">
        <v>348.22</v>
      </c>
      <c r="C59" s="20" t="s">
        <v>174</v>
      </c>
      <c r="D59" s="47">
        <v>0</v>
      </c>
      <c r="E59" s="47">
        <v>9335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9335</v>
      </c>
      <c r="O59" s="48">
        <f t="shared" si="7"/>
        <v>0.40899929898352611</v>
      </c>
      <c r="P59" s="9"/>
    </row>
    <row r="60" spans="1:16">
      <c r="A60" s="12"/>
      <c r="B60" s="25">
        <v>348.23</v>
      </c>
      <c r="C60" s="20" t="s">
        <v>175</v>
      </c>
      <c r="D60" s="47">
        <v>12718</v>
      </c>
      <c r="E60" s="47">
        <v>39740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52458</v>
      </c>
      <c r="O60" s="48">
        <f t="shared" si="7"/>
        <v>2.2983701366982126</v>
      </c>
      <c r="P60" s="9"/>
    </row>
    <row r="61" spans="1:16">
      <c r="A61" s="12"/>
      <c r="B61" s="25">
        <v>348.24</v>
      </c>
      <c r="C61" s="20" t="s">
        <v>176</v>
      </c>
      <c r="D61" s="47">
        <v>40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40</v>
      </c>
      <c r="O61" s="48">
        <f t="shared" si="7"/>
        <v>1.7525411847178409E-3</v>
      </c>
      <c r="P61" s="9"/>
    </row>
    <row r="62" spans="1:16">
      <c r="A62" s="12"/>
      <c r="B62" s="25">
        <v>348.31</v>
      </c>
      <c r="C62" s="20" t="s">
        <v>177</v>
      </c>
      <c r="D62" s="47">
        <v>0</v>
      </c>
      <c r="E62" s="47">
        <v>41847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41847</v>
      </c>
      <c r="O62" s="48">
        <f t="shared" si="7"/>
        <v>1.8334647739221872</v>
      </c>
      <c r="P62" s="9"/>
    </row>
    <row r="63" spans="1:16">
      <c r="A63" s="12"/>
      <c r="B63" s="25">
        <v>348.32</v>
      </c>
      <c r="C63" s="20" t="s">
        <v>178</v>
      </c>
      <c r="D63" s="47">
        <v>0</v>
      </c>
      <c r="E63" s="47">
        <v>85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85</v>
      </c>
      <c r="O63" s="48">
        <f t="shared" si="7"/>
        <v>3.724150017525412E-3</v>
      </c>
      <c r="P63" s="9"/>
    </row>
    <row r="64" spans="1:16">
      <c r="A64" s="12"/>
      <c r="B64" s="25">
        <v>348.41</v>
      </c>
      <c r="C64" s="20" t="s">
        <v>179</v>
      </c>
      <c r="D64" s="47">
        <v>0</v>
      </c>
      <c r="E64" s="47">
        <v>47941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47941</v>
      </c>
      <c r="O64" s="48">
        <f t="shared" si="7"/>
        <v>2.1004644234139502</v>
      </c>
      <c r="P64" s="9"/>
    </row>
    <row r="65" spans="1:16">
      <c r="A65" s="12"/>
      <c r="B65" s="25">
        <v>348.42</v>
      </c>
      <c r="C65" s="20" t="s">
        <v>180</v>
      </c>
      <c r="D65" s="47">
        <v>0</v>
      </c>
      <c r="E65" s="47">
        <v>18658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18658</v>
      </c>
      <c r="O65" s="48">
        <f t="shared" si="7"/>
        <v>0.81747283561163686</v>
      </c>
      <c r="P65" s="9"/>
    </row>
    <row r="66" spans="1:16">
      <c r="A66" s="12"/>
      <c r="B66" s="25">
        <v>348.43</v>
      </c>
      <c r="C66" s="20" t="s">
        <v>181</v>
      </c>
      <c r="D66" s="47">
        <v>0</v>
      </c>
      <c r="E66" s="47">
        <v>16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16</v>
      </c>
      <c r="O66" s="48">
        <f t="shared" si="7"/>
        <v>7.010164738871364E-4</v>
      </c>
      <c r="P66" s="9"/>
    </row>
    <row r="67" spans="1:16">
      <c r="A67" s="12"/>
      <c r="B67" s="25">
        <v>348.52</v>
      </c>
      <c r="C67" s="20" t="s">
        <v>182</v>
      </c>
      <c r="D67" s="47">
        <v>36663</v>
      </c>
      <c r="E67" s="47">
        <v>17525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54188</v>
      </c>
      <c r="O67" s="48">
        <f t="shared" si="7"/>
        <v>2.3741675429372591</v>
      </c>
      <c r="P67" s="9"/>
    </row>
    <row r="68" spans="1:16">
      <c r="A68" s="12"/>
      <c r="B68" s="25">
        <v>348.53</v>
      </c>
      <c r="C68" s="20" t="s">
        <v>183</v>
      </c>
      <c r="D68" s="47">
        <v>27762</v>
      </c>
      <c r="E68" s="47">
        <v>70486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98248</v>
      </c>
      <c r="O68" s="48">
        <f t="shared" si="7"/>
        <v>4.3045916579039609</v>
      </c>
      <c r="P68" s="9"/>
    </row>
    <row r="69" spans="1:16">
      <c r="A69" s="12"/>
      <c r="B69" s="25">
        <v>348.54</v>
      </c>
      <c r="C69" s="20" t="s">
        <v>184</v>
      </c>
      <c r="D69" s="47">
        <v>0</v>
      </c>
      <c r="E69" s="47">
        <v>104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104</v>
      </c>
      <c r="O69" s="48">
        <f t="shared" ref="O69:O92" si="12">(N69/O$94)</f>
        <v>4.5566070802663863E-3</v>
      </c>
      <c r="P69" s="9"/>
    </row>
    <row r="70" spans="1:16">
      <c r="A70" s="12"/>
      <c r="B70" s="25">
        <v>348.71</v>
      </c>
      <c r="C70" s="20" t="s">
        <v>185</v>
      </c>
      <c r="D70" s="47">
        <v>0</v>
      </c>
      <c r="E70" s="47">
        <v>18525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18525</v>
      </c>
      <c r="O70" s="48">
        <f t="shared" si="12"/>
        <v>0.81164563617245</v>
      </c>
      <c r="P70" s="9"/>
    </row>
    <row r="71" spans="1:16">
      <c r="A71" s="12"/>
      <c r="B71" s="25">
        <v>348.72</v>
      </c>
      <c r="C71" s="20" t="s">
        <v>186</v>
      </c>
      <c r="D71" s="47">
        <v>0</v>
      </c>
      <c r="E71" s="47">
        <v>575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575</v>
      </c>
      <c r="O71" s="48">
        <f t="shared" si="12"/>
        <v>2.5192779530318961E-2</v>
      </c>
      <c r="P71" s="9"/>
    </row>
    <row r="72" spans="1:16">
      <c r="A72" s="12"/>
      <c r="B72" s="25">
        <v>348.85</v>
      </c>
      <c r="C72" s="20" t="s">
        <v>187</v>
      </c>
      <c r="D72" s="47">
        <v>0</v>
      </c>
      <c r="E72" s="47">
        <v>152631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152631</v>
      </c>
      <c r="O72" s="48">
        <f t="shared" si="12"/>
        <v>6.6873028391167191</v>
      </c>
      <c r="P72" s="9"/>
    </row>
    <row r="73" spans="1:16">
      <c r="A73" s="12"/>
      <c r="B73" s="25">
        <v>348.92099999999999</v>
      </c>
      <c r="C73" s="20" t="s">
        <v>158</v>
      </c>
      <c r="D73" s="47">
        <v>516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516</v>
      </c>
      <c r="O73" s="48">
        <f t="shared" si="12"/>
        <v>2.2607781282860149E-2</v>
      </c>
      <c r="P73" s="9"/>
    </row>
    <row r="74" spans="1:16">
      <c r="A74" s="12"/>
      <c r="B74" s="25">
        <v>348.93299999999999</v>
      </c>
      <c r="C74" s="20" t="s">
        <v>160</v>
      </c>
      <c r="D74" s="47">
        <v>0</v>
      </c>
      <c r="E74" s="47">
        <v>1550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1550</v>
      </c>
      <c r="O74" s="48">
        <f t="shared" si="12"/>
        <v>6.7910970907816337E-2</v>
      </c>
      <c r="P74" s="9"/>
    </row>
    <row r="75" spans="1:16">
      <c r="A75" s="12"/>
      <c r="B75" s="25">
        <v>348.99</v>
      </c>
      <c r="C75" s="20" t="s">
        <v>161</v>
      </c>
      <c r="D75" s="47">
        <v>4217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4217</v>
      </c>
      <c r="O75" s="48">
        <f t="shared" si="12"/>
        <v>0.18476165439887837</v>
      </c>
      <c r="P75" s="9"/>
    </row>
    <row r="76" spans="1:16" ht="15.75">
      <c r="A76" s="29" t="s">
        <v>54</v>
      </c>
      <c r="B76" s="30"/>
      <c r="C76" s="31"/>
      <c r="D76" s="32">
        <f t="shared" ref="D76:M76" si="13">SUM(D77:D81)</f>
        <v>20186</v>
      </c>
      <c r="E76" s="32">
        <f t="shared" si="13"/>
        <v>172587</v>
      </c>
      <c r="F76" s="32">
        <f t="shared" si="13"/>
        <v>0</v>
      </c>
      <c r="G76" s="32">
        <f t="shared" si="13"/>
        <v>0</v>
      </c>
      <c r="H76" s="32">
        <f t="shared" si="13"/>
        <v>0</v>
      </c>
      <c r="I76" s="32">
        <f t="shared" si="13"/>
        <v>0</v>
      </c>
      <c r="J76" s="32">
        <f t="shared" si="13"/>
        <v>0</v>
      </c>
      <c r="K76" s="32">
        <f t="shared" si="13"/>
        <v>0</v>
      </c>
      <c r="L76" s="32">
        <f t="shared" si="13"/>
        <v>0</v>
      </c>
      <c r="M76" s="32">
        <f t="shared" si="13"/>
        <v>0</v>
      </c>
      <c r="N76" s="32">
        <f t="shared" ref="N76:N92" si="14">SUM(D76:M76)</f>
        <v>192773</v>
      </c>
      <c r="O76" s="46">
        <f t="shared" si="12"/>
        <v>8.4460655450403088</v>
      </c>
      <c r="P76" s="10"/>
    </row>
    <row r="77" spans="1:16">
      <c r="A77" s="13"/>
      <c r="B77" s="40">
        <v>351.1</v>
      </c>
      <c r="C77" s="21" t="s">
        <v>84</v>
      </c>
      <c r="D77" s="47">
        <v>0</v>
      </c>
      <c r="E77" s="47">
        <v>51752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4"/>
        <v>51752</v>
      </c>
      <c r="O77" s="48">
        <f t="shared" si="12"/>
        <v>2.2674377847879423</v>
      </c>
      <c r="P77" s="9"/>
    </row>
    <row r="78" spans="1:16">
      <c r="A78" s="13"/>
      <c r="B78" s="40">
        <v>351.2</v>
      </c>
      <c r="C78" s="21" t="s">
        <v>85</v>
      </c>
      <c r="D78" s="47">
        <v>0</v>
      </c>
      <c r="E78" s="47">
        <v>56019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56019</v>
      </c>
      <c r="O78" s="48">
        <f t="shared" si="12"/>
        <v>2.4543901156677181</v>
      </c>
      <c r="P78" s="9"/>
    </row>
    <row r="79" spans="1:16">
      <c r="A79" s="13"/>
      <c r="B79" s="40">
        <v>351.3</v>
      </c>
      <c r="C79" s="21" t="s">
        <v>120</v>
      </c>
      <c r="D79" s="47">
        <v>0</v>
      </c>
      <c r="E79" s="47">
        <v>64816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64816</v>
      </c>
      <c r="O79" s="48">
        <f t="shared" si="12"/>
        <v>2.8398177357167893</v>
      </c>
      <c r="P79" s="9"/>
    </row>
    <row r="80" spans="1:16">
      <c r="A80" s="13"/>
      <c r="B80" s="40">
        <v>352</v>
      </c>
      <c r="C80" s="21" t="s">
        <v>87</v>
      </c>
      <c r="D80" s="47">
        <v>10245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10245</v>
      </c>
      <c r="O80" s="48">
        <f t="shared" si="12"/>
        <v>0.44886961093585698</v>
      </c>
      <c r="P80" s="9"/>
    </row>
    <row r="81" spans="1:119">
      <c r="A81" s="13"/>
      <c r="B81" s="40">
        <v>359</v>
      </c>
      <c r="C81" s="21" t="s">
        <v>88</v>
      </c>
      <c r="D81" s="47">
        <v>9941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9941</v>
      </c>
      <c r="O81" s="48">
        <f t="shared" si="12"/>
        <v>0.4355502979320014</v>
      </c>
      <c r="P81" s="9"/>
    </row>
    <row r="82" spans="1:119" ht="15.75">
      <c r="A82" s="29" t="s">
        <v>6</v>
      </c>
      <c r="B82" s="30"/>
      <c r="C82" s="31"/>
      <c r="D82" s="32">
        <f t="shared" ref="D82:M82" si="15">SUM(D83:D88)</f>
        <v>318619</v>
      </c>
      <c r="E82" s="32">
        <f t="shared" si="15"/>
        <v>249499</v>
      </c>
      <c r="F82" s="32">
        <f t="shared" si="15"/>
        <v>1070</v>
      </c>
      <c r="G82" s="32">
        <f t="shared" si="15"/>
        <v>8300</v>
      </c>
      <c r="H82" s="32">
        <f t="shared" si="15"/>
        <v>0</v>
      </c>
      <c r="I82" s="32">
        <f t="shared" si="15"/>
        <v>169</v>
      </c>
      <c r="J82" s="32">
        <f t="shared" si="15"/>
        <v>0</v>
      </c>
      <c r="K82" s="32">
        <f t="shared" si="15"/>
        <v>0</v>
      </c>
      <c r="L82" s="32">
        <f t="shared" si="15"/>
        <v>0</v>
      </c>
      <c r="M82" s="32">
        <f t="shared" si="15"/>
        <v>0</v>
      </c>
      <c r="N82" s="32">
        <f t="shared" si="14"/>
        <v>577657</v>
      </c>
      <c r="O82" s="46">
        <f t="shared" si="12"/>
        <v>25.309192078513846</v>
      </c>
      <c r="P82" s="10"/>
    </row>
    <row r="83" spans="1:119">
      <c r="A83" s="12"/>
      <c r="B83" s="25">
        <v>361.1</v>
      </c>
      <c r="C83" s="20" t="s">
        <v>89</v>
      </c>
      <c r="D83" s="47">
        <v>22861</v>
      </c>
      <c r="E83" s="47">
        <v>26001</v>
      </c>
      <c r="F83" s="47">
        <v>1070</v>
      </c>
      <c r="G83" s="47">
        <v>2632</v>
      </c>
      <c r="H83" s="47">
        <v>0</v>
      </c>
      <c r="I83" s="47">
        <v>169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52733</v>
      </c>
      <c r="O83" s="48">
        <f t="shared" si="12"/>
        <v>2.3104188573431474</v>
      </c>
      <c r="P83" s="9"/>
    </row>
    <row r="84" spans="1:119">
      <c r="A84" s="12"/>
      <c r="B84" s="25">
        <v>362</v>
      </c>
      <c r="C84" s="20" t="s">
        <v>90</v>
      </c>
      <c r="D84" s="47">
        <v>2410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2410</v>
      </c>
      <c r="O84" s="48">
        <f t="shared" si="12"/>
        <v>0.10559060637924991</v>
      </c>
      <c r="P84" s="9"/>
    </row>
    <row r="85" spans="1:119">
      <c r="A85" s="12"/>
      <c r="B85" s="25">
        <v>365</v>
      </c>
      <c r="C85" s="20" t="s">
        <v>162</v>
      </c>
      <c r="D85" s="47">
        <v>34844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34844</v>
      </c>
      <c r="O85" s="48">
        <f t="shared" si="12"/>
        <v>1.5266386260077112</v>
      </c>
      <c r="P85" s="9"/>
    </row>
    <row r="86" spans="1:119">
      <c r="A86" s="12"/>
      <c r="B86" s="25">
        <v>366</v>
      </c>
      <c r="C86" s="20" t="s">
        <v>92</v>
      </c>
      <c r="D86" s="47">
        <v>196325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196325</v>
      </c>
      <c r="O86" s="48">
        <f t="shared" si="12"/>
        <v>8.6016912022432521</v>
      </c>
      <c r="P86" s="9"/>
    </row>
    <row r="87" spans="1:119">
      <c r="A87" s="12"/>
      <c r="B87" s="25">
        <v>369.3</v>
      </c>
      <c r="C87" s="20" t="s">
        <v>121</v>
      </c>
      <c r="D87" s="47">
        <v>20239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20239</v>
      </c>
      <c r="O87" s="48">
        <f t="shared" si="12"/>
        <v>0.88674202593760953</v>
      </c>
      <c r="P87" s="9"/>
    </row>
    <row r="88" spans="1:119">
      <c r="A88" s="12"/>
      <c r="B88" s="25">
        <v>369.9</v>
      </c>
      <c r="C88" s="20" t="s">
        <v>93</v>
      </c>
      <c r="D88" s="47">
        <v>41940</v>
      </c>
      <c r="E88" s="47">
        <v>223498</v>
      </c>
      <c r="F88" s="47">
        <v>0</v>
      </c>
      <c r="G88" s="47">
        <v>5668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271106</v>
      </c>
      <c r="O88" s="48">
        <f t="shared" si="12"/>
        <v>11.878110760602874</v>
      </c>
      <c r="P88" s="9"/>
    </row>
    <row r="89" spans="1:119" ht="15.75">
      <c r="A89" s="29" t="s">
        <v>55</v>
      </c>
      <c r="B89" s="30"/>
      <c r="C89" s="31"/>
      <c r="D89" s="32">
        <f t="shared" ref="D89:M89" si="16">SUM(D90:D91)</f>
        <v>32746</v>
      </c>
      <c r="E89" s="32">
        <f t="shared" si="16"/>
        <v>8649240</v>
      </c>
      <c r="F89" s="32">
        <f t="shared" si="16"/>
        <v>11575510</v>
      </c>
      <c r="G89" s="32">
        <f t="shared" si="16"/>
        <v>0</v>
      </c>
      <c r="H89" s="32">
        <f t="shared" si="16"/>
        <v>0</v>
      </c>
      <c r="I89" s="32">
        <f t="shared" si="16"/>
        <v>0</v>
      </c>
      <c r="J89" s="32">
        <f t="shared" si="16"/>
        <v>0</v>
      </c>
      <c r="K89" s="32">
        <f t="shared" si="16"/>
        <v>0</v>
      </c>
      <c r="L89" s="32">
        <f t="shared" si="16"/>
        <v>0</v>
      </c>
      <c r="M89" s="32">
        <f t="shared" si="16"/>
        <v>0</v>
      </c>
      <c r="N89" s="32">
        <f t="shared" si="14"/>
        <v>20257496</v>
      </c>
      <c r="O89" s="46">
        <f t="shared" si="12"/>
        <v>887.55240098142303</v>
      </c>
      <c r="P89" s="9"/>
    </row>
    <row r="90" spans="1:119">
      <c r="A90" s="12"/>
      <c r="B90" s="25">
        <v>381</v>
      </c>
      <c r="C90" s="20" t="s">
        <v>94</v>
      </c>
      <c r="D90" s="47">
        <v>32746</v>
      </c>
      <c r="E90" s="47">
        <v>8649240</v>
      </c>
      <c r="F90" s="47">
        <v>5989510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14671496</v>
      </c>
      <c r="O90" s="48">
        <f t="shared" si="12"/>
        <v>642.81002453557653</v>
      </c>
      <c r="P90" s="9"/>
    </row>
    <row r="91" spans="1:119" ht="15.75" thickBot="1">
      <c r="A91" s="12"/>
      <c r="B91" s="25">
        <v>384</v>
      </c>
      <c r="C91" s="20" t="s">
        <v>95</v>
      </c>
      <c r="D91" s="47">
        <v>0</v>
      </c>
      <c r="E91" s="47">
        <v>0</v>
      </c>
      <c r="F91" s="47">
        <v>5586000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5586000</v>
      </c>
      <c r="O91" s="48">
        <f t="shared" si="12"/>
        <v>244.74237644584647</v>
      </c>
      <c r="P91" s="9"/>
    </row>
    <row r="92" spans="1:119" ht="16.5" thickBot="1">
      <c r="A92" s="14" t="s">
        <v>68</v>
      </c>
      <c r="B92" s="23"/>
      <c r="C92" s="22"/>
      <c r="D92" s="15">
        <f t="shared" ref="D92:M92" si="17">SUM(D5,D12,D17,D43,D76,D82,D89)</f>
        <v>13578038</v>
      </c>
      <c r="E92" s="15">
        <f t="shared" si="17"/>
        <v>17732215</v>
      </c>
      <c r="F92" s="15">
        <f t="shared" si="17"/>
        <v>11576580</v>
      </c>
      <c r="G92" s="15">
        <f t="shared" si="17"/>
        <v>1180115</v>
      </c>
      <c r="H92" s="15">
        <f t="shared" si="17"/>
        <v>0</v>
      </c>
      <c r="I92" s="15">
        <f t="shared" si="17"/>
        <v>166189</v>
      </c>
      <c r="J92" s="15">
        <f t="shared" si="17"/>
        <v>0</v>
      </c>
      <c r="K92" s="15">
        <f t="shared" si="17"/>
        <v>0</v>
      </c>
      <c r="L92" s="15">
        <f t="shared" si="17"/>
        <v>0</v>
      </c>
      <c r="M92" s="15">
        <f t="shared" si="17"/>
        <v>0</v>
      </c>
      <c r="N92" s="15">
        <f t="shared" si="14"/>
        <v>44233137</v>
      </c>
      <c r="O92" s="38">
        <f t="shared" si="12"/>
        <v>1938.009858044164</v>
      </c>
      <c r="P92" s="6"/>
      <c r="Q92" s="2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</row>
    <row r="93" spans="1:119">
      <c r="A93" s="16"/>
      <c r="B93" s="18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9"/>
    </row>
    <row r="94" spans="1:119">
      <c r="A94" s="41"/>
      <c r="B94" s="42"/>
      <c r="C94" s="42"/>
      <c r="D94" s="43"/>
      <c r="E94" s="43"/>
      <c r="F94" s="43"/>
      <c r="G94" s="43"/>
      <c r="H94" s="43"/>
      <c r="I94" s="43"/>
      <c r="J94" s="43"/>
      <c r="K94" s="43"/>
      <c r="L94" s="119" t="s">
        <v>188</v>
      </c>
      <c r="M94" s="119"/>
      <c r="N94" s="119"/>
      <c r="O94" s="44">
        <v>22824</v>
      </c>
    </row>
    <row r="95" spans="1:119">
      <c r="A95" s="120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8"/>
    </row>
    <row r="96" spans="1:119" ht="15.75" customHeight="1" thickBot="1">
      <c r="A96" s="121" t="s">
        <v>130</v>
      </c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1"/>
    </row>
  </sheetData>
  <mergeCells count="10">
    <mergeCell ref="L94:N94"/>
    <mergeCell ref="A95:O95"/>
    <mergeCell ref="A96:O9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2024-11-26T23:28:12Z</cp:lastPrinted>
  <dcterms:created xsi:type="dcterms:W3CDTF">2000-08-31T21:26:31Z</dcterms:created>
  <dcterms:modified xsi:type="dcterms:W3CDTF">2024-11-26T23:28:19Z</dcterms:modified>
</cp:coreProperties>
</file>