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'2006'!$A$1:$O$98</definedName>
    <definedName name="_xlnm.Print_Area" localSheetId="16">'2007'!$A$1:$O$107</definedName>
    <definedName name="_xlnm.Print_Area" localSheetId="15">'2008'!$A$1:$O$103</definedName>
    <definedName name="_xlnm.Print_Area" localSheetId="14">'2009'!$A$1:$O$109</definedName>
    <definedName name="_xlnm.Print_Area" localSheetId="13">'2010'!$A$1:$O$101</definedName>
    <definedName name="_xlnm.Print_Area" localSheetId="12">'2011'!$A$1:$O$98</definedName>
    <definedName name="_xlnm.Print_Area" localSheetId="11">'2012'!$A$1:$O$100</definedName>
    <definedName name="_xlnm.Print_Area" localSheetId="10">'2013'!$A$1:$O$102</definedName>
    <definedName name="_xlnm.Print_Area" localSheetId="9">'2014'!$A$1:$O$95</definedName>
    <definedName name="_xlnm.Print_Area" localSheetId="8">'2015'!$A$1:$O$97</definedName>
    <definedName name="_xlnm.Print_Area" localSheetId="7">'2016'!$A$1:$O$95</definedName>
    <definedName name="_xlnm.Print_Area" localSheetId="6">'2017'!$A$1:$O$92</definedName>
    <definedName name="_xlnm.Print_Area" localSheetId="5">'2018'!$A$1:$O$97</definedName>
    <definedName name="_xlnm.Print_Area" localSheetId="4">'2019'!$A$1:$O$102</definedName>
    <definedName name="_xlnm.Print_Area" localSheetId="3">'2020'!$A$1:$O$132</definedName>
    <definedName name="_xlnm.Print_Area" localSheetId="2">'2021'!$A$1:$P$129</definedName>
    <definedName name="_xlnm.Print_Area" localSheetId="1">'2022'!$A$1:$P$135</definedName>
    <definedName name="_xlnm.Print_Area" localSheetId="0">'2023'!$A$1:$P$130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25" i="51" l="1"/>
  <c r="P125" i="51" s="1"/>
  <c r="O124" i="51"/>
  <c r="P124" i="51" s="1"/>
  <c r="O123" i="51"/>
  <c r="P123" i="51" s="1"/>
  <c r="O122" i="51"/>
  <c r="P122" i="51" s="1"/>
  <c r="N121" i="51"/>
  <c r="M121" i="51"/>
  <c r="L121" i="51"/>
  <c r="K121" i="51"/>
  <c r="J121" i="51"/>
  <c r="I121" i="51"/>
  <c r="H121" i="51"/>
  <c r="G121" i="51"/>
  <c r="F121" i="51"/>
  <c r="E121" i="51"/>
  <c r="D121" i="5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N114" i="51"/>
  <c r="M114" i="51"/>
  <c r="L114" i="51"/>
  <c r="K114" i="51"/>
  <c r="J114" i="51"/>
  <c r="I114" i="51"/>
  <c r="H114" i="51"/>
  <c r="G114" i="51"/>
  <c r="F114" i="51"/>
  <c r="E114" i="51"/>
  <c r="D114" i="51"/>
  <c r="O113" i="51"/>
  <c r="P113" i="51" s="1"/>
  <c r="O112" i="51"/>
  <c r="P112" i="51" s="1"/>
  <c r="O111" i="51"/>
  <c r="P111" i="51" s="1"/>
  <c r="O110" i="51"/>
  <c r="P110" i="51" s="1"/>
  <c r="N109" i="51"/>
  <c r="M109" i="51"/>
  <c r="L109" i="51"/>
  <c r="K109" i="51"/>
  <c r="J109" i="51"/>
  <c r="I109" i="51"/>
  <c r="H109" i="51"/>
  <c r="G109" i="51"/>
  <c r="F109" i="51"/>
  <c r="E109" i="51"/>
  <c r="D109" i="5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N58" i="51"/>
  <c r="M58" i="51"/>
  <c r="L58" i="51"/>
  <c r="K58" i="51"/>
  <c r="J58" i="51"/>
  <c r="I58" i="51"/>
  <c r="H58" i="51"/>
  <c r="G58" i="51"/>
  <c r="F58" i="51"/>
  <c r="E58" i="51"/>
  <c r="D58" i="5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1" i="51" l="1"/>
  <c r="P121" i="51" s="1"/>
  <c r="O114" i="51"/>
  <c r="P114" i="51" s="1"/>
  <c r="O109" i="51"/>
  <c r="P109" i="51" s="1"/>
  <c r="O58" i="51"/>
  <c r="P58" i="51" s="1"/>
  <c r="O26" i="51"/>
  <c r="P26" i="51" s="1"/>
  <c r="E126" i="51"/>
  <c r="F126" i="51"/>
  <c r="K126" i="51"/>
  <c r="M126" i="51"/>
  <c r="I126" i="51"/>
  <c r="J126" i="51"/>
  <c r="D126" i="51"/>
  <c r="H126" i="51"/>
  <c r="O12" i="51"/>
  <c r="P12" i="51" s="1"/>
  <c r="L126" i="51"/>
  <c r="N126" i="51"/>
  <c r="G126" i="51"/>
  <c r="O5" i="51"/>
  <c r="P5" i="51" s="1"/>
  <c r="O130" i="50"/>
  <c r="P130" i="50" s="1"/>
  <c r="O129" i="50"/>
  <c r="P129" i="50" s="1"/>
  <c r="O128" i="50"/>
  <c r="P128" i="50" s="1"/>
  <c r="O127" i="50"/>
  <c r="P127" i="50" s="1"/>
  <c r="O126" i="50"/>
  <c r="P126" i="50" s="1"/>
  <c r="N125" i="50"/>
  <c r="M125" i="50"/>
  <c r="L125" i="50"/>
  <c r="K125" i="50"/>
  <c r="J125" i="50"/>
  <c r="I125" i="50"/>
  <c r="H125" i="50"/>
  <c r="G125" i="50"/>
  <c r="F125" i="50"/>
  <c r="E125" i="50"/>
  <c r="D125" i="50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N117" i="50"/>
  <c r="M117" i="50"/>
  <c r="L117" i="50"/>
  <c r="K117" i="50"/>
  <c r="J117" i="50"/>
  <c r="I117" i="50"/>
  <c r="H117" i="50"/>
  <c r="G117" i="50"/>
  <c r="F117" i="50"/>
  <c r="E117" i="50"/>
  <c r="D117" i="50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N108" i="50"/>
  <c r="M108" i="50"/>
  <c r="L108" i="50"/>
  <c r="K108" i="50"/>
  <c r="J108" i="50"/>
  <c r="I108" i="50"/>
  <c r="H108" i="50"/>
  <c r="G108" i="50"/>
  <c r="F108" i="50"/>
  <c r="E108" i="50"/>
  <c r="D108" i="50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N59" i="50"/>
  <c r="M59" i="50"/>
  <c r="L59" i="50"/>
  <c r="K59" i="50"/>
  <c r="J59" i="50"/>
  <c r="I59" i="50"/>
  <c r="H59" i="50"/>
  <c r="G59" i="50"/>
  <c r="F59" i="50"/>
  <c r="E59" i="50"/>
  <c r="D59" i="50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26" i="51" l="1"/>
  <c r="P126" i="51" s="1"/>
  <c r="O125" i="50"/>
  <c r="P125" i="50" s="1"/>
  <c r="O117" i="50"/>
  <c r="P117" i="50" s="1"/>
  <c r="O108" i="50"/>
  <c r="P108" i="50" s="1"/>
  <c r="O59" i="50"/>
  <c r="P59" i="50" s="1"/>
  <c r="N131" i="50"/>
  <c r="O26" i="50"/>
  <c r="P26" i="50" s="1"/>
  <c r="G131" i="50"/>
  <c r="F131" i="50"/>
  <c r="I131" i="50"/>
  <c r="J131" i="50"/>
  <c r="L131" i="50"/>
  <c r="O12" i="50"/>
  <c r="P12" i="50" s="1"/>
  <c r="D131" i="50"/>
  <c r="M131" i="50"/>
  <c r="H131" i="50"/>
  <c r="K131" i="50"/>
  <c r="E131" i="50"/>
  <c r="O5" i="50"/>
  <c r="P5" i="50" s="1"/>
  <c r="N22" i="47"/>
  <c r="O22" i="47"/>
  <c r="N21" i="47"/>
  <c r="O21" i="47"/>
  <c r="O124" i="49"/>
  <c r="P124" i="49" s="1"/>
  <c r="O123" i="49"/>
  <c r="P123" i="49" s="1"/>
  <c r="O122" i="49"/>
  <c r="P122" i="49" s="1"/>
  <c r="N121" i="49"/>
  <c r="M121" i="49"/>
  <c r="L121" i="49"/>
  <c r="K121" i="49"/>
  <c r="J121" i="49"/>
  <c r="I121" i="49"/>
  <c r="H121" i="49"/>
  <c r="G121" i="49"/>
  <c r="F121" i="49"/>
  <c r="E121" i="49"/>
  <c r="D121" i="49"/>
  <c r="O120" i="49"/>
  <c r="P120" i="49"/>
  <c r="O119" i="49"/>
  <c r="P119" i="49" s="1"/>
  <c r="O118" i="49"/>
  <c r="P118" i="49" s="1"/>
  <c r="O117" i="49"/>
  <c r="P117" i="49"/>
  <c r="O116" i="49"/>
  <c r="P116" i="49"/>
  <c r="O115" i="49"/>
  <c r="P115" i="49"/>
  <c r="N114" i="49"/>
  <c r="M114" i="49"/>
  <c r="L114" i="49"/>
  <c r="K114" i="49"/>
  <c r="J114" i="49"/>
  <c r="I114" i="49"/>
  <c r="H114" i="49"/>
  <c r="G114" i="49"/>
  <c r="F114" i="49"/>
  <c r="E114" i="49"/>
  <c r="D114" i="49"/>
  <c r="O113" i="49"/>
  <c r="P113" i="49" s="1"/>
  <c r="O112" i="49"/>
  <c r="P112" i="49" s="1"/>
  <c r="O111" i="49"/>
  <c r="P111" i="49"/>
  <c r="O110" i="49"/>
  <c r="P110" i="49"/>
  <c r="O109" i="49"/>
  <c r="P109" i="49" s="1"/>
  <c r="O108" i="49"/>
  <c r="P108" i="49" s="1"/>
  <c r="N107" i="49"/>
  <c r="M107" i="49"/>
  <c r="L107" i="49"/>
  <c r="K107" i="49"/>
  <c r="J107" i="49"/>
  <c r="I107" i="49"/>
  <c r="H107" i="49"/>
  <c r="G107" i="49"/>
  <c r="F107" i="49"/>
  <c r="E107" i="49"/>
  <c r="D107" i="49"/>
  <c r="O106" i="49"/>
  <c r="P106" i="49"/>
  <c r="O105" i="49"/>
  <c r="P105" i="49"/>
  <c r="O104" i="49"/>
  <c r="P104" i="49" s="1"/>
  <c r="O103" i="49"/>
  <c r="P103" i="49" s="1"/>
  <c r="O102" i="49"/>
  <c r="P102" i="49"/>
  <c r="O101" i="49"/>
  <c r="P101" i="49"/>
  <c r="O100" i="49"/>
  <c r="P100" i="49"/>
  <c r="O99" i="49"/>
  <c r="P99" i="49"/>
  <c r="O98" i="49"/>
  <c r="P98" i="49" s="1"/>
  <c r="O97" i="49"/>
  <c r="P97" i="49" s="1"/>
  <c r="O96" i="49"/>
  <c r="P96" i="49"/>
  <c r="O95" i="49"/>
  <c r="P95" i="49"/>
  <c r="O94" i="49"/>
  <c r="P94" i="49"/>
  <c r="O93" i="49"/>
  <c r="P93" i="49"/>
  <c r="O92" i="49"/>
  <c r="P92" i="49" s="1"/>
  <c r="O91" i="49"/>
  <c r="P91" i="49" s="1"/>
  <c r="O90" i="49"/>
  <c r="P90" i="49"/>
  <c r="O89" i="49"/>
  <c r="P89" i="49"/>
  <c r="O88" i="49"/>
  <c r="P88" i="49"/>
  <c r="O87" i="49"/>
  <c r="P87" i="49"/>
  <c r="O86" i="49"/>
  <c r="P86" i="49" s="1"/>
  <c r="O85" i="49"/>
  <c r="P85" i="49" s="1"/>
  <c r="O84" i="49"/>
  <c r="P84" i="49"/>
  <c r="O83" i="49"/>
  <c r="P83" i="49"/>
  <c r="O82" i="49"/>
  <c r="P82" i="49"/>
  <c r="O81" i="49"/>
  <c r="P81" i="49"/>
  <c r="O80" i="49"/>
  <c r="P80" i="49" s="1"/>
  <c r="O79" i="49"/>
  <c r="P79" i="49" s="1"/>
  <c r="O78" i="49"/>
  <c r="P78" i="49"/>
  <c r="O77" i="49"/>
  <c r="P77" i="49"/>
  <c r="O76" i="49"/>
  <c r="P76" i="49"/>
  <c r="O75" i="49"/>
  <c r="P75" i="49"/>
  <c r="O74" i="49"/>
  <c r="P74" i="49" s="1"/>
  <c r="O73" i="49"/>
  <c r="P73" i="49" s="1"/>
  <c r="O72" i="49"/>
  <c r="P72" i="49"/>
  <c r="O71" i="49"/>
  <c r="P71" i="49"/>
  <c r="O70" i="49"/>
  <c r="P70" i="49"/>
  <c r="O69" i="49"/>
  <c r="P69" i="49"/>
  <c r="O68" i="49"/>
  <c r="P68" i="49" s="1"/>
  <c r="O67" i="49"/>
  <c r="P67" i="49" s="1"/>
  <c r="O66" i="49"/>
  <c r="P66" i="49"/>
  <c r="O65" i="49"/>
  <c r="P65" i="49"/>
  <c r="O64" i="49"/>
  <c r="P64" i="49"/>
  <c r="O63" i="49"/>
  <c r="P63" i="49"/>
  <c r="O62" i="49"/>
  <c r="P62" i="49" s="1"/>
  <c r="O61" i="49"/>
  <c r="P61" i="49" s="1"/>
  <c r="O60" i="49"/>
  <c r="P60" i="49"/>
  <c r="O59" i="49"/>
  <c r="P59" i="49"/>
  <c r="O58" i="49"/>
  <c r="P58" i="49"/>
  <c r="O57" i="49"/>
  <c r="P57" i="49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 s="1"/>
  <c r="O54" i="49"/>
  <c r="P54" i="49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/>
  <c r="O24" i="49"/>
  <c r="P24" i="49"/>
  <c r="O23" i="49"/>
  <c r="P23" i="49" s="1"/>
  <c r="O22" i="49"/>
  <c r="P22" i="49" s="1"/>
  <c r="O21" i="49"/>
  <c r="P21" i="49"/>
  <c r="O20" i="49"/>
  <c r="P20" i="49"/>
  <c r="O19" i="49"/>
  <c r="P19" i="49"/>
  <c r="O18" i="49"/>
  <c r="P18" i="49"/>
  <c r="O17" i="49"/>
  <c r="P17" i="49" s="1"/>
  <c r="O16" i="49"/>
  <c r="P16" i="49" s="1"/>
  <c r="O15" i="49"/>
  <c r="P15" i="49"/>
  <c r="O14" i="49"/>
  <c r="P14" i="49"/>
  <c r="O13" i="49"/>
  <c r="P13" i="49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7" i="47"/>
  <c r="O127" i="47"/>
  <c r="N126" i="47"/>
  <c r="O126" i="47"/>
  <c r="N125" i="47"/>
  <c r="O125" i="47" s="1"/>
  <c r="M124" i="47"/>
  <c r="L124" i="47"/>
  <c r="K124" i="47"/>
  <c r="J124" i="47"/>
  <c r="I124" i="47"/>
  <c r="H124" i="47"/>
  <c r="G124" i="47"/>
  <c r="F124" i="47"/>
  <c r="E124" i="47"/>
  <c r="D124" i="47"/>
  <c r="N124" i="47" s="1"/>
  <c r="O124" i="47" s="1"/>
  <c r="N123" i="47"/>
  <c r="O123" i="47" s="1"/>
  <c r="N122" i="47"/>
  <c r="O122" i="47"/>
  <c r="N121" i="47"/>
  <c r="O121" i="47"/>
  <c r="N120" i="47"/>
  <c r="O120" i="47"/>
  <c r="N119" i="47"/>
  <c r="O119" i="47"/>
  <c r="N118" i="47"/>
  <c r="O118" i="47" s="1"/>
  <c r="N117" i="47"/>
  <c r="O117" i="47" s="1"/>
  <c r="M116" i="47"/>
  <c r="L116" i="47"/>
  <c r="K116" i="47"/>
  <c r="J116" i="47"/>
  <c r="I116" i="47"/>
  <c r="H116" i="47"/>
  <c r="G116" i="47"/>
  <c r="F116" i="47"/>
  <c r="E116" i="47"/>
  <c r="D116" i="47"/>
  <c r="N115" i="47"/>
  <c r="O115" i="47"/>
  <c r="N114" i="47"/>
  <c r="O114" i="47"/>
  <c r="N113" i="47"/>
  <c r="O113" i="47"/>
  <c r="N112" i="47"/>
  <c r="O112" i="47"/>
  <c r="N111" i="47"/>
  <c r="O111" i="47" s="1"/>
  <c r="N110" i="47"/>
  <c r="O110" i="47" s="1"/>
  <c r="N109" i="47"/>
  <c r="O109" i="47"/>
  <c r="M108" i="47"/>
  <c r="L108" i="47"/>
  <c r="K108" i="47"/>
  <c r="J108" i="47"/>
  <c r="I108" i="47"/>
  <c r="H108" i="47"/>
  <c r="G108" i="47"/>
  <c r="F108" i="47"/>
  <c r="E108" i="47"/>
  <c r="D108" i="47"/>
  <c r="N107" i="47"/>
  <c r="O107" i="47"/>
  <c r="N106" i="47"/>
  <c r="O106" i="47"/>
  <c r="N105" i="47"/>
  <c r="O105" i="47"/>
  <c r="N104" i="47"/>
  <c r="O104" i="47" s="1"/>
  <c r="N103" i="47"/>
  <c r="O103" i="47" s="1"/>
  <c r="N102" i="47"/>
  <c r="O102" i="47"/>
  <c r="N101" i="47"/>
  <c r="O101" i="47"/>
  <c r="N100" i="47"/>
  <c r="O100" i="47"/>
  <c r="N99" i="47"/>
  <c r="O99" i="47"/>
  <c r="N98" i="47"/>
  <c r="O98" i="47" s="1"/>
  <c r="N97" i="47"/>
  <c r="O97" i="47" s="1"/>
  <c r="N96" i="47"/>
  <c r="O96" i="47"/>
  <c r="N95" i="47"/>
  <c r="O95" i="47"/>
  <c r="N94" i="47"/>
  <c r="O94" i="47"/>
  <c r="N93" i="47"/>
  <c r="O93" i="47"/>
  <c r="N92" i="47"/>
  <c r="O92" i="47" s="1"/>
  <c r="N91" i="47"/>
  <c r="O91" i="47" s="1"/>
  <c r="N90" i="47"/>
  <c r="O90" i="47"/>
  <c r="N89" i="47"/>
  <c r="O89" i="47"/>
  <c r="N88" i="47"/>
  <c r="O88" i="47"/>
  <c r="N87" i="47"/>
  <c r="O87" i="47"/>
  <c r="N86" i="47"/>
  <c r="O86" i="47" s="1"/>
  <c r="N85" i="47"/>
  <c r="O85" i="47" s="1"/>
  <c r="N84" i="47"/>
  <c r="O84" i="47"/>
  <c r="N83" i="47"/>
  <c r="O83" i="47"/>
  <c r="N82" i="47"/>
  <c r="O82" i="47"/>
  <c r="N81" i="47"/>
  <c r="O81" i="47"/>
  <c r="N80" i="47"/>
  <c r="O80" i="47" s="1"/>
  <c r="N79" i="47"/>
  <c r="O79" i="47" s="1"/>
  <c r="N78" i="47"/>
  <c r="O78" i="47"/>
  <c r="N77" i="47"/>
  <c r="O77" i="47"/>
  <c r="N76" i="47"/>
  <c r="O76" i="47"/>
  <c r="N75" i="47"/>
  <c r="O75" i="47"/>
  <c r="N74" i="47"/>
  <c r="O74" i="47" s="1"/>
  <c r="N73" i="47"/>
  <c r="O73" i="47" s="1"/>
  <c r="N72" i="47"/>
  <c r="O72" i="47"/>
  <c r="N71" i="47"/>
  <c r="O71" i="47"/>
  <c r="N70" i="47"/>
  <c r="O70" i="47"/>
  <c r="N69" i="47"/>
  <c r="O69" i="47"/>
  <c r="N68" i="47"/>
  <c r="O68" i="47" s="1"/>
  <c r="N67" i="47"/>
  <c r="O67" i="47" s="1"/>
  <c r="N66" i="47"/>
  <c r="O66" i="47"/>
  <c r="N65" i="47"/>
  <c r="O65" i="47"/>
  <c r="N64" i="47"/>
  <c r="O64" i="47"/>
  <c r="N63" i="47"/>
  <c r="O63" i="47"/>
  <c r="N62" i="47"/>
  <c r="O62" i="47" s="1"/>
  <c r="N61" i="47"/>
  <c r="O61" i="47" s="1"/>
  <c r="N60" i="47"/>
  <c r="O60" i="47"/>
  <c r="N59" i="47"/>
  <c r="O59" i="47"/>
  <c r="N58" i="47"/>
  <c r="O58" i="47"/>
  <c r="M57" i="47"/>
  <c r="L57" i="47"/>
  <c r="K57" i="47"/>
  <c r="J57" i="47"/>
  <c r="I57" i="47"/>
  <c r="H57" i="47"/>
  <c r="G57" i="47"/>
  <c r="F57" i="47"/>
  <c r="E57" i="47"/>
  <c r="D57" i="47"/>
  <c r="N56" i="47"/>
  <c r="O56" i="47"/>
  <c r="N55" i="47"/>
  <c r="O55" i="47"/>
  <c r="N54" i="47"/>
  <c r="O54" i="47" s="1"/>
  <c r="N53" i="47"/>
  <c r="O53" i="47" s="1"/>
  <c r="N52" i="47"/>
  <c r="O52" i="47"/>
  <c r="N51" i="47"/>
  <c r="O51" i="47"/>
  <c r="N50" i="47"/>
  <c r="O50" i="47"/>
  <c r="N49" i="47"/>
  <c r="O49" i="47"/>
  <c r="N48" i="47"/>
  <c r="O48" i="47" s="1"/>
  <c r="N47" i="47"/>
  <c r="O47" i="47" s="1"/>
  <c r="N46" i="47"/>
  <c r="O46" i="47"/>
  <c r="N45" i="47"/>
  <c r="O45" i="47"/>
  <c r="N44" i="47"/>
  <c r="O44" i="47"/>
  <c r="N43" i="47"/>
  <c r="O43" i="47"/>
  <c r="N42" i="47"/>
  <c r="O42" i="47" s="1"/>
  <c r="N41" i="47"/>
  <c r="O41" i="47" s="1"/>
  <c r="N40" i="47"/>
  <c r="O40" i="47"/>
  <c r="N39" i="47"/>
  <c r="O39" i="47"/>
  <c r="N38" i="47"/>
  <c r="O38" i="47"/>
  <c r="N37" i="47"/>
  <c r="O37" i="47"/>
  <c r="N36" i="47"/>
  <c r="O36" i="47" s="1"/>
  <c r="N35" i="47"/>
  <c r="O35" i="47" s="1"/>
  <c r="N34" i="47"/>
  <c r="O34" i="47"/>
  <c r="N33" i="47"/>
  <c r="O33" i="47"/>
  <c r="N32" i="47"/>
  <c r="O32" i="47"/>
  <c r="N31" i="47"/>
  <c r="O31" i="47"/>
  <c r="N30" i="47"/>
  <c r="O30" i="47" s="1"/>
  <c r="N29" i="47"/>
  <c r="O29" i="47" s="1"/>
  <c r="N28" i="47"/>
  <c r="O28" i="47"/>
  <c r="N27" i="47"/>
  <c r="O27" i="47" s="1"/>
  <c r="N26" i="47"/>
  <c r="O26" i="47"/>
  <c r="M25" i="47"/>
  <c r="L25" i="47"/>
  <c r="K25" i="47"/>
  <c r="K128" i="47" s="1"/>
  <c r="J25" i="47"/>
  <c r="I25" i="47"/>
  <c r="H25" i="47"/>
  <c r="G25" i="47"/>
  <c r="F25" i="47"/>
  <c r="E25" i="47"/>
  <c r="D25" i="47"/>
  <c r="N24" i="47"/>
  <c r="O24" i="47"/>
  <c r="N23" i="47"/>
  <c r="O23" i="47"/>
  <c r="N20" i="47"/>
  <c r="O20" i="47" s="1"/>
  <c r="N19" i="47"/>
  <c r="O19" i="47" s="1"/>
  <c r="N18" i="47"/>
  <c r="O18" i="47"/>
  <c r="N17" i="47"/>
  <c r="O17" i="47" s="1"/>
  <c r="N16" i="47"/>
  <c r="O16" i="47"/>
  <c r="N15" i="47"/>
  <c r="O15" i="47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/>
  <c r="N10" i="47"/>
  <c r="O10" i="47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F128" i="47" s="1"/>
  <c r="E5" i="47"/>
  <c r="D5" i="47"/>
  <c r="N97" i="46"/>
  <c r="O97" i="46" s="1"/>
  <c r="N96" i="46"/>
  <c r="O96" i="46"/>
  <c r="N95" i="46"/>
  <c r="O95" i="46"/>
  <c r="N94" i="46"/>
  <c r="O94" i="46" s="1"/>
  <c r="M93" i="46"/>
  <c r="L93" i="46"/>
  <c r="K93" i="46"/>
  <c r="J93" i="46"/>
  <c r="I93" i="46"/>
  <c r="H93" i="46"/>
  <c r="G93" i="46"/>
  <c r="F93" i="46"/>
  <c r="E93" i="46"/>
  <c r="D93" i="46"/>
  <c r="N92" i="46"/>
  <c r="O92" i="46" s="1"/>
  <c r="N91" i="46"/>
  <c r="O91" i="46"/>
  <c r="N90" i="46"/>
  <c r="O90" i="46" s="1"/>
  <c r="N89" i="46"/>
  <c r="O89" i="46" s="1"/>
  <c r="N88" i="46"/>
  <c r="O88" i="46"/>
  <c r="N87" i="46"/>
  <c r="O87" i="46"/>
  <c r="N86" i="46"/>
  <c r="O86" i="46" s="1"/>
  <c r="N85" i="46"/>
  <c r="O85" i="46"/>
  <c r="M84" i="46"/>
  <c r="L84" i="46"/>
  <c r="K84" i="46"/>
  <c r="J84" i="46"/>
  <c r="I84" i="46"/>
  <c r="H84" i="46"/>
  <c r="G84" i="46"/>
  <c r="F84" i="46"/>
  <c r="E84" i="46"/>
  <c r="D84" i="46"/>
  <c r="N83" i="46"/>
  <c r="O83" i="46"/>
  <c r="N82" i="46"/>
  <c r="O82" i="46" s="1"/>
  <c r="N81" i="46"/>
  <c r="O81" i="46" s="1"/>
  <c r="N80" i="46"/>
  <c r="O80" i="46"/>
  <c r="N79" i="46"/>
  <c r="O79" i="46"/>
  <c r="M78" i="46"/>
  <c r="L78" i="46"/>
  <c r="K78" i="46"/>
  <c r="J78" i="46"/>
  <c r="I78" i="46"/>
  <c r="H78" i="46"/>
  <c r="G78" i="46"/>
  <c r="F78" i="46"/>
  <c r="E78" i="46"/>
  <c r="D78" i="46"/>
  <c r="N77" i="46"/>
  <c r="O77" i="46"/>
  <c r="N76" i="46"/>
  <c r="O76" i="46" s="1"/>
  <c r="N75" i="46"/>
  <c r="O75" i="46"/>
  <c r="N74" i="46"/>
  <c r="O74" i="46" s="1"/>
  <c r="N73" i="46"/>
  <c r="O73" i="46" s="1"/>
  <c r="N72" i="46"/>
  <c r="O72" i="46"/>
  <c r="N71" i="46"/>
  <c r="O71" i="46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/>
  <c r="N56" i="46"/>
  <c r="O56" i="46" s="1"/>
  <c r="N55" i="46"/>
  <c r="O55" i="46" s="1"/>
  <c r="N54" i="46"/>
  <c r="O54" i="46"/>
  <c r="N53" i="46"/>
  <c r="O53" i="46"/>
  <c r="M52" i="46"/>
  <c r="L52" i="46"/>
  <c r="K52" i="46"/>
  <c r="J52" i="46"/>
  <c r="I52" i="46"/>
  <c r="H52" i="46"/>
  <c r="G52" i="46"/>
  <c r="F52" i="46"/>
  <c r="E52" i="46"/>
  <c r="D52" i="46"/>
  <c r="N51" i="46"/>
  <c r="O51" i="46"/>
  <c r="N50" i="46"/>
  <c r="O50" i="46" s="1"/>
  <c r="N49" i="46"/>
  <c r="O49" i="46"/>
  <c r="N48" i="46"/>
  <c r="O48" i="46" s="1"/>
  <c r="N47" i="46"/>
  <c r="O47" i="46" s="1"/>
  <c r="N46" i="46"/>
  <c r="O46" i="46"/>
  <c r="N45" i="46"/>
  <c r="O45" i="46"/>
  <c r="N44" i="46"/>
  <c r="O44" i="46" s="1"/>
  <c r="N43" i="46"/>
  <c r="O43" i="46"/>
  <c r="N42" i="46"/>
  <c r="O42" i="46" s="1"/>
  <c r="N41" i="46"/>
  <c r="O41" i="46" s="1"/>
  <c r="N40" i="46"/>
  <c r="O40" i="46"/>
  <c r="N39" i="46"/>
  <c r="O39" i="46"/>
  <c r="N38" i="46"/>
  <c r="O38" i="46" s="1"/>
  <c r="N37" i="46"/>
  <c r="O37" i="46"/>
  <c r="N36" i="46"/>
  <c r="O36" i="46" s="1"/>
  <c r="N35" i="46"/>
  <c r="O35" i="46" s="1"/>
  <c r="N34" i="46"/>
  <c r="O34" i="46"/>
  <c r="N33" i="46"/>
  <c r="O33" i="46"/>
  <c r="N32" i="46"/>
  <c r="O32" i="46" s="1"/>
  <c r="N31" i="46"/>
  <c r="O31" i="46"/>
  <c r="N30" i="46"/>
  <c r="O30" i="46" s="1"/>
  <c r="N29" i="46"/>
  <c r="O29" i="46" s="1"/>
  <c r="N28" i="46"/>
  <c r="O28" i="46"/>
  <c r="N27" i="46"/>
  <c r="O27" i="46"/>
  <c r="N26" i="46"/>
  <c r="O26" i="46" s="1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N19" i="46"/>
  <c r="O19" i="46"/>
  <c r="N18" i="46"/>
  <c r="O18" i="46" s="1"/>
  <c r="N17" i="46"/>
  <c r="O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92" i="45"/>
  <c r="O92" i="45"/>
  <c r="N91" i="45"/>
  <c r="O91" i="45"/>
  <c r="N90" i="45"/>
  <c r="O90" i="45" s="1"/>
  <c r="N89" i="45"/>
  <c r="O89" i="45"/>
  <c r="N88" i="45"/>
  <c r="O88" i="45" s="1"/>
  <c r="M87" i="45"/>
  <c r="L87" i="45"/>
  <c r="K87" i="45"/>
  <c r="J87" i="45"/>
  <c r="I87" i="45"/>
  <c r="H87" i="45"/>
  <c r="G87" i="45"/>
  <c r="F87" i="45"/>
  <c r="E87" i="45"/>
  <c r="D87" i="45"/>
  <c r="N86" i="45"/>
  <c r="O86" i="45" s="1"/>
  <c r="N85" i="45"/>
  <c r="O85" i="45" s="1"/>
  <c r="N84" i="45"/>
  <c r="O84" i="45"/>
  <c r="N83" i="45"/>
  <c r="O83" i="45"/>
  <c r="N82" i="45"/>
  <c r="O82" i="45" s="1"/>
  <c r="N81" i="45"/>
  <c r="O81" i="45"/>
  <c r="N80" i="45"/>
  <c r="O80" i="45" s="1"/>
  <c r="N79" i="45"/>
  <c r="O79" i="45" s="1"/>
  <c r="M78" i="45"/>
  <c r="L78" i="45"/>
  <c r="K78" i="45"/>
  <c r="J78" i="45"/>
  <c r="I78" i="45"/>
  <c r="H78" i="45"/>
  <c r="G78" i="45"/>
  <c r="F78" i="45"/>
  <c r="E78" i="45"/>
  <c r="D78" i="45"/>
  <c r="N77" i="45"/>
  <c r="O77" i="45" s="1"/>
  <c r="N76" i="45"/>
  <c r="O76" i="45"/>
  <c r="N75" i="45"/>
  <c r="O75" i="45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 s="1"/>
  <c r="N71" i="45"/>
  <c r="O71" i="45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/>
  <c r="N54" i="45"/>
  <c r="O54" i="45" s="1"/>
  <c r="N53" i="45"/>
  <c r="O53" i="45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/>
  <c r="N46" i="45"/>
  <c r="O46" i="45" s="1"/>
  <c r="N45" i="45"/>
  <c r="O45" i="45"/>
  <c r="N44" i="45"/>
  <c r="O44" i="45" s="1"/>
  <c r="N43" i="45"/>
  <c r="O43" i="45" s="1"/>
  <c r="N42" i="45"/>
  <c r="O42" i="45"/>
  <c r="N41" i="45"/>
  <c r="O41" i="45"/>
  <c r="N40" i="45"/>
  <c r="O40" i="45" s="1"/>
  <c r="N39" i="45"/>
  <c r="O39" i="45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/>
  <c r="N18" i="45"/>
  <c r="O18" i="45" s="1"/>
  <c r="N17" i="45"/>
  <c r="O17" i="45" s="1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87" i="44"/>
  <c r="O87" i="44" s="1"/>
  <c r="N86" i="44"/>
  <c r="O86" i="44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/>
  <c r="N80" i="44"/>
  <c r="O80" i="44"/>
  <c r="N79" i="44"/>
  <c r="O79" i="44" s="1"/>
  <c r="N78" i="44"/>
  <c r="O78" i="44"/>
  <c r="N77" i="44"/>
  <c r="O77" i="44" s="1"/>
  <c r="N76" i="44"/>
  <c r="O76" i="44" s="1"/>
  <c r="N75" i="44"/>
  <c r="O75" i="44"/>
  <c r="M74" i="44"/>
  <c r="L74" i="44"/>
  <c r="K74" i="44"/>
  <c r="J74" i="44"/>
  <c r="I74" i="44"/>
  <c r="H74" i="44"/>
  <c r="G74" i="44"/>
  <c r="F74" i="44"/>
  <c r="E74" i="44"/>
  <c r="D74" i="44"/>
  <c r="N73" i="44"/>
  <c r="O73" i="44"/>
  <c r="N72" i="44"/>
  <c r="O72" i="44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/>
  <c r="N58" i="44"/>
  <c r="O58" i="44"/>
  <c r="N57" i="44"/>
  <c r="O57" i="44" s="1"/>
  <c r="N56" i="44"/>
  <c r="O56" i="44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/>
  <c r="N49" i="44"/>
  <c r="O49" i="44" s="1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/>
  <c r="N43" i="44"/>
  <c r="O43" i="44" s="1"/>
  <c r="N42" i="44"/>
  <c r="O42" i="44"/>
  <c r="N41" i="44"/>
  <c r="O41" i="44" s="1"/>
  <c r="N40" i="44"/>
  <c r="O40" i="44" s="1"/>
  <c r="N39" i="44"/>
  <c r="O39" i="44"/>
  <c r="N38" i="44"/>
  <c r="O38" i="44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 s="1"/>
  <c r="N16" i="44"/>
  <c r="O16" i="44"/>
  <c r="N15" i="44"/>
  <c r="O15" i="44" s="1"/>
  <c r="N14" i="44"/>
  <c r="O14" i="44" s="1"/>
  <c r="N13" i="44"/>
  <c r="O13" i="44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90" i="43"/>
  <c r="O90" i="43" s="1"/>
  <c r="N89" i="43"/>
  <c r="O89" i="43"/>
  <c r="N88" i="43"/>
  <c r="O88" i="43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/>
  <c r="N83" i="43"/>
  <c r="O83" i="43" s="1"/>
  <c r="N82" i="43"/>
  <c r="O82" i="43" s="1"/>
  <c r="N81" i="43"/>
  <c r="O81" i="43"/>
  <c r="N80" i="43"/>
  <c r="O80" i="43"/>
  <c r="N79" i="43"/>
  <c r="O79" i="43" s="1"/>
  <c r="N78" i="43"/>
  <c r="O78" i="43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 s="1"/>
  <c r="N74" i="43"/>
  <c r="O74" i="43" s="1"/>
  <c r="M73" i="43"/>
  <c r="L73" i="43"/>
  <c r="K73" i="43"/>
  <c r="J73" i="43"/>
  <c r="I73" i="43"/>
  <c r="H73" i="43"/>
  <c r="G73" i="43"/>
  <c r="F73" i="43"/>
  <c r="E73" i="43"/>
  <c r="D73" i="43"/>
  <c r="N72" i="43"/>
  <c r="O72" i="43" s="1"/>
  <c r="N71" i="43"/>
  <c r="O71" i="43"/>
  <c r="N70" i="43"/>
  <c r="O70" i="43"/>
  <c r="N69" i="43"/>
  <c r="O69" i="43" s="1"/>
  <c r="N68" i="43"/>
  <c r="O68" i="43"/>
  <c r="N67" i="43"/>
  <c r="O67" i="43" s="1"/>
  <c r="N66" i="43"/>
  <c r="O66" i="43" s="1"/>
  <c r="N65" i="43"/>
  <c r="O65" i="43"/>
  <c r="N64" i="43"/>
  <c r="O64" i="43"/>
  <c r="N63" i="43"/>
  <c r="O63" i="43" s="1"/>
  <c r="N62" i="43"/>
  <c r="O62" i="43"/>
  <c r="N61" i="43"/>
  <c r="O61" i="43" s="1"/>
  <c r="N60" i="43"/>
  <c r="O60" i="43" s="1"/>
  <c r="N59" i="43"/>
  <c r="O59" i="43"/>
  <c r="N58" i="43"/>
  <c r="O58" i="43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 s="1"/>
  <c r="N46" i="43"/>
  <c r="O46" i="43" s="1"/>
  <c r="N45" i="43"/>
  <c r="O45" i="43"/>
  <c r="N44" i="43"/>
  <c r="O44" i="43"/>
  <c r="N43" i="43"/>
  <c r="O43" i="43" s="1"/>
  <c r="N42" i="43"/>
  <c r="O42" i="43"/>
  <c r="N41" i="43"/>
  <c r="O41" i="43" s="1"/>
  <c r="N40" i="43"/>
  <c r="O40" i="43" s="1"/>
  <c r="N39" i="43"/>
  <c r="O39" i="43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/>
  <c r="N26" i="43"/>
  <c r="O26" i="43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93" i="42"/>
  <c r="O93" i="42"/>
  <c r="N92" i="42"/>
  <c r="O92" i="42"/>
  <c r="N91" i="42"/>
  <c r="O91" i="42" s="1"/>
  <c r="M90" i="42"/>
  <c r="L90" i="42"/>
  <c r="K90" i="42"/>
  <c r="J90" i="42"/>
  <c r="I90" i="42"/>
  <c r="H90" i="42"/>
  <c r="G90" i="42"/>
  <c r="F90" i="42"/>
  <c r="E90" i="42"/>
  <c r="D90" i="42"/>
  <c r="N89" i="42"/>
  <c r="O89" i="42" s="1"/>
  <c r="N88" i="42"/>
  <c r="O88" i="42" s="1"/>
  <c r="N87" i="42"/>
  <c r="O87" i="42" s="1"/>
  <c r="N86" i="42"/>
  <c r="O86" i="42" s="1"/>
  <c r="N85" i="42"/>
  <c r="O85" i="42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/>
  <c r="N78" i="42"/>
  <c r="O78" i="42" s="1"/>
  <c r="N77" i="42"/>
  <c r="O77" i="42" s="1"/>
  <c r="M76" i="42"/>
  <c r="L76" i="42"/>
  <c r="K76" i="42"/>
  <c r="J76" i="42"/>
  <c r="I76" i="42"/>
  <c r="H76" i="42"/>
  <c r="G76" i="42"/>
  <c r="F76" i="42"/>
  <c r="E76" i="42"/>
  <c r="D76" i="42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02" i="41"/>
  <c r="O102" i="41" s="1"/>
  <c r="N101" i="41"/>
  <c r="O101" i="41" s="1"/>
  <c r="N100" i="41"/>
  <c r="O100" i="41" s="1"/>
  <c r="M99" i="41"/>
  <c r="L99" i="41"/>
  <c r="K99" i="41"/>
  <c r="J99" i="41"/>
  <c r="I99" i="41"/>
  <c r="H99" i="41"/>
  <c r="G99" i="41"/>
  <c r="F99" i="41"/>
  <c r="E99" i="41"/>
  <c r="D99" i="41"/>
  <c r="N98" i="41"/>
  <c r="O98" i="41" s="1"/>
  <c r="N97" i="41"/>
  <c r="O97" i="41"/>
  <c r="N96" i="41"/>
  <c r="O96" i="41" s="1"/>
  <c r="N95" i="41"/>
  <c r="O95" i="41" s="1"/>
  <c r="N94" i="41"/>
  <c r="O94" i="41" s="1"/>
  <c r="N93" i="41"/>
  <c r="O93" i="41" s="1"/>
  <c r="N92" i="41"/>
  <c r="O92" i="41" s="1"/>
  <c r="N91" i="41"/>
  <c r="O91" i="41"/>
  <c r="N90" i="41"/>
  <c r="O90" i="41" s="1"/>
  <c r="N89" i="41"/>
  <c r="O89" i="41" s="1"/>
  <c r="N88" i="41"/>
  <c r="O88" i="41" s="1"/>
  <c r="N87" i="41"/>
  <c r="O87" i="41" s="1"/>
  <c r="N86" i="41"/>
  <c r="O86" i="41" s="1"/>
  <c r="N85" i="41"/>
  <c r="O85" i="41"/>
  <c r="N84" i="41"/>
  <c r="O84" i="41" s="1"/>
  <c r="M83" i="41"/>
  <c r="L83" i="41"/>
  <c r="K83" i="41"/>
  <c r="J83" i="41"/>
  <c r="I83" i="41"/>
  <c r="H83" i="41"/>
  <c r="G83" i="41"/>
  <c r="F83" i="41"/>
  <c r="E83" i="41"/>
  <c r="D83" i="4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/>
  <c r="M76" i="41"/>
  <c r="L76" i="41"/>
  <c r="K76" i="41"/>
  <c r="J76" i="41"/>
  <c r="I76" i="41"/>
  <c r="H76" i="41"/>
  <c r="G76" i="41"/>
  <c r="F76" i="41"/>
  <c r="E76" i="41"/>
  <c r="D76" i="4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92" i="40"/>
  <c r="O92" i="40" s="1"/>
  <c r="N91" i="40"/>
  <c r="O91" i="40" s="1"/>
  <c r="N90" i="40"/>
  <c r="O90" i="40" s="1"/>
  <c r="N89" i="40"/>
  <c r="O89" i="40"/>
  <c r="M88" i="40"/>
  <c r="L88" i="40"/>
  <c r="K88" i="40"/>
  <c r="J88" i="40"/>
  <c r="I88" i="40"/>
  <c r="H88" i="40"/>
  <c r="G88" i="40"/>
  <c r="F88" i="40"/>
  <c r="E88" i="40"/>
  <c r="D88" i="40"/>
  <c r="N87" i="40"/>
  <c r="O87" i="40"/>
  <c r="N86" i="40"/>
  <c r="O86" i="40" s="1"/>
  <c r="N85" i="40"/>
  <c r="O85" i="40" s="1"/>
  <c r="N84" i="40"/>
  <c r="O84" i="40" s="1"/>
  <c r="N83" i="40"/>
  <c r="O83" i="40" s="1"/>
  <c r="N82" i="40"/>
  <c r="O82" i="40" s="1"/>
  <c r="N81" i="40"/>
  <c r="O81" i="40"/>
  <c r="N80" i="40"/>
  <c r="O80" i="40" s="1"/>
  <c r="N79" i="40"/>
  <c r="O79" i="40" s="1"/>
  <c r="M78" i="40"/>
  <c r="L78" i="40"/>
  <c r="K78" i="40"/>
  <c r="J78" i="40"/>
  <c r="I78" i="40"/>
  <c r="H78" i="40"/>
  <c r="G78" i="40"/>
  <c r="F78" i="40"/>
  <c r="E78" i="40"/>
  <c r="D78" i="40"/>
  <c r="N77" i="40"/>
  <c r="O77" i="40" s="1"/>
  <c r="N76" i="40"/>
  <c r="O76" i="40" s="1"/>
  <c r="N75" i="40"/>
  <c r="O75" i="40" s="1"/>
  <c r="M74" i="40"/>
  <c r="L74" i="40"/>
  <c r="K74" i="40"/>
  <c r="J74" i="40"/>
  <c r="I74" i="40"/>
  <c r="H74" i="40"/>
  <c r="G74" i="40"/>
  <c r="F74" i="40"/>
  <c r="E74" i="40"/>
  <c r="D74" i="40"/>
  <c r="N73" i="40"/>
  <c r="O73" i="40" s="1"/>
  <c r="N72" i="40"/>
  <c r="O72" i="40" s="1"/>
  <c r="N71" i="40"/>
  <c r="O71" i="40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90" i="39"/>
  <c r="O90" i="39" s="1"/>
  <c r="N89" i="39"/>
  <c r="O89" i="39"/>
  <c r="N88" i="39"/>
  <c r="O88" i="39" s="1"/>
  <c r="N87" i="39"/>
  <c r="O87" i="39" s="1"/>
  <c r="M86" i="39"/>
  <c r="L86" i="39"/>
  <c r="K86" i="39"/>
  <c r="J86" i="39"/>
  <c r="I86" i="39"/>
  <c r="H86" i="39"/>
  <c r="G86" i="39"/>
  <c r="F86" i="39"/>
  <c r="E86" i="39"/>
  <c r="D86" i="39"/>
  <c r="N85" i="39"/>
  <c r="O85" i="39" s="1"/>
  <c r="N84" i="39"/>
  <c r="O84" i="39" s="1"/>
  <c r="N83" i="39"/>
  <c r="O83" i="39" s="1"/>
  <c r="N82" i="39"/>
  <c r="O82" i="39" s="1"/>
  <c r="N81" i="39"/>
  <c r="O81" i="39"/>
  <c r="N80" i="39"/>
  <c r="O80" i="39" s="1"/>
  <c r="N79" i="39"/>
  <c r="O79" i="39" s="1"/>
  <c r="N78" i="39"/>
  <c r="O78" i="39" s="1"/>
  <c r="N77" i="39"/>
  <c r="O77" i="39" s="1"/>
  <c r="M76" i="39"/>
  <c r="L76" i="39"/>
  <c r="K76" i="39"/>
  <c r="J76" i="39"/>
  <c r="I76" i="39"/>
  <c r="H76" i="39"/>
  <c r="G76" i="39"/>
  <c r="F76" i="39"/>
  <c r="E76" i="39"/>
  <c r="D76" i="39"/>
  <c r="N75" i="39"/>
  <c r="O75" i="39" s="1"/>
  <c r="N74" i="39"/>
  <c r="O74" i="39" s="1"/>
  <c r="N73" i="39"/>
  <c r="O73" i="39"/>
  <c r="M72" i="39"/>
  <c r="L72" i="39"/>
  <c r="K72" i="39"/>
  <c r="J72" i="39"/>
  <c r="I72" i="39"/>
  <c r="H72" i="39"/>
  <c r="G72" i="39"/>
  <c r="F72" i="39"/>
  <c r="E72" i="39"/>
  <c r="D72" i="39"/>
  <c r="N71" i="39"/>
  <c r="O71" i="39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H91" i="39" s="1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G91" i="39" s="1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M91" i="39" s="1"/>
  <c r="L5" i="39"/>
  <c r="K5" i="39"/>
  <c r="J5" i="39"/>
  <c r="J91" i="39" s="1"/>
  <c r="I5" i="39"/>
  <c r="H5" i="39"/>
  <c r="G5" i="39"/>
  <c r="F5" i="39"/>
  <c r="E5" i="39"/>
  <c r="D5" i="39"/>
  <c r="D5" i="36"/>
  <c r="E5" i="36"/>
  <c r="F5" i="36"/>
  <c r="G5" i="36"/>
  <c r="H5" i="36"/>
  <c r="I5" i="36"/>
  <c r="J5" i="36"/>
  <c r="K5" i="36"/>
  <c r="L5" i="36"/>
  <c r="M5" i="36"/>
  <c r="N6" i="36"/>
  <c r="O6" i="36"/>
  <c r="N7" i="36"/>
  <c r="O7" i="36" s="1"/>
  <c r="N8" i="36"/>
  <c r="O8" i="36"/>
  <c r="N9" i="36"/>
  <c r="O9" i="36"/>
  <c r="D10" i="36"/>
  <c r="E10" i="36"/>
  <c r="F10" i="36"/>
  <c r="G10" i="36"/>
  <c r="H10" i="36"/>
  <c r="I10" i="36"/>
  <c r="J10" i="36"/>
  <c r="K10" i="36"/>
  <c r="L10" i="36"/>
  <c r="M10" i="36"/>
  <c r="M99" i="36" s="1"/>
  <c r="N11" i="36"/>
  <c r="O11" i="36"/>
  <c r="N12" i="36"/>
  <c r="O12" i="36"/>
  <c r="N13" i="36"/>
  <c r="O13" i="36" s="1"/>
  <c r="N14" i="36"/>
  <c r="O14" i="36"/>
  <c r="D15" i="36"/>
  <c r="E15" i="36"/>
  <c r="F15" i="36"/>
  <c r="G15" i="36"/>
  <c r="H15" i="36"/>
  <c r="I15" i="36"/>
  <c r="J15" i="36"/>
  <c r="K15" i="36"/>
  <c r="L15" i="36"/>
  <c r="M15" i="36"/>
  <c r="N16" i="36"/>
  <c r="O16" i="36"/>
  <c r="N17" i="36"/>
  <c r="O17" i="36" s="1"/>
  <c r="N18" i="36"/>
  <c r="O18" i="36"/>
  <c r="N19" i="36"/>
  <c r="O19" i="36"/>
  <c r="N20" i="36"/>
  <c r="O20" i="36"/>
  <c r="N21" i="36"/>
  <c r="O21" i="36" s="1"/>
  <c r="N22" i="36"/>
  <c r="O22" i="36"/>
  <c r="N23" i="36"/>
  <c r="O23" i="36" s="1"/>
  <c r="N24" i="36"/>
  <c r="O24" i="36"/>
  <c r="N25" i="36"/>
  <c r="O25" i="36"/>
  <c r="N26" i="36"/>
  <c r="O26" i="36"/>
  <c r="N27" i="36"/>
  <c r="O27" i="36" s="1"/>
  <c r="N28" i="36"/>
  <c r="O28" i="36"/>
  <c r="N29" i="36"/>
  <c r="O29" i="36" s="1"/>
  <c r="N30" i="36"/>
  <c r="O30" i="36"/>
  <c r="N31" i="36"/>
  <c r="O31" i="36"/>
  <c r="N32" i="36"/>
  <c r="O32" i="36"/>
  <c r="N33" i="36"/>
  <c r="O33" i="36" s="1"/>
  <c r="N34" i="36"/>
  <c r="O34" i="36"/>
  <c r="N35" i="36"/>
  <c r="O35" i="36" s="1"/>
  <c r="N36" i="36"/>
  <c r="O36" i="36"/>
  <c r="N37" i="36"/>
  <c r="O37" i="36"/>
  <c r="N38" i="36"/>
  <c r="O38" i="36"/>
  <c r="N39" i="36"/>
  <c r="O39" i="36" s="1"/>
  <c r="N40" i="36"/>
  <c r="O40" i="36"/>
  <c r="D41" i="36"/>
  <c r="N41" i="36" s="1"/>
  <c r="O41" i="36" s="1"/>
  <c r="E41" i="36"/>
  <c r="F41" i="36"/>
  <c r="G41" i="36"/>
  <c r="H41" i="36"/>
  <c r="I41" i="36"/>
  <c r="J41" i="36"/>
  <c r="K41" i="36"/>
  <c r="L41" i="36"/>
  <c r="M41" i="36"/>
  <c r="N42" i="36"/>
  <c r="O42" i="36"/>
  <c r="N43" i="36"/>
  <c r="O43" i="36" s="1"/>
  <c r="N44" i="36"/>
  <c r="O44" i="36"/>
  <c r="N45" i="36"/>
  <c r="O45" i="36"/>
  <c r="N46" i="36"/>
  <c r="O46" i="36"/>
  <c r="N47" i="36"/>
  <c r="O47" i="36" s="1"/>
  <c r="N48" i="36"/>
  <c r="O48" i="36"/>
  <c r="N49" i="36"/>
  <c r="O49" i="36" s="1"/>
  <c r="N50" i="36"/>
  <c r="O50" i="36"/>
  <c r="N51" i="36"/>
  <c r="O51" i="36"/>
  <c r="N52" i="36"/>
  <c r="O52" i="36"/>
  <c r="N53" i="36"/>
  <c r="O53" i="36" s="1"/>
  <c r="N54" i="36"/>
  <c r="O54" i="36"/>
  <c r="N55" i="36"/>
  <c r="O55" i="36" s="1"/>
  <c r="N56" i="36"/>
  <c r="O56" i="36"/>
  <c r="N57" i="36"/>
  <c r="O57" i="36"/>
  <c r="N58" i="36"/>
  <c r="O58" i="36"/>
  <c r="N59" i="36"/>
  <c r="O59" i="36" s="1"/>
  <c r="N60" i="36"/>
  <c r="O60" i="36"/>
  <c r="N61" i="36"/>
  <c r="O61" i="36" s="1"/>
  <c r="N62" i="36"/>
  <c r="O62" i="36"/>
  <c r="N63" i="36"/>
  <c r="O63" i="36"/>
  <c r="N64" i="36"/>
  <c r="O64" i="36"/>
  <c r="N65" i="36"/>
  <c r="O65" i="36" s="1"/>
  <c r="N66" i="36"/>
  <c r="O66" i="36"/>
  <c r="N67" i="36"/>
  <c r="O67" i="36" s="1"/>
  <c r="N68" i="36"/>
  <c r="O68" i="36"/>
  <c r="N69" i="36"/>
  <c r="O69" i="36"/>
  <c r="N70" i="36"/>
  <c r="O70" i="36"/>
  <c r="D71" i="36"/>
  <c r="E71" i="36"/>
  <c r="F71" i="36"/>
  <c r="G71" i="36"/>
  <c r="H71" i="36"/>
  <c r="I71" i="36"/>
  <c r="J71" i="36"/>
  <c r="K71" i="36"/>
  <c r="L71" i="36"/>
  <c r="M71" i="36"/>
  <c r="N72" i="36"/>
  <c r="O72" i="36"/>
  <c r="N73" i="36"/>
  <c r="O73" i="36" s="1"/>
  <c r="N74" i="36"/>
  <c r="O74" i="36"/>
  <c r="N75" i="36"/>
  <c r="O75" i="36" s="1"/>
  <c r="N76" i="36"/>
  <c r="O76" i="36"/>
  <c r="N77" i="36"/>
  <c r="O77" i="36"/>
  <c r="N78" i="36"/>
  <c r="O78" i="36"/>
  <c r="D79" i="36"/>
  <c r="E79" i="36"/>
  <c r="F79" i="36"/>
  <c r="G79" i="36"/>
  <c r="H79" i="36"/>
  <c r="I79" i="36"/>
  <c r="J79" i="36"/>
  <c r="K79" i="36"/>
  <c r="L79" i="36"/>
  <c r="M79" i="36"/>
  <c r="N80" i="36"/>
  <c r="O80" i="36"/>
  <c r="N81" i="36"/>
  <c r="O81" i="36" s="1"/>
  <c r="N82" i="36"/>
  <c r="O82" i="36"/>
  <c r="N83" i="36"/>
  <c r="O83" i="36" s="1"/>
  <c r="N84" i="36"/>
  <c r="O84" i="36"/>
  <c r="N85" i="36"/>
  <c r="O85" i="36"/>
  <c r="N86" i="36"/>
  <c r="O86" i="36"/>
  <c r="N87" i="36"/>
  <c r="O87" i="36" s="1"/>
  <c r="N88" i="36"/>
  <c r="O88" i="36"/>
  <c r="N89" i="36"/>
  <c r="O89" i="36" s="1"/>
  <c r="N90" i="36"/>
  <c r="O90" i="36"/>
  <c r="N91" i="36"/>
  <c r="O91" i="36"/>
  <c r="N92" i="36"/>
  <c r="O92" i="36"/>
  <c r="N93" i="36"/>
  <c r="O93" i="36" s="1"/>
  <c r="D94" i="36"/>
  <c r="E94" i="36"/>
  <c r="F94" i="36"/>
  <c r="F99" i="36"/>
  <c r="G94" i="36"/>
  <c r="H94" i="36"/>
  <c r="N94" i="36" s="1"/>
  <c r="O94" i="36" s="1"/>
  <c r="I94" i="36"/>
  <c r="J94" i="36"/>
  <c r="K94" i="36"/>
  <c r="L94" i="36"/>
  <c r="L99" i="36"/>
  <c r="M94" i="36"/>
  <c r="N95" i="36"/>
  <c r="O95" i="36" s="1"/>
  <c r="N96" i="36"/>
  <c r="O96" i="36"/>
  <c r="N97" i="36"/>
  <c r="O97" i="36"/>
  <c r="N98" i="36"/>
  <c r="O98" i="36"/>
  <c r="D5" i="33"/>
  <c r="E5" i="33"/>
  <c r="F5" i="33"/>
  <c r="G5" i="33"/>
  <c r="H5" i="33"/>
  <c r="I5" i="33"/>
  <c r="J5" i="33"/>
  <c r="K5" i="33"/>
  <c r="L5" i="33"/>
  <c r="L105" i="33" s="1"/>
  <c r="M5" i="33"/>
  <c r="N6" i="33"/>
  <c r="O6" i="33" s="1"/>
  <c r="N7" i="33"/>
  <c r="O7" i="33"/>
  <c r="N8" i="33"/>
  <c r="O8" i="33" s="1"/>
  <c r="N9" i="33"/>
  <c r="O9" i="33"/>
  <c r="N10" i="33"/>
  <c r="O10" i="33"/>
  <c r="D11" i="33"/>
  <c r="E11" i="33"/>
  <c r="F11" i="33"/>
  <c r="G11" i="33"/>
  <c r="H11" i="33"/>
  <c r="I11" i="33"/>
  <c r="I105" i="33" s="1"/>
  <c r="J11" i="33"/>
  <c r="K11" i="33"/>
  <c r="L11" i="33"/>
  <c r="M11" i="33"/>
  <c r="N12" i="33"/>
  <c r="O12" i="33"/>
  <c r="N13" i="33"/>
  <c r="O13" i="33"/>
  <c r="N14" i="33"/>
  <c r="O14" i="33" s="1"/>
  <c r="N15" i="33"/>
  <c r="O15" i="33"/>
  <c r="N16" i="33"/>
  <c r="O16" i="33" s="1"/>
  <c r="N17" i="33"/>
  <c r="O17" i="33"/>
  <c r="N18" i="33"/>
  <c r="O18" i="33"/>
  <c r="N19" i="33"/>
  <c r="O19" i="33"/>
  <c r="N20" i="33"/>
  <c r="O20" i="33" s="1"/>
  <c r="N21" i="33"/>
  <c r="O21" i="33"/>
  <c r="D22" i="33"/>
  <c r="E22" i="33"/>
  <c r="F22" i="33"/>
  <c r="G22" i="33"/>
  <c r="H22" i="33"/>
  <c r="I22" i="33"/>
  <c r="J22" i="33"/>
  <c r="K22" i="33"/>
  <c r="L22" i="33"/>
  <c r="M22" i="33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/>
  <c r="N43" i="33"/>
  <c r="O43" i="33" s="1"/>
  <c r="N44" i="33"/>
  <c r="O44" i="33" s="1"/>
  <c r="N45" i="33"/>
  <c r="O45" i="33" s="1"/>
  <c r="N46" i="33"/>
  <c r="O46" i="33"/>
  <c r="N47" i="33"/>
  <c r="O47" i="33"/>
  <c r="N48" i="33"/>
  <c r="O48" i="33"/>
  <c r="N49" i="33"/>
  <c r="O49" i="33" s="1"/>
  <c r="N50" i="33"/>
  <c r="O50" i="33" s="1"/>
  <c r="N51" i="33"/>
  <c r="O51" i="33" s="1"/>
  <c r="N52" i="33"/>
  <c r="O52" i="33"/>
  <c r="D53" i="33"/>
  <c r="E53" i="33"/>
  <c r="F53" i="33"/>
  <c r="G53" i="33"/>
  <c r="H53" i="33"/>
  <c r="I53" i="33"/>
  <c r="J53" i="33"/>
  <c r="K53" i="33"/>
  <c r="L53" i="33"/>
  <c r="M53" i="33"/>
  <c r="N54" i="33"/>
  <c r="O54" i="33"/>
  <c r="N55" i="33"/>
  <c r="O55" i="33"/>
  <c r="N56" i="33"/>
  <c r="O56" i="33"/>
  <c r="N57" i="33"/>
  <c r="O57" i="33" s="1"/>
  <c r="N58" i="33"/>
  <c r="O58" i="33" s="1"/>
  <c r="N59" i="33"/>
  <c r="O59" i="33" s="1"/>
  <c r="N60" i="33"/>
  <c r="O60" i="33"/>
  <c r="N61" i="33"/>
  <c r="O61" i="33"/>
  <c r="N62" i="33"/>
  <c r="O62" i="33"/>
  <c r="N63" i="33"/>
  <c r="O63" i="33" s="1"/>
  <c r="N64" i="33"/>
  <c r="O64" i="33" s="1"/>
  <c r="N65" i="33"/>
  <c r="O65" i="33" s="1"/>
  <c r="N66" i="33"/>
  <c r="O66" i="33"/>
  <c r="N67" i="33"/>
  <c r="O67" i="33"/>
  <c r="N68" i="33"/>
  <c r="O68" i="33"/>
  <c r="N69" i="33"/>
  <c r="O69" i="33" s="1"/>
  <c r="N70" i="33"/>
  <c r="O70" i="33" s="1"/>
  <c r="N71" i="33"/>
  <c r="O71" i="33" s="1"/>
  <c r="N72" i="33"/>
  <c r="O72" i="33"/>
  <c r="N73" i="33"/>
  <c r="O73" i="33"/>
  <c r="N74" i="33"/>
  <c r="O74" i="33"/>
  <c r="N75" i="33"/>
  <c r="O75" i="33" s="1"/>
  <c r="N76" i="33"/>
  <c r="O76" i="33" s="1"/>
  <c r="N77" i="33"/>
  <c r="O77" i="33" s="1"/>
  <c r="N78" i="33"/>
  <c r="O78" i="33"/>
  <c r="N79" i="33"/>
  <c r="O79" i="33"/>
  <c r="N80" i="33"/>
  <c r="O80" i="33"/>
  <c r="N81" i="33"/>
  <c r="O81" i="33" s="1"/>
  <c r="N82" i="33"/>
  <c r="O82" i="33" s="1"/>
  <c r="N83" i="33"/>
  <c r="O83" i="33" s="1"/>
  <c r="N84" i="33"/>
  <c r="O84" i="33"/>
  <c r="D85" i="33"/>
  <c r="N85" i="33" s="1"/>
  <c r="O85" i="33" s="1"/>
  <c r="E85" i="33"/>
  <c r="F85" i="33"/>
  <c r="G85" i="33"/>
  <c r="H85" i="33"/>
  <c r="I85" i="33"/>
  <c r="J85" i="33"/>
  <c r="K85" i="33"/>
  <c r="L85" i="33"/>
  <c r="M85" i="33"/>
  <c r="N86" i="33"/>
  <c r="O86" i="33"/>
  <c r="N87" i="33"/>
  <c r="O87" i="33" s="1"/>
  <c r="N88" i="33"/>
  <c r="O88" i="33" s="1"/>
  <c r="N89" i="33"/>
  <c r="O89" i="33" s="1"/>
  <c r="N90" i="33"/>
  <c r="O90" i="33" s="1"/>
  <c r="N91" i="33"/>
  <c r="O91" i="33" s="1"/>
  <c r="D92" i="33"/>
  <c r="E92" i="33"/>
  <c r="F92" i="33"/>
  <c r="G92" i="33"/>
  <c r="H92" i="33"/>
  <c r="N92" i="33" s="1"/>
  <c r="O92" i="33" s="1"/>
  <c r="I92" i="33"/>
  <c r="J92" i="33"/>
  <c r="K92" i="33"/>
  <c r="L92" i="33"/>
  <c r="M92" i="33"/>
  <c r="N93" i="33"/>
  <c r="O93" i="33"/>
  <c r="N94" i="33"/>
  <c r="O94" i="33"/>
  <c r="N95" i="33"/>
  <c r="O95" i="33" s="1"/>
  <c r="N96" i="33"/>
  <c r="O96" i="33" s="1"/>
  <c r="N97" i="33"/>
  <c r="O97" i="33" s="1"/>
  <c r="N98" i="33"/>
  <c r="O98" i="33" s="1"/>
  <c r="N99" i="33"/>
  <c r="O99" i="33"/>
  <c r="D100" i="33"/>
  <c r="E100" i="33"/>
  <c r="F100" i="33"/>
  <c r="G100" i="33"/>
  <c r="H100" i="33"/>
  <c r="I100" i="33"/>
  <c r="J100" i="33"/>
  <c r="K100" i="33"/>
  <c r="L100" i="33"/>
  <c r="M100" i="33"/>
  <c r="N101" i="33"/>
  <c r="O101" i="33"/>
  <c r="N102" i="33"/>
  <c r="O102" i="33" s="1"/>
  <c r="N103" i="33"/>
  <c r="O103" i="33" s="1"/>
  <c r="N104" i="33"/>
  <c r="O104" i="33" s="1"/>
  <c r="D5" i="34"/>
  <c r="E5" i="34"/>
  <c r="N5" i="34"/>
  <c r="O5" i="34" s="1"/>
  <c r="F5" i="34"/>
  <c r="G5" i="34"/>
  <c r="H5" i="34"/>
  <c r="I5" i="34"/>
  <c r="J5" i="34"/>
  <c r="K5" i="34"/>
  <c r="L5" i="34"/>
  <c r="M5" i="34"/>
  <c r="N6" i="34"/>
  <c r="O6" i="34" s="1"/>
  <c r="N7" i="34"/>
  <c r="O7" i="34" s="1"/>
  <c r="N8" i="34"/>
  <c r="O8" i="34" s="1"/>
  <c r="N9" i="34"/>
  <c r="O9" i="34" s="1"/>
  <c r="D10" i="34"/>
  <c r="E10" i="34"/>
  <c r="F10" i="34"/>
  <c r="G10" i="34"/>
  <c r="H10" i="34"/>
  <c r="I10" i="34"/>
  <c r="J10" i="34"/>
  <c r="K10" i="34"/>
  <c r="L10" i="34"/>
  <c r="M10" i="34"/>
  <c r="N11" i="34"/>
  <c r="O11" i="34"/>
  <c r="N12" i="34"/>
  <c r="O12" i="34" s="1"/>
  <c r="N13" i="34"/>
  <c r="O13" i="34"/>
  <c r="N14" i="34"/>
  <c r="O14" i="34" s="1"/>
  <c r="N15" i="34"/>
  <c r="O15" i="34"/>
  <c r="N16" i="34"/>
  <c r="O16" i="34"/>
  <c r="N17" i="34"/>
  <c r="O17" i="34"/>
  <c r="N18" i="34"/>
  <c r="O18" i="34" s="1"/>
  <c r="N19" i="34"/>
  <c r="O19" i="34"/>
  <c r="N20" i="34"/>
  <c r="O20" i="34" s="1"/>
  <c r="D21" i="34"/>
  <c r="E21" i="34"/>
  <c r="F21" i="34"/>
  <c r="G21" i="34"/>
  <c r="H21" i="34"/>
  <c r="I21" i="34"/>
  <c r="J21" i="34"/>
  <c r="J97" i="34" s="1"/>
  <c r="K21" i="34"/>
  <c r="L21" i="34"/>
  <c r="L97" i="34"/>
  <c r="M21" i="34"/>
  <c r="N22" i="34"/>
  <c r="O22" i="34"/>
  <c r="N23" i="34"/>
  <c r="O23" i="34" s="1"/>
  <c r="N24" i="34"/>
  <c r="O24" i="34" s="1"/>
  <c r="N25" i="34"/>
  <c r="O25" i="34" s="1"/>
  <c r="N26" i="34"/>
  <c r="O26" i="34" s="1"/>
  <c r="N27" i="34"/>
  <c r="O27" i="34"/>
  <c r="N28" i="34"/>
  <c r="O28" i="34"/>
  <c r="N29" i="34"/>
  <c r="O29" i="34" s="1"/>
  <c r="N30" i="34"/>
  <c r="O30" i="34" s="1"/>
  <c r="N31" i="34"/>
  <c r="O31" i="34" s="1"/>
  <c r="N32" i="34"/>
  <c r="O32" i="34" s="1"/>
  <c r="N33" i="34"/>
  <c r="O33" i="34" s="1"/>
  <c r="N34" i="34"/>
  <c r="O34" i="34"/>
  <c r="N35" i="34"/>
  <c r="O35" i="34" s="1"/>
  <c r="N36" i="34"/>
  <c r="O36" i="34" s="1"/>
  <c r="N37" i="34"/>
  <c r="O37" i="34" s="1"/>
  <c r="N38" i="34"/>
  <c r="O38" i="34" s="1"/>
  <c r="N39" i="34"/>
  <c r="O39" i="34" s="1"/>
  <c r="N40" i="34"/>
  <c r="O40" i="34"/>
  <c r="N41" i="34"/>
  <c r="O41" i="34" s="1"/>
  <c r="N42" i="34"/>
  <c r="O42" i="34" s="1"/>
  <c r="N43" i="34"/>
  <c r="O43" i="34" s="1"/>
  <c r="N44" i="34"/>
  <c r="O44" i="34" s="1"/>
  <c r="N45" i="34"/>
  <c r="O45" i="34"/>
  <c r="N46" i="34"/>
  <c r="O46" i="34"/>
  <c r="N47" i="34"/>
  <c r="O47" i="34" s="1"/>
  <c r="N48" i="34"/>
  <c r="O48" i="34" s="1"/>
  <c r="N49" i="34"/>
  <c r="O49" i="34" s="1"/>
  <c r="N50" i="34"/>
  <c r="O50" i="34" s="1"/>
  <c r="N51" i="34"/>
  <c r="O51" i="34" s="1"/>
  <c r="N52" i="34"/>
  <c r="O52" i="34"/>
  <c r="N53" i="34"/>
  <c r="O53" i="34" s="1"/>
  <c r="D54" i="34"/>
  <c r="E54" i="34"/>
  <c r="F54" i="34"/>
  <c r="F97" i="34" s="1"/>
  <c r="G54" i="34"/>
  <c r="H54" i="34"/>
  <c r="I54" i="34"/>
  <c r="J54" i="34"/>
  <c r="K54" i="34"/>
  <c r="L54" i="34"/>
  <c r="M54" i="34"/>
  <c r="M97" i="34" s="1"/>
  <c r="N55" i="34"/>
  <c r="O55" i="34"/>
  <c r="N56" i="34"/>
  <c r="O56" i="34" s="1"/>
  <c r="N57" i="34"/>
  <c r="O57" i="34"/>
  <c r="N58" i="34"/>
  <c r="O58" i="34" s="1"/>
  <c r="N59" i="34"/>
  <c r="O59" i="34"/>
  <c r="N60" i="34"/>
  <c r="O60" i="34"/>
  <c r="N61" i="34"/>
  <c r="O61" i="34"/>
  <c r="N62" i="34"/>
  <c r="O62" i="34" s="1"/>
  <c r="N63" i="34"/>
  <c r="O63" i="34"/>
  <c r="N64" i="34"/>
  <c r="O64" i="34" s="1"/>
  <c r="N65" i="34"/>
  <c r="O65" i="34"/>
  <c r="N66" i="34"/>
  <c r="O66" i="34"/>
  <c r="N67" i="34"/>
  <c r="O67" i="34"/>
  <c r="N68" i="34"/>
  <c r="O68" i="34" s="1"/>
  <c r="N69" i="34"/>
  <c r="O69" i="34"/>
  <c r="N70" i="34"/>
  <c r="O70" i="34" s="1"/>
  <c r="N71" i="34"/>
  <c r="O71" i="34"/>
  <c r="N72" i="34"/>
  <c r="O72" i="34"/>
  <c r="N73" i="34"/>
  <c r="O73" i="34"/>
  <c r="N74" i="34"/>
  <c r="O74" i="34" s="1"/>
  <c r="N75" i="34"/>
  <c r="O75" i="34"/>
  <c r="N76" i="34"/>
  <c r="O76" i="34" s="1"/>
  <c r="N77" i="34"/>
  <c r="O77" i="34"/>
  <c r="D78" i="34"/>
  <c r="E78" i="34"/>
  <c r="F78" i="34"/>
  <c r="G78" i="34"/>
  <c r="H78" i="34"/>
  <c r="I78" i="34"/>
  <c r="J78" i="34"/>
  <c r="K78" i="34"/>
  <c r="L78" i="34"/>
  <c r="M78" i="34"/>
  <c r="N79" i="34"/>
  <c r="O79" i="34"/>
  <c r="N80" i="34"/>
  <c r="O80" i="34"/>
  <c r="N81" i="34"/>
  <c r="O81" i="34"/>
  <c r="N82" i="34"/>
  <c r="O82" i="34" s="1"/>
  <c r="N83" i="34"/>
  <c r="O83" i="34"/>
  <c r="D84" i="34"/>
  <c r="E84" i="34"/>
  <c r="F84" i="34"/>
  <c r="G84" i="34"/>
  <c r="H84" i="34"/>
  <c r="I84" i="34"/>
  <c r="N84" i="34" s="1"/>
  <c r="O84" i="34" s="1"/>
  <c r="J84" i="34"/>
  <c r="K84" i="34"/>
  <c r="L84" i="34"/>
  <c r="M84" i="34"/>
  <c r="N85" i="34"/>
  <c r="O85" i="34"/>
  <c r="N86" i="34"/>
  <c r="O86" i="34" s="1"/>
  <c r="N87" i="34"/>
  <c r="O87" i="34"/>
  <c r="N88" i="34"/>
  <c r="O88" i="34"/>
  <c r="N89" i="34"/>
  <c r="O89" i="34" s="1"/>
  <c r="N90" i="34"/>
  <c r="O90" i="34" s="1"/>
  <c r="N91" i="34"/>
  <c r="O91" i="34"/>
  <c r="D92" i="34"/>
  <c r="E92" i="34"/>
  <c r="F92" i="34"/>
  <c r="G92" i="34"/>
  <c r="H92" i="34"/>
  <c r="I92" i="34"/>
  <c r="J92" i="34"/>
  <c r="K92" i="34"/>
  <c r="L92" i="34"/>
  <c r="M92" i="34"/>
  <c r="N93" i="34"/>
  <c r="O93" i="34" s="1"/>
  <c r="N94" i="34"/>
  <c r="O94" i="34"/>
  <c r="N95" i="34"/>
  <c r="O95" i="34"/>
  <c r="N96" i="34"/>
  <c r="O96" i="34" s="1"/>
  <c r="D5" i="35"/>
  <c r="E5" i="35"/>
  <c r="F5" i="35"/>
  <c r="G5" i="35"/>
  <c r="H5" i="35"/>
  <c r="I5" i="35"/>
  <c r="I94" i="35" s="1"/>
  <c r="J5" i="35"/>
  <c r="K5" i="35"/>
  <c r="L5" i="35"/>
  <c r="M5" i="35"/>
  <c r="N6" i="35"/>
  <c r="O6" i="35"/>
  <c r="N7" i="35"/>
  <c r="O7" i="35" s="1"/>
  <c r="N8" i="35"/>
  <c r="O8" i="35"/>
  <c r="D9" i="35"/>
  <c r="E9" i="35"/>
  <c r="F9" i="35"/>
  <c r="F94" i="35" s="1"/>
  <c r="G9" i="35"/>
  <c r="H9" i="35"/>
  <c r="I9" i="35"/>
  <c r="J9" i="35"/>
  <c r="K9" i="35"/>
  <c r="L9" i="35"/>
  <c r="M9" i="35"/>
  <c r="N10" i="35"/>
  <c r="O10" i="35" s="1"/>
  <c r="N11" i="35"/>
  <c r="O11" i="35" s="1"/>
  <c r="N12" i="35"/>
  <c r="O12" i="35" s="1"/>
  <c r="N13" i="35"/>
  <c r="O13" i="35"/>
  <c r="N14" i="35"/>
  <c r="O14" i="35" s="1"/>
  <c r="N15" i="35"/>
  <c r="O15" i="35" s="1"/>
  <c r="N16" i="35"/>
  <c r="O16" i="35" s="1"/>
  <c r="N17" i="35"/>
  <c r="O17" i="35" s="1"/>
  <c r="N18" i="35"/>
  <c r="O18" i="35" s="1"/>
  <c r="N19" i="35"/>
  <c r="O19" i="35"/>
  <c r="D20" i="35"/>
  <c r="N20" i="35" s="1"/>
  <c r="O20" i="35" s="1"/>
  <c r="E20" i="35"/>
  <c r="F20" i="35"/>
  <c r="G20" i="35"/>
  <c r="H20" i="35"/>
  <c r="I20" i="35"/>
  <c r="J20" i="35"/>
  <c r="K20" i="35"/>
  <c r="L20" i="35"/>
  <c r="M20" i="35"/>
  <c r="N21" i="35"/>
  <c r="O21" i="35"/>
  <c r="N22" i="35"/>
  <c r="O22" i="35" s="1"/>
  <c r="N23" i="35"/>
  <c r="O23" i="35" s="1"/>
  <c r="N24" i="35"/>
  <c r="O24" i="35" s="1"/>
  <c r="N25" i="35"/>
  <c r="O25" i="35" s="1"/>
  <c r="N26" i="35"/>
  <c r="O26" i="35" s="1"/>
  <c r="N27" i="35"/>
  <c r="O27" i="35"/>
  <c r="N28" i="35"/>
  <c r="O28" i="35"/>
  <c r="N29" i="35"/>
  <c r="O29" i="35" s="1"/>
  <c r="N30" i="35"/>
  <c r="O30" i="35" s="1"/>
  <c r="N31" i="35"/>
  <c r="O31" i="35" s="1"/>
  <c r="N32" i="35"/>
  <c r="O32" i="35" s="1"/>
  <c r="N33" i="35"/>
  <c r="O33" i="35"/>
  <c r="N34" i="35"/>
  <c r="O34" i="35" s="1"/>
  <c r="N35" i="35"/>
  <c r="O35" i="35" s="1"/>
  <c r="N36" i="35"/>
  <c r="O36" i="35" s="1"/>
  <c r="N37" i="35"/>
  <c r="O37" i="35" s="1"/>
  <c r="N38" i="35"/>
  <c r="O38" i="35" s="1"/>
  <c r="N39" i="35"/>
  <c r="O39" i="35" s="1"/>
  <c r="N40" i="35"/>
  <c r="O40" i="35"/>
  <c r="N41" i="35"/>
  <c r="O41" i="35" s="1"/>
  <c r="N42" i="35"/>
  <c r="O42" i="35" s="1"/>
  <c r="N43" i="35"/>
  <c r="O43" i="35" s="1"/>
  <c r="N44" i="35"/>
  <c r="O44" i="35"/>
  <c r="N45" i="35"/>
  <c r="O45" i="35" s="1"/>
  <c r="N46" i="35"/>
  <c r="O46" i="35" s="1"/>
  <c r="N47" i="35"/>
  <c r="O47" i="35"/>
  <c r="N48" i="35"/>
  <c r="O48" i="35"/>
  <c r="N49" i="35"/>
  <c r="O49" i="35" s="1"/>
  <c r="N50" i="35"/>
  <c r="O50" i="35"/>
  <c r="N51" i="35"/>
  <c r="O51" i="35" s="1"/>
  <c r="N52" i="35"/>
  <c r="O52" i="35" s="1"/>
  <c r="N53" i="35"/>
  <c r="O53" i="35"/>
  <c r="D54" i="35"/>
  <c r="E54" i="35"/>
  <c r="N54" i="35" s="1"/>
  <c r="O54" i="35" s="1"/>
  <c r="F54" i="35"/>
  <c r="G54" i="35"/>
  <c r="H54" i="35"/>
  <c r="I54" i="35"/>
  <c r="J54" i="35"/>
  <c r="K54" i="35"/>
  <c r="L54" i="35"/>
  <c r="M54" i="35"/>
  <c r="M94" i="35" s="1"/>
  <c r="N55" i="35"/>
  <c r="O55" i="35" s="1"/>
  <c r="N56" i="35"/>
  <c r="O56" i="35"/>
  <c r="N57" i="35"/>
  <c r="O57" i="35" s="1"/>
  <c r="N58" i="35"/>
  <c r="O58" i="35" s="1"/>
  <c r="N59" i="35"/>
  <c r="O59" i="35"/>
  <c r="N60" i="35"/>
  <c r="O60" i="35" s="1"/>
  <c r="N61" i="35"/>
  <c r="O61" i="35" s="1"/>
  <c r="N62" i="35"/>
  <c r="O62" i="35"/>
  <c r="N63" i="35"/>
  <c r="O63" i="35" s="1"/>
  <c r="N64" i="35"/>
  <c r="O64" i="35" s="1"/>
  <c r="N65" i="35"/>
  <c r="O65" i="35"/>
  <c r="N66" i="35"/>
  <c r="O66" i="35" s="1"/>
  <c r="N67" i="35"/>
  <c r="O67" i="35" s="1"/>
  <c r="N68" i="35"/>
  <c r="O68" i="35"/>
  <c r="N69" i="35"/>
  <c r="O69" i="35" s="1"/>
  <c r="N70" i="35"/>
  <c r="O70" i="35" s="1"/>
  <c r="N71" i="35"/>
  <c r="O71" i="35"/>
  <c r="N72" i="35"/>
  <c r="O72" i="35" s="1"/>
  <c r="N73" i="35"/>
  <c r="O73" i="35" s="1"/>
  <c r="N74" i="35"/>
  <c r="O74" i="35"/>
  <c r="N75" i="35"/>
  <c r="O75" i="35" s="1"/>
  <c r="N76" i="35"/>
  <c r="O76" i="35" s="1"/>
  <c r="N77" i="35"/>
  <c r="O77" i="35"/>
  <c r="N78" i="35"/>
  <c r="O78" i="35" s="1"/>
  <c r="D79" i="35"/>
  <c r="N79" i="35" s="1"/>
  <c r="O79" i="35" s="1"/>
  <c r="E79" i="35"/>
  <c r="F79" i="35"/>
  <c r="G79" i="35"/>
  <c r="G94" i="35" s="1"/>
  <c r="H79" i="35"/>
  <c r="H94" i="35" s="1"/>
  <c r="I79" i="35"/>
  <c r="J79" i="35"/>
  <c r="K79" i="35"/>
  <c r="K94" i="35" s="1"/>
  <c r="L79" i="35"/>
  <c r="M79" i="35"/>
  <c r="N80" i="35"/>
  <c r="O80" i="35" s="1"/>
  <c r="N81" i="35"/>
  <c r="O81" i="35"/>
  <c r="N82" i="35"/>
  <c r="O82" i="35" s="1"/>
  <c r="D83" i="35"/>
  <c r="E83" i="35"/>
  <c r="F83" i="35"/>
  <c r="G83" i="35"/>
  <c r="H83" i="35"/>
  <c r="I83" i="35"/>
  <c r="J83" i="35"/>
  <c r="J94" i="35" s="1"/>
  <c r="K83" i="35"/>
  <c r="L83" i="35"/>
  <c r="M83" i="35"/>
  <c r="N84" i="35"/>
  <c r="O84" i="35" s="1"/>
  <c r="N85" i="35"/>
  <c r="O85" i="35" s="1"/>
  <c r="N86" i="35"/>
  <c r="O86" i="35"/>
  <c r="N87" i="35"/>
  <c r="O87" i="35" s="1"/>
  <c r="N88" i="35"/>
  <c r="O88" i="35" s="1"/>
  <c r="N89" i="35"/>
  <c r="O89" i="35" s="1"/>
  <c r="N90" i="35"/>
  <c r="O90" i="35" s="1"/>
  <c r="D91" i="35"/>
  <c r="E91" i="35"/>
  <c r="F91" i="35"/>
  <c r="G91" i="35"/>
  <c r="H91" i="35"/>
  <c r="I91" i="35"/>
  <c r="J91" i="35"/>
  <c r="N91" i="35" s="1"/>
  <c r="O91" i="35" s="1"/>
  <c r="K91" i="35"/>
  <c r="L91" i="35"/>
  <c r="M91" i="35"/>
  <c r="N92" i="35"/>
  <c r="O92" i="35" s="1"/>
  <c r="N93" i="35"/>
  <c r="O93" i="35" s="1"/>
  <c r="D5" i="37"/>
  <c r="D96" i="37" s="1"/>
  <c r="N96" i="37" s="1"/>
  <c r="O96" i="37" s="1"/>
  <c r="E5" i="37"/>
  <c r="F5" i="37"/>
  <c r="G5" i="37"/>
  <c r="G96" i="37" s="1"/>
  <c r="H5" i="37"/>
  <c r="I5" i="37"/>
  <c r="J5" i="37"/>
  <c r="J96" i="37" s="1"/>
  <c r="K5" i="37"/>
  <c r="L5" i="37"/>
  <c r="M5" i="37"/>
  <c r="N6" i="37"/>
  <c r="O6" i="37"/>
  <c r="N7" i="37"/>
  <c r="O7" i="37" s="1"/>
  <c r="N8" i="37"/>
  <c r="O8" i="37" s="1"/>
  <c r="N9" i="37"/>
  <c r="O9" i="37" s="1"/>
  <c r="N10" i="37"/>
  <c r="O10" i="37" s="1"/>
  <c r="N11" i="37"/>
  <c r="O11" i="37" s="1"/>
  <c r="D12" i="37"/>
  <c r="N12" i="37" s="1"/>
  <c r="O12" i="37" s="1"/>
  <c r="E12" i="37"/>
  <c r="F12" i="37"/>
  <c r="G12" i="37"/>
  <c r="H12" i="37"/>
  <c r="H96" i="37" s="1"/>
  <c r="I12" i="37"/>
  <c r="J12" i="37"/>
  <c r="K12" i="37"/>
  <c r="L12" i="37"/>
  <c r="L96" i="37" s="1"/>
  <c r="M12" i="37"/>
  <c r="N13" i="37"/>
  <c r="O13" i="37"/>
  <c r="N14" i="37"/>
  <c r="O14" i="37" s="1"/>
  <c r="N15" i="37"/>
  <c r="O15" i="37" s="1"/>
  <c r="N16" i="37"/>
  <c r="O16" i="37" s="1"/>
  <c r="N17" i="37"/>
  <c r="O17" i="37" s="1"/>
  <c r="N18" i="37"/>
  <c r="O18" i="37" s="1"/>
  <c r="N19" i="37"/>
  <c r="O19" i="37"/>
  <c r="N20" i="37"/>
  <c r="O20" i="37" s="1"/>
  <c r="N21" i="37"/>
  <c r="O21" i="37" s="1"/>
  <c r="N22" i="37"/>
  <c r="O22" i="37" s="1"/>
  <c r="D23" i="37"/>
  <c r="E23" i="37"/>
  <c r="F23" i="37"/>
  <c r="G23" i="37"/>
  <c r="H23" i="37"/>
  <c r="I23" i="37"/>
  <c r="J23" i="37"/>
  <c r="K23" i="37"/>
  <c r="L23" i="37"/>
  <c r="M23" i="37"/>
  <c r="N24" i="37"/>
  <c r="O24" i="37" s="1"/>
  <c r="N25" i="37"/>
  <c r="O25" i="37"/>
  <c r="N26" i="37"/>
  <c r="O26" i="37" s="1"/>
  <c r="N27" i="37"/>
  <c r="O27" i="37" s="1"/>
  <c r="N28" i="37"/>
  <c r="O28" i="37"/>
  <c r="N29" i="37"/>
  <c r="O29" i="37"/>
  <c r="N30" i="37"/>
  <c r="O30" i="37" s="1"/>
  <c r="N31" i="37"/>
  <c r="O31" i="37"/>
  <c r="N32" i="37"/>
  <c r="O32" i="37" s="1"/>
  <c r="N33" i="37"/>
  <c r="O33" i="37" s="1"/>
  <c r="N34" i="37"/>
  <c r="O34" i="37"/>
  <c r="N35" i="37"/>
  <c r="O35" i="37"/>
  <c r="N36" i="37"/>
  <c r="O36" i="37" s="1"/>
  <c r="N37" i="37"/>
  <c r="O37" i="37"/>
  <c r="N38" i="37"/>
  <c r="O38" i="37" s="1"/>
  <c r="N39" i="37"/>
  <c r="O39" i="37" s="1"/>
  <c r="N40" i="37"/>
  <c r="O40" i="37"/>
  <c r="N41" i="37"/>
  <c r="O41" i="37"/>
  <c r="N42" i="37"/>
  <c r="O42" i="37" s="1"/>
  <c r="N43" i="37"/>
  <c r="O43" i="37"/>
  <c r="N44" i="37"/>
  <c r="O44" i="37" s="1"/>
  <c r="N45" i="37"/>
  <c r="O45" i="37" s="1"/>
  <c r="N46" i="37"/>
  <c r="O46" i="37"/>
  <c r="N47" i="37"/>
  <c r="O47" i="37"/>
  <c r="N48" i="37"/>
  <c r="O48" i="37" s="1"/>
  <c r="N49" i="37"/>
  <c r="O49" i="37"/>
  <c r="N50" i="37"/>
  <c r="O50" i="37" s="1"/>
  <c r="N51" i="37"/>
  <c r="O51" i="37" s="1"/>
  <c r="N52" i="37"/>
  <c r="O52" i="37"/>
  <c r="N53" i="37"/>
  <c r="O53" i="37"/>
  <c r="D54" i="37"/>
  <c r="N54" i="37" s="1"/>
  <c r="O54" i="37" s="1"/>
  <c r="E54" i="37"/>
  <c r="F54" i="37"/>
  <c r="F96" i="37"/>
  <c r="G54" i="37"/>
  <c r="H54" i="37"/>
  <c r="I54" i="37"/>
  <c r="J54" i="37"/>
  <c r="K54" i="37"/>
  <c r="L54" i="37"/>
  <c r="M54" i="37"/>
  <c r="M96" i="37" s="1"/>
  <c r="N55" i="37"/>
  <c r="O55" i="37" s="1"/>
  <c r="N56" i="37"/>
  <c r="O56" i="37" s="1"/>
  <c r="N57" i="37"/>
  <c r="O57" i="37"/>
  <c r="N58" i="37"/>
  <c r="O58" i="37" s="1"/>
  <c r="N59" i="37"/>
  <c r="O59" i="37" s="1"/>
  <c r="N60" i="37"/>
  <c r="O60" i="37" s="1"/>
  <c r="N61" i="37"/>
  <c r="O61" i="37" s="1"/>
  <c r="N62" i="37"/>
  <c r="O62" i="37" s="1"/>
  <c r="N63" i="37"/>
  <c r="O63" i="37"/>
  <c r="N64" i="37"/>
  <c r="O64" i="37" s="1"/>
  <c r="N65" i="37"/>
  <c r="O65" i="37" s="1"/>
  <c r="N66" i="37"/>
  <c r="O66" i="37" s="1"/>
  <c r="N67" i="37"/>
  <c r="O67" i="37" s="1"/>
  <c r="N68" i="37"/>
  <c r="O68" i="37" s="1"/>
  <c r="N69" i="37"/>
  <c r="O69" i="37"/>
  <c r="N70" i="37"/>
  <c r="O70" i="37" s="1"/>
  <c r="N71" i="37"/>
  <c r="O71" i="37" s="1"/>
  <c r="N72" i="37"/>
  <c r="O72" i="37" s="1"/>
  <c r="N73" i="37"/>
  <c r="O73" i="37" s="1"/>
  <c r="N74" i="37"/>
  <c r="O74" i="37" s="1"/>
  <c r="N75" i="37"/>
  <c r="O75" i="37"/>
  <c r="N76" i="37"/>
  <c r="O76" i="37" s="1"/>
  <c r="N77" i="37"/>
  <c r="O77" i="37" s="1"/>
  <c r="D78" i="37"/>
  <c r="N78" i="37" s="1"/>
  <c r="O78" i="37" s="1"/>
  <c r="E78" i="37"/>
  <c r="F78" i="37"/>
  <c r="G78" i="37"/>
  <c r="H78" i="37"/>
  <c r="I78" i="37"/>
  <c r="J78" i="37"/>
  <c r="K78" i="37"/>
  <c r="L78" i="37"/>
  <c r="M78" i="37"/>
  <c r="N79" i="37"/>
  <c r="O79" i="37"/>
  <c r="N80" i="37"/>
  <c r="O80" i="37" s="1"/>
  <c r="N81" i="37"/>
  <c r="O81" i="37"/>
  <c r="D82" i="37"/>
  <c r="E82" i="37"/>
  <c r="F82" i="37"/>
  <c r="G82" i="37"/>
  <c r="H82" i="37"/>
  <c r="I82" i="37"/>
  <c r="I96" i="37" s="1"/>
  <c r="J82" i="37"/>
  <c r="K82" i="37"/>
  <c r="K96" i="37" s="1"/>
  <c r="L82" i="37"/>
  <c r="M82" i="37"/>
  <c r="N83" i="37"/>
  <c r="O83" i="37"/>
  <c r="N84" i="37"/>
  <c r="O84" i="37" s="1"/>
  <c r="N85" i="37"/>
  <c r="O85" i="37" s="1"/>
  <c r="N86" i="37"/>
  <c r="O86" i="37"/>
  <c r="N87" i="37"/>
  <c r="O87" i="37"/>
  <c r="N88" i="37"/>
  <c r="O88" i="37" s="1"/>
  <c r="N89" i="37"/>
  <c r="O89" i="37"/>
  <c r="N90" i="37"/>
  <c r="O90" i="37" s="1"/>
  <c r="D91" i="37"/>
  <c r="N91" i="37" s="1"/>
  <c r="O91" i="37" s="1"/>
  <c r="E91" i="37"/>
  <c r="E96" i="37" s="1"/>
  <c r="F91" i="37"/>
  <c r="G91" i="37"/>
  <c r="H91" i="37"/>
  <c r="I91" i="37"/>
  <c r="J91" i="37"/>
  <c r="K91" i="37"/>
  <c r="L91" i="37"/>
  <c r="M91" i="37"/>
  <c r="N92" i="37"/>
  <c r="O92" i="37" s="1"/>
  <c r="N93" i="37"/>
  <c r="O93" i="37"/>
  <c r="N94" i="37"/>
  <c r="O94" i="37"/>
  <c r="N95" i="37"/>
  <c r="O95" i="37" s="1"/>
  <c r="D5" i="38"/>
  <c r="N5" i="38" s="1"/>
  <c r="O5" i="38" s="1"/>
  <c r="E5" i="38"/>
  <c r="E98" i="38" s="1"/>
  <c r="F5" i="38"/>
  <c r="F98" i="38" s="1"/>
  <c r="G5" i="38"/>
  <c r="H5" i="38"/>
  <c r="I5" i="38"/>
  <c r="I98" i="38" s="1"/>
  <c r="J5" i="38"/>
  <c r="K5" i="38"/>
  <c r="L5" i="38"/>
  <c r="M5" i="38"/>
  <c r="M98" i="38" s="1"/>
  <c r="N6" i="38"/>
  <c r="O6" i="38" s="1"/>
  <c r="N7" i="38"/>
  <c r="O7" i="38" s="1"/>
  <c r="N8" i="38"/>
  <c r="O8" i="38"/>
  <c r="N9" i="38"/>
  <c r="O9" i="38"/>
  <c r="N10" i="38"/>
  <c r="O10" i="38" s="1"/>
  <c r="N11" i="38"/>
  <c r="O11" i="38"/>
  <c r="N12" i="38"/>
  <c r="O12" i="38" s="1"/>
  <c r="D13" i="38"/>
  <c r="N13" i="38" s="1"/>
  <c r="O13" i="38" s="1"/>
  <c r="E13" i="38"/>
  <c r="F13" i="38"/>
  <c r="G13" i="38"/>
  <c r="H13" i="38"/>
  <c r="I13" i="38"/>
  <c r="J13" i="38"/>
  <c r="K13" i="38"/>
  <c r="K98" i="38" s="1"/>
  <c r="L13" i="38"/>
  <c r="M13" i="38"/>
  <c r="N14" i="38"/>
  <c r="O14" i="38" s="1"/>
  <c r="N15" i="38"/>
  <c r="O15" i="38" s="1"/>
  <c r="N16" i="38"/>
  <c r="O16" i="38" s="1"/>
  <c r="N17" i="38"/>
  <c r="O17" i="38" s="1"/>
  <c r="N18" i="38"/>
  <c r="O18" i="38" s="1"/>
  <c r="N19" i="38"/>
  <c r="O19" i="38"/>
  <c r="N20" i="38"/>
  <c r="O20" i="38" s="1"/>
  <c r="N21" i="38"/>
  <c r="O21" i="38" s="1"/>
  <c r="N22" i="38"/>
  <c r="O22" i="38" s="1"/>
  <c r="N23" i="38"/>
  <c r="O23" i="38" s="1"/>
  <c r="D24" i="38"/>
  <c r="N24" i="38" s="1"/>
  <c r="O24" i="38" s="1"/>
  <c r="E24" i="38"/>
  <c r="F24" i="38"/>
  <c r="G24" i="38"/>
  <c r="H24" i="38"/>
  <c r="I24" i="38"/>
  <c r="J24" i="38"/>
  <c r="K24" i="38"/>
  <c r="L24" i="38"/>
  <c r="L98" i="38" s="1"/>
  <c r="M24" i="38"/>
  <c r="N25" i="38"/>
  <c r="O25" i="38"/>
  <c r="N26" i="38"/>
  <c r="O26" i="38" s="1"/>
  <c r="N27" i="38"/>
  <c r="O27" i="38"/>
  <c r="N28" i="38"/>
  <c r="O28" i="38"/>
  <c r="N29" i="38"/>
  <c r="O29" i="38" s="1"/>
  <c r="N30" i="38"/>
  <c r="O30" i="38"/>
  <c r="N31" i="38"/>
  <c r="O31" i="38"/>
  <c r="N32" i="38"/>
  <c r="O32" i="38" s="1"/>
  <c r="N33" i="38"/>
  <c r="O33" i="38"/>
  <c r="N34" i="38"/>
  <c r="O34" i="38"/>
  <c r="N35" i="38"/>
  <c r="O35" i="38" s="1"/>
  <c r="N36" i="38"/>
  <c r="O36" i="38"/>
  <c r="N37" i="38"/>
  <c r="O37" i="38"/>
  <c r="N38" i="38"/>
  <c r="O38" i="38" s="1"/>
  <c r="N39" i="38"/>
  <c r="O39" i="38"/>
  <c r="N40" i="38"/>
  <c r="O40" i="38"/>
  <c r="N41" i="38"/>
  <c r="O41" i="38" s="1"/>
  <c r="N42" i="38"/>
  <c r="O42" i="38"/>
  <c r="N43" i="38"/>
  <c r="O43" i="38"/>
  <c r="N44" i="38"/>
  <c r="O44" i="38" s="1"/>
  <c r="N45" i="38"/>
  <c r="O45" i="38"/>
  <c r="N46" i="38"/>
  <c r="O46" i="38"/>
  <c r="N47" i="38"/>
  <c r="O47" i="38" s="1"/>
  <c r="N48" i="38"/>
  <c r="O48" i="38"/>
  <c r="N49" i="38"/>
  <c r="O49" i="38"/>
  <c r="N50" i="38"/>
  <c r="O50" i="38" s="1"/>
  <c r="N51" i="38"/>
  <c r="O51" i="38"/>
  <c r="N52" i="38"/>
  <c r="O52" i="38"/>
  <c r="N53" i="38"/>
  <c r="O53" i="38" s="1"/>
  <c r="N54" i="38"/>
  <c r="O54" i="38"/>
  <c r="D55" i="38"/>
  <c r="E55" i="38"/>
  <c r="F55" i="38"/>
  <c r="N55" i="38" s="1"/>
  <c r="O55" i="38" s="1"/>
  <c r="G55" i="38"/>
  <c r="H55" i="38"/>
  <c r="I55" i="38"/>
  <c r="J55" i="38"/>
  <c r="K55" i="38"/>
  <c r="L55" i="38"/>
  <c r="M55" i="38"/>
  <c r="N56" i="38"/>
  <c r="O56" i="38"/>
  <c r="N57" i="38"/>
  <c r="O57" i="38"/>
  <c r="N58" i="38"/>
  <c r="O58" i="38" s="1"/>
  <c r="N59" i="38"/>
  <c r="O59" i="38"/>
  <c r="N60" i="38"/>
  <c r="O60" i="38"/>
  <c r="N61" i="38"/>
  <c r="O61" i="38" s="1"/>
  <c r="N62" i="38"/>
  <c r="O62" i="38"/>
  <c r="N63" i="38"/>
  <c r="O63" i="38"/>
  <c r="N64" i="38"/>
  <c r="O64" i="38" s="1"/>
  <c r="N65" i="38"/>
  <c r="O65" i="38"/>
  <c r="N66" i="38"/>
  <c r="O66" i="38"/>
  <c r="N67" i="38"/>
  <c r="O67" i="38" s="1"/>
  <c r="N68" i="38"/>
  <c r="O68" i="38"/>
  <c r="N69" i="38"/>
  <c r="O69" i="38"/>
  <c r="N70" i="38"/>
  <c r="O70" i="38" s="1"/>
  <c r="N71" i="38"/>
  <c r="O71" i="38"/>
  <c r="N72" i="38"/>
  <c r="O72" i="38"/>
  <c r="N73" i="38"/>
  <c r="O73" i="38" s="1"/>
  <c r="N74" i="38"/>
  <c r="O74" i="38"/>
  <c r="N75" i="38"/>
  <c r="O75" i="38"/>
  <c r="N76" i="38"/>
  <c r="O76" i="38" s="1"/>
  <c r="N77" i="38"/>
  <c r="O77" i="38"/>
  <c r="N78" i="38"/>
  <c r="O78" i="38"/>
  <c r="N79" i="38"/>
  <c r="O79" i="38" s="1"/>
  <c r="N80" i="38"/>
  <c r="O80" i="38"/>
  <c r="D81" i="38"/>
  <c r="E81" i="38"/>
  <c r="F81" i="38"/>
  <c r="N81" i="38" s="1"/>
  <c r="O81" i="38" s="1"/>
  <c r="G81" i="38"/>
  <c r="G98" i="38" s="1"/>
  <c r="H81" i="38"/>
  <c r="I81" i="38"/>
  <c r="J81" i="38"/>
  <c r="K81" i="38"/>
  <c r="L81" i="38"/>
  <c r="M81" i="38"/>
  <c r="N82" i="38"/>
  <c r="O82" i="38"/>
  <c r="N83" i="38"/>
  <c r="O83" i="38" s="1"/>
  <c r="N84" i="38"/>
  <c r="O84" i="38"/>
  <c r="D85" i="38"/>
  <c r="E85" i="38"/>
  <c r="N85" i="38" s="1"/>
  <c r="O85" i="38" s="1"/>
  <c r="F85" i="38"/>
  <c r="G85" i="38"/>
  <c r="H85" i="38"/>
  <c r="I85" i="38"/>
  <c r="J85" i="38"/>
  <c r="K85" i="38"/>
  <c r="L85" i="38"/>
  <c r="M85" i="38"/>
  <c r="N86" i="38"/>
  <c r="O86" i="38"/>
  <c r="N87" i="38"/>
  <c r="O87" i="38"/>
  <c r="N88" i="38"/>
  <c r="O88" i="38" s="1"/>
  <c r="N89" i="38"/>
  <c r="O89" i="38"/>
  <c r="N90" i="38"/>
  <c r="O90" i="38"/>
  <c r="N91" i="38"/>
  <c r="O91" i="38" s="1"/>
  <c r="N92" i="38"/>
  <c r="O92" i="38"/>
  <c r="D93" i="38"/>
  <c r="E93" i="38"/>
  <c r="F93" i="38"/>
  <c r="G93" i="38"/>
  <c r="H93" i="38"/>
  <c r="I93" i="38"/>
  <c r="J93" i="38"/>
  <c r="K93" i="38"/>
  <c r="L93" i="38"/>
  <c r="N93" i="38" s="1"/>
  <c r="O93" i="38" s="1"/>
  <c r="M93" i="38"/>
  <c r="N94" i="38"/>
  <c r="O94" i="38"/>
  <c r="N95" i="38"/>
  <c r="O95" i="38"/>
  <c r="N96" i="38"/>
  <c r="O96" i="38" s="1"/>
  <c r="N97" i="38"/>
  <c r="O97" i="38"/>
  <c r="N10" i="36"/>
  <c r="O10" i="36" s="1"/>
  <c r="E97" i="34"/>
  <c r="E99" i="36"/>
  <c r="N5" i="35"/>
  <c r="O5" i="35" s="1"/>
  <c r="N53" i="33"/>
  <c r="O53" i="33"/>
  <c r="K105" i="33"/>
  <c r="G105" i="33"/>
  <c r="N5" i="37"/>
  <c r="O5" i="37" s="1"/>
  <c r="I99" i="36"/>
  <c r="N78" i="34"/>
  <c r="O78" i="34"/>
  <c r="H105" i="33"/>
  <c r="N5" i="33"/>
  <c r="O5" i="33" s="1"/>
  <c r="N71" i="36"/>
  <c r="O71" i="36" s="1"/>
  <c r="K99" i="36"/>
  <c r="N79" i="36"/>
  <c r="O79" i="36" s="1"/>
  <c r="K91" i="39"/>
  <c r="L91" i="39"/>
  <c r="I91" i="39"/>
  <c r="N86" i="39"/>
  <c r="O86" i="39" s="1"/>
  <c r="N76" i="39"/>
  <c r="O76" i="39"/>
  <c r="N72" i="39"/>
  <c r="O72" i="39"/>
  <c r="N49" i="39"/>
  <c r="O49" i="39" s="1"/>
  <c r="D91" i="39"/>
  <c r="F91" i="39"/>
  <c r="E91" i="39"/>
  <c r="N12" i="39"/>
  <c r="O12" i="39"/>
  <c r="N5" i="39"/>
  <c r="O5" i="39" s="1"/>
  <c r="K93" i="40"/>
  <c r="G93" i="40"/>
  <c r="L93" i="40"/>
  <c r="H93" i="40"/>
  <c r="N74" i="40"/>
  <c r="O74" i="40" s="1"/>
  <c r="N88" i="40"/>
  <c r="O88" i="40"/>
  <c r="M93" i="40"/>
  <c r="N78" i="40"/>
  <c r="O78" i="40"/>
  <c r="N51" i="40"/>
  <c r="O51" i="40"/>
  <c r="J93" i="40"/>
  <c r="I93" i="40"/>
  <c r="N23" i="40"/>
  <c r="O23" i="40"/>
  <c r="D93" i="40"/>
  <c r="N11" i="40"/>
  <c r="O11" i="40"/>
  <c r="E93" i="40"/>
  <c r="N5" i="40"/>
  <c r="O5" i="40"/>
  <c r="G97" i="34"/>
  <c r="E105" i="33"/>
  <c r="N11" i="33"/>
  <c r="O11" i="33" s="1"/>
  <c r="N15" i="36"/>
  <c r="O15" i="36"/>
  <c r="G99" i="36"/>
  <c r="H98" i="38"/>
  <c r="N23" i="37"/>
  <c r="O23" i="37" s="1"/>
  <c r="N10" i="34"/>
  <c r="O10" i="34"/>
  <c r="K97" i="34"/>
  <c r="N22" i="33"/>
  <c r="O22" i="33"/>
  <c r="N5" i="36"/>
  <c r="O5" i="36" s="1"/>
  <c r="J98" i="38"/>
  <c r="D98" i="38"/>
  <c r="E94" i="35"/>
  <c r="N83" i="35"/>
  <c r="O83" i="35" s="1"/>
  <c r="N21" i="34"/>
  <c r="O21" i="34"/>
  <c r="M105" i="33"/>
  <c r="H99" i="36"/>
  <c r="F93" i="40"/>
  <c r="N93" i="40" s="1"/>
  <c r="O93" i="40" s="1"/>
  <c r="L103" i="41"/>
  <c r="M103" i="41"/>
  <c r="K103" i="41"/>
  <c r="J103" i="41"/>
  <c r="N99" i="41"/>
  <c r="O99" i="41"/>
  <c r="I103" i="41"/>
  <c r="H103" i="41"/>
  <c r="N83" i="41"/>
  <c r="O83" i="41" s="1"/>
  <c r="N76" i="41"/>
  <c r="O76" i="41"/>
  <c r="G103" i="41"/>
  <c r="N46" i="41"/>
  <c r="O46" i="41"/>
  <c r="F103" i="41"/>
  <c r="N103" i="41" s="1"/>
  <c r="O103" i="41" s="1"/>
  <c r="N15" i="41"/>
  <c r="O15" i="41"/>
  <c r="D103" i="41"/>
  <c r="E103" i="41"/>
  <c r="N10" i="41"/>
  <c r="O10" i="41" s="1"/>
  <c r="N5" i="41"/>
  <c r="O5" i="41"/>
  <c r="K94" i="42"/>
  <c r="J94" i="42"/>
  <c r="M94" i="42"/>
  <c r="L94" i="42"/>
  <c r="N90" i="42"/>
  <c r="O90" i="42" s="1"/>
  <c r="I94" i="42"/>
  <c r="N76" i="42"/>
  <c r="O76" i="42"/>
  <c r="N72" i="42"/>
  <c r="O72" i="42" s="1"/>
  <c r="F94" i="42"/>
  <c r="G94" i="42"/>
  <c r="H94" i="42"/>
  <c r="N45" i="42"/>
  <c r="O45" i="42"/>
  <c r="D94" i="42"/>
  <c r="E94" i="42"/>
  <c r="N15" i="42"/>
  <c r="O15" i="42" s="1"/>
  <c r="N12" i="42"/>
  <c r="O12" i="42"/>
  <c r="N5" i="42"/>
  <c r="O5" i="42"/>
  <c r="N94" i="42"/>
  <c r="O94" i="42" s="1"/>
  <c r="M91" i="43"/>
  <c r="L91" i="43"/>
  <c r="J91" i="43"/>
  <c r="N86" i="43"/>
  <c r="O86" i="43"/>
  <c r="F91" i="43"/>
  <c r="K91" i="43"/>
  <c r="N77" i="43"/>
  <c r="O77" i="43" s="1"/>
  <c r="N73" i="43"/>
  <c r="O73" i="43"/>
  <c r="I91" i="43"/>
  <c r="G91" i="43"/>
  <c r="N49" i="43"/>
  <c r="O49" i="43" s="1"/>
  <c r="H91" i="43"/>
  <c r="N21" i="43"/>
  <c r="O21" i="43" s="1"/>
  <c r="D91" i="43"/>
  <c r="N11" i="43"/>
  <c r="O11" i="43" s="1"/>
  <c r="E91" i="43"/>
  <c r="N91" i="43" s="1"/>
  <c r="O91" i="43" s="1"/>
  <c r="N5" i="43"/>
  <c r="O5" i="43" s="1"/>
  <c r="L88" i="44"/>
  <c r="M88" i="44"/>
  <c r="N83" i="44"/>
  <c r="O83" i="44" s="1"/>
  <c r="F88" i="44"/>
  <c r="K88" i="44"/>
  <c r="J88" i="44"/>
  <c r="N74" i="44"/>
  <c r="O74" i="44"/>
  <c r="N70" i="44"/>
  <c r="O70" i="44" s="1"/>
  <c r="H88" i="44"/>
  <c r="G88" i="44"/>
  <c r="I88" i="44"/>
  <c r="N46" i="44"/>
  <c r="O46" i="44" s="1"/>
  <c r="N21" i="44"/>
  <c r="O21" i="44"/>
  <c r="E88" i="44"/>
  <c r="D88" i="44"/>
  <c r="N88" i="44" s="1"/>
  <c r="O88" i="44" s="1"/>
  <c r="N11" i="44"/>
  <c r="O11" i="44" s="1"/>
  <c r="N5" i="44"/>
  <c r="O5" i="44"/>
  <c r="N74" i="45"/>
  <c r="O74" i="45" s="1"/>
  <c r="J93" i="45"/>
  <c r="M93" i="45"/>
  <c r="N87" i="45"/>
  <c r="O87" i="45"/>
  <c r="I93" i="45"/>
  <c r="G93" i="45"/>
  <c r="N78" i="45"/>
  <c r="O78" i="45"/>
  <c r="K93" i="45"/>
  <c r="L93" i="45"/>
  <c r="H93" i="45"/>
  <c r="D93" i="45"/>
  <c r="N49" i="45"/>
  <c r="O49" i="45"/>
  <c r="N23" i="45"/>
  <c r="O23" i="45"/>
  <c r="E93" i="45"/>
  <c r="N93" i="45" s="1"/>
  <c r="O93" i="45" s="1"/>
  <c r="N13" i="45"/>
  <c r="O13" i="45" s="1"/>
  <c r="F93" i="45"/>
  <c r="N5" i="45"/>
  <c r="O5" i="45" s="1"/>
  <c r="M98" i="46"/>
  <c r="N93" i="46"/>
  <c r="O93" i="46" s="1"/>
  <c r="L98" i="46"/>
  <c r="K98" i="46"/>
  <c r="N78" i="46"/>
  <c r="O78" i="46" s="1"/>
  <c r="J98" i="46"/>
  <c r="I98" i="46"/>
  <c r="N84" i="46"/>
  <c r="O84" i="46"/>
  <c r="H98" i="46"/>
  <c r="F98" i="46"/>
  <c r="N98" i="46" s="1"/>
  <c r="O98" i="46" s="1"/>
  <c r="N52" i="46"/>
  <c r="O52" i="46" s="1"/>
  <c r="G98" i="46"/>
  <c r="N23" i="46"/>
  <c r="O23" i="46" s="1"/>
  <c r="D98" i="46"/>
  <c r="N13" i="46"/>
  <c r="O13" i="46" s="1"/>
  <c r="E98" i="46"/>
  <c r="N5" i="46"/>
  <c r="O5" i="46" s="1"/>
  <c r="J128" i="47"/>
  <c r="M128" i="47"/>
  <c r="G128" i="47"/>
  <c r="N128" i="47" s="1"/>
  <c r="O128" i="47" s="1"/>
  <c r="I128" i="47"/>
  <c r="N57" i="47"/>
  <c r="O57" i="47"/>
  <c r="N25" i="47"/>
  <c r="O25" i="47" s="1"/>
  <c r="D128" i="47"/>
  <c r="E128" i="47"/>
  <c r="O121" i="49"/>
  <c r="P121" i="49"/>
  <c r="O114" i="49"/>
  <c r="P114" i="49"/>
  <c r="O107" i="49"/>
  <c r="P107" i="49" s="1"/>
  <c r="F125" i="49"/>
  <c r="O56" i="49"/>
  <c r="P56" i="49" s="1"/>
  <c r="O26" i="49"/>
  <c r="P26" i="49"/>
  <c r="N125" i="49"/>
  <c r="K125" i="49"/>
  <c r="M125" i="49"/>
  <c r="O125" i="49" s="1"/>
  <c r="P125" i="49" s="1"/>
  <c r="D125" i="49"/>
  <c r="J125" i="49"/>
  <c r="O12" i="49"/>
  <c r="P12" i="49" s="1"/>
  <c r="E125" i="49"/>
  <c r="H125" i="49"/>
  <c r="I125" i="49"/>
  <c r="L125" i="49"/>
  <c r="G125" i="49"/>
  <c r="O5" i="49"/>
  <c r="P5" i="49"/>
  <c r="L128" i="47"/>
  <c r="H128" i="47"/>
  <c r="N5" i="47"/>
  <c r="O5" i="47" s="1"/>
  <c r="N12" i="47"/>
  <c r="O12" i="47"/>
  <c r="O131" i="50" l="1"/>
  <c r="P131" i="50" s="1"/>
  <c r="N98" i="38"/>
  <c r="O98" i="38" s="1"/>
  <c r="N91" i="39"/>
  <c r="O91" i="39" s="1"/>
  <c r="D99" i="36"/>
  <c r="N9" i="35"/>
  <c r="O9" i="35" s="1"/>
  <c r="D94" i="35"/>
  <c r="L94" i="35"/>
  <c r="J105" i="33"/>
  <c r="N82" i="37"/>
  <c r="O82" i="37" s="1"/>
  <c r="N100" i="33"/>
  <c r="O100" i="33" s="1"/>
  <c r="I97" i="34"/>
  <c r="N92" i="34"/>
  <c r="O92" i="34" s="1"/>
  <c r="H97" i="34"/>
  <c r="F105" i="33"/>
  <c r="J99" i="36"/>
  <c r="N54" i="34"/>
  <c r="O54" i="34" s="1"/>
  <c r="D97" i="34"/>
  <c r="N22" i="39"/>
  <c r="O22" i="39" s="1"/>
  <c r="D105" i="33"/>
  <c r="N116" i="47"/>
  <c r="O116" i="47" s="1"/>
  <c r="N108" i="47"/>
  <c r="O108" i="47" s="1"/>
  <c r="N105" i="33" l="1"/>
  <c r="O105" i="33" s="1"/>
  <c r="N94" i="35"/>
  <c r="O94" i="35" s="1"/>
  <c r="N97" i="34"/>
  <c r="O97" i="34" s="1"/>
  <c r="N99" i="36"/>
  <c r="O99" i="36" s="1"/>
</calcChain>
</file>

<file path=xl/sharedStrings.xml><?xml version="1.0" encoding="utf-8"?>
<sst xmlns="http://schemas.openxmlformats.org/spreadsheetml/2006/main" count="2141" uniqueCount="287">
  <si>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</si>
  <si>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</si>
  <si>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</si>
  <si>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</si>
  <si>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</si>
  <si>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</si>
  <si>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</si>
  <si>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</si>
  <si>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</si>
  <si>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</si>
  <si>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</si>
  <si>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</si>
  <si>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</si>
  <si>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</si>
  <si>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Water</t>
  </si>
  <si>
    <t>Communications Services Taxes</t>
  </si>
  <si>
    <t>Permits, Fees, and Special Assessments</t>
  </si>
  <si>
    <t>Franchise Fee - Solid Waste</t>
  </si>
  <si>
    <t>Franchise Fee - Other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</si>
  <si>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</si>
  <si>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</si>
  <si>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</si>
  <si>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</si>
  <si>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Impact Fees - Residential - Other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</si>
  <si>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</si>
  <si>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</si>
  <si>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</si>
  <si>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</si>
  <si>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</si>
  <si>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</si>
  <si>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</si>
  <si>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</si>
  <si>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</si>
  <si>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</si>
  <si>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</si>
  <si>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</si>
  <si>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</si>
  <si>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Other Human Services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</si>
  <si>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</si>
  <si>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</si>
  <si>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</si>
  <si>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</si>
  <si>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</si>
  <si>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</si>
  <si>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</si>
  <si>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</si>
  <si>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</si>
  <si>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</si>
  <si>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</si>
  <si>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</si>
  <si>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</si>
  <si>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</si>
  <si>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Culture / Recreation</t>
  </si>
  <si>
    <t>Grants from Other Local Units - General Government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</si>
  <si>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</si>
  <si>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</si>
  <si>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</si>
  <si>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</si>
  <si>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</si>
  <si>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</si>
  <si>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</si>
  <si>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</si>
  <si>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</si>
  <si>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</si>
  <si>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Administrative Service Fees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</si>
  <si>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</si>
  <si>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</si>
  <si>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</si>
  <si>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Other General Gov't Charges and Fees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</si>
  <si>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</si>
  <si>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</si>
  <si>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</si>
  <si>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</si>
  <si>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</si>
  <si>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</si>
  <si>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</si>
  <si>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</si>
  <si>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Parking Facilities</t>
  </si>
  <si>
    <t>Transportation (User Fees) - Other Transportation Charges</t>
  </si>
  <si>
    <t>Economic Environment - Housing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</si>
  <si>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</si>
  <si>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</si>
  <si>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</si>
  <si>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Parks and Recreation</t>
  </si>
  <si>
    <t>Culture / Recreation - Cultural Services</t>
  </si>
  <si>
    <t>Culture / Recreation - Other Culture / Recreation Charges</t>
  </si>
  <si>
    <t>Total - All Account Codes</t>
  </si>
  <si>
    <t>Circuit Court Criminal - Service Charges</t>
  </si>
  <si>
    <t>County Court Civil - Service Charges</t>
  </si>
  <si>
    <t>Circuit Court Civil - Service Charges</t>
  </si>
  <si>
    <t>Circuit Court Civil - Court Costs</t>
  </si>
  <si>
    <t>Circuit Court Civil - Fees and Service Charges</t>
  </si>
  <si>
    <t>Traffic Court - Service Charges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</si>
  <si>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</si>
  <si>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</si>
  <si>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</si>
  <si>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</si>
  <si>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</si>
  <si>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</si>
  <si>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Library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</si>
  <si>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</si>
  <si>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</si>
  <si>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</si>
  <si>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</si>
  <si>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</si>
  <si>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</si>
  <si>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</si>
  <si>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</si>
  <si>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</si>
  <si>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</si>
  <si>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</si>
  <si>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</si>
  <si>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</si>
  <si>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</si>
  <si>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</si>
  <si>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</si>
  <si>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</si>
  <si>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</si>
  <si>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</si>
  <si>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St. Johns County Government Revenues Reported by Account Code and Fund Type</t>
  </si>
  <si>
    <t>Local Fiscal Year Ended September 30, 2010</t>
  </si>
  <si>
    <t>State Grant - Human Services - Health or Hospitals</t>
  </si>
  <si>
    <t>Grants from Other Local Units - Public Safety</t>
  </si>
  <si>
    <t>Grants from Other Local Units - Physical Environment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</si>
  <si>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</si>
  <si>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</si>
  <si>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</si>
  <si>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Other Federal Grants</t>
  </si>
  <si>
    <t>State Grant - Human Services - Public Welfare</t>
  </si>
  <si>
    <t>State Grant - Other</t>
  </si>
  <si>
    <t>State Shared Revenues - General Gov't - Cardroom Tax</t>
  </si>
  <si>
    <t>General Gov't (Not Court-Related) - Internal Service Fund Fees and Charges</t>
  </si>
  <si>
    <t>Interest and Other Earnings - Dividends</t>
  </si>
  <si>
    <t>2011 Countywide Population:</t>
  </si>
  <si>
    <t>Local Fiscal Year Ended September 30, 2008</t>
  </si>
  <si>
    <t>Permits and Franchise Fees</t>
  </si>
  <si>
    <t>Other Permits and Fees</t>
  </si>
  <si>
    <t>County Court Criminal - Service Charges</t>
  </si>
  <si>
    <t>Fines - Local Ordinance Violations</t>
  </si>
  <si>
    <t>Special Assessments - Service Charges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</si>
  <si>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</si>
  <si>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</si>
  <si>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</si>
  <si>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</si>
  <si>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</si>
  <si>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2008 Countywide Population:</t>
  </si>
  <si>
    <t>Local Fiscal Year Ended September 30, 2012</t>
  </si>
  <si>
    <t>County Ninth-Cent Voted Fuel Tax</t>
  </si>
  <si>
    <t>First Local Option Fuel Tax (1 to 6 Cents)</t>
  </si>
  <si>
    <t>Second Local Option Fuel Tax (1 to 5 Cents)</t>
  </si>
  <si>
    <t>Grants from Other Local Units - Other</t>
  </si>
  <si>
    <t>2012 Countywide Population:</t>
  </si>
  <si>
    <t>Local Fiscal Year Ended September 30, 2013</t>
  </si>
  <si>
    <t>Communications Services Taxes (Chapter 202, F.S.)</t>
  </si>
  <si>
    <t>Federal Grant - Human Services - Public Assistance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</si>
  <si>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</si>
  <si>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</si>
  <si>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</si>
  <si>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</si>
  <si>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</si>
  <si>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</si>
  <si>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Public Safety - Firefighter Supplemental Compensation</t>
  </si>
  <si>
    <t>General Government - Recording Fees</t>
  </si>
  <si>
    <t>General Government - Administrative Service Fees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</si>
  <si>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</si>
  <si>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</si>
  <si>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</si>
  <si>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County Officer Commission and Fees</t>
  </si>
  <si>
    <t>General Government - Other General Government Charges and Fees</t>
  </si>
  <si>
    <t>Public Safety - Fire Protection</t>
  </si>
  <si>
    <t>Transportation - Parking Facilities</t>
  </si>
  <si>
    <t>Transportation - Other Transportation Charges</t>
  </si>
  <si>
    <t>Sales - Disposition of Fixed Assets</t>
  </si>
  <si>
    <t>Sales - Sale of Surplus Materials and Scrap</t>
  </si>
  <si>
    <t>Proprietary Non-Operating - Other Grants and Donations</t>
  </si>
  <si>
    <t>2013 Countywide Population:</t>
  </si>
  <si>
    <t>Local Fiscal Year Ended September 30, 2014</t>
  </si>
  <si>
    <t>Interest and Other Earnings - Gain (Loss) on Sale of Investments</t>
  </si>
  <si>
    <t>2014 Countywide Population:</t>
  </si>
  <si>
    <t>Local Fiscal Year Ended September 30, 2015</t>
  </si>
  <si>
    <t>Franchise Fee - Water</t>
  </si>
  <si>
    <t>Culture / Recreation - Special Recreation Facilities</t>
  </si>
  <si>
    <t>2015 Countywide Population:</t>
  </si>
  <si>
    <t>Local Fiscal Year Ended September 30, 2007</t>
  </si>
  <si>
    <t>Franchise Fees, Licenses, and Permits</t>
  </si>
  <si>
    <t>Other Permits, Fees and Licenses</t>
  </si>
  <si>
    <t>State Grant - Court-Related Grants - Conflict Cases</t>
  </si>
  <si>
    <t>Circuit Court Criminal - Filing Fees</t>
  </si>
  <si>
    <t>County Court Civil - Filing Fees</t>
  </si>
  <si>
    <t>Circuit Court Civil - Filing Fees</t>
  </si>
  <si>
    <t>Probate Court - Filing Fees</t>
  </si>
  <si>
    <t>Court-Ordered Judgments and Fines - Other Court-Ordered</t>
  </si>
  <si>
    <t>Special Assessments - Other</t>
  </si>
  <si>
    <t>2007 Countywide Population:</t>
  </si>
  <si>
    <t>Local Fiscal Year Ended September 30, 2006</t>
  </si>
  <si>
    <t>Permits, Fees, and Licenses</t>
  </si>
  <si>
    <t>Occupational Licenses</t>
  </si>
  <si>
    <t>State Grant - Physical Environment - Garbage / Solid Waste</t>
  </si>
  <si>
    <t>State Shared Revenues - Public Safety</t>
  </si>
  <si>
    <t>Court-Ordered Judgments and Fines</t>
  </si>
  <si>
    <t>Other Miscellaneous Revenues</t>
  </si>
  <si>
    <t>2006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</si>
  <si>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</si>
  <si>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</si>
  <si>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</si>
  <si>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</si>
  <si>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</si>
  <si>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Utility Service Tax - Electricity</t>
  </si>
  <si>
    <t>Local Business Tax (Chapter 205, F.S.)</t>
  </si>
  <si>
    <t>General Government - Internal Service Fund Fees and Charges</t>
  </si>
  <si>
    <t>Proprietary Non-Operating - Other Non-Operating Sources</t>
  </si>
  <si>
    <t>2018 Countywide Population:</t>
  </si>
  <si>
    <t>Local Fiscal Year Ended September 30, 2019</t>
  </si>
  <si>
    <t>Public Safety - Protective Inspection Fees</t>
  </si>
  <si>
    <t>2019 Countywide Population:</t>
  </si>
  <si>
    <t>Local Fiscal Year Ended September 30, 2020</t>
  </si>
  <si>
    <t>Impact Fees - Commercial - Public Safety</t>
  </si>
  <si>
    <t>Impact Fees - Commercial - Transportation</t>
  </si>
  <si>
    <t>Impact Fees - Commercial - Culture / Recreation</t>
  </si>
  <si>
    <t>Impact Fees - Commercial - Other</t>
  </si>
  <si>
    <t>State Shared Revenues - Public Safety - Enhanced 911 Fee</t>
  </si>
  <si>
    <t>Grants from Other Local Units - Transportation</t>
  </si>
  <si>
    <t>General Government - Public Records Modernization Trust Fund</t>
  </si>
  <si>
    <t>General Government - County Portion ($2) of $4 Additional Service Charge</t>
  </si>
  <si>
    <t>Public Safety - Law Enforcement Services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</si>
  <si>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</si>
  <si>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</si>
  <si>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</si>
  <si>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</si>
  <si>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</si>
  <si>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</si>
  <si>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</si>
  <si>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</si>
  <si>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</si>
  <si>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</si>
  <si>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</si>
  <si>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</si>
  <si>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</si>
  <si>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</si>
  <si>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</si>
  <si>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</si>
  <si>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</si>
  <si>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</si>
  <si>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</si>
  <si>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</si>
  <si>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</si>
  <si>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</si>
  <si>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</si>
  <si>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</si>
  <si>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</si>
  <si>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Juvenile Court</t>
  </si>
  <si>
    <t>Sale of Contraband Property Seized by Law Enforcement</t>
  </si>
  <si>
    <t>2020 Countywide Population:</t>
  </si>
  <si>
    <t>Local Fiscal Year Ended September 30, 2021</t>
  </si>
  <si>
    <t>Court-Related Revenues - Circuit Court Criminal - Filing Fees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</si>
  <si>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</si>
  <si>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</si>
  <si>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</si>
  <si>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</si>
  <si>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</si>
  <si>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</si>
  <si>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</si>
  <si>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</si>
  <si>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</si>
  <si>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</si>
  <si>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</si>
  <si>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</si>
  <si>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</si>
  <si>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</si>
  <si>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</si>
  <si>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</si>
  <si>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</si>
  <si>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</si>
  <si>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</si>
  <si>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Federal Grant - Court-Related Grants - Other Court-Related</t>
  </si>
  <si>
    <t>Proceeds - Proceeds from Refunding Bonds</t>
  </si>
  <si>
    <t>2022 Countywide Population:</t>
  </si>
  <si>
    <t>Proceeds - Leases - Financial Agreements</t>
  </si>
  <si>
    <t>Local Fiscal Year Ended September 30, 2023</t>
  </si>
  <si>
    <t>Federal Grant - Human Services - Child Support Reimbursement</t>
  </si>
  <si>
    <t>State Shared Revenues - General Government - Other General Government</t>
  </si>
  <si>
    <t>Grants from Other Local Units - Economic Environment</t>
  </si>
  <si>
    <t>Court-Related Revenues - County Court Criminal - Filing Fees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</si>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</sst>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69"/>
      <c r="M3" s="70"/>
      <c r="N3" s="36"/>
      <c r="O3" s="37"/>
      <c r="P3" s="71" t="s">
        <v>256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257</v>
      </c>
      <c r="N4" s="35" t="s">
        <v>11</v>
      </c>
      <c r="O4" s="35" t="s">
        <v>258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259</v>
      </c>
      <c r="B5" s="26"/>
      <c r="C5" s="26"/>
      <c r="D5" s="27">
        <f t="shared" ref="D5:N5" si="0">SUM(D6:D11)</f>
        <v>184301264</v>
      </c>
      <c r="E5" s="27">
        <f t="shared" si="0"/>
        <v>117609140</v>
      </c>
      <c r="F5" s="27">
        <f t="shared" si="0"/>
        <v>1961858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303872262</v>
      </c>
      <c r="P5" s="33">
        <f t="shared" ref="P5:P36" si="1">(O5/P$128)</f>
        <v>963.70402483849591</v>
      </c>
      <c r="Q5" s="6"/>
    </row>
    <row r="6" spans="1:134">
      <c r="A6" s="12"/>
      <c r="B6" s="25">
        <v>311</v>
      </c>
      <c r="C6" s="20" t="s">
        <v>3</v>
      </c>
      <c r="D6" s="47">
        <v>181332433</v>
      </c>
      <c r="E6" s="47">
        <v>87631508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268963941</v>
      </c>
      <c r="P6" s="48">
        <f t="shared" si="1"/>
        <v>852.99536973902457</v>
      </c>
      <c r="Q6" s="9"/>
    </row>
    <row r="7" spans="1:134">
      <c r="A7" s="12"/>
      <c r="B7" s="25">
        <v>312.13</v>
      </c>
      <c r="C7" s="20" t="s">
        <v>260</v>
      </c>
      <c r="D7" s="47">
        <v>0</v>
      </c>
      <c r="E7" s="47">
        <v>23192091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23192091</v>
      </c>
      <c r="P7" s="48">
        <f t="shared" si="1"/>
        <v>73.551667052521751</v>
      </c>
      <c r="Q7" s="9"/>
    </row>
    <row r="8" spans="1:134">
      <c r="A8" s="12"/>
      <c r="B8" s="25">
        <v>312.3</v>
      </c>
      <c r="C8" s="20" t="s">
        <v>147</v>
      </c>
      <c r="D8" s="47">
        <v>0</v>
      </c>
      <c r="E8" s="47">
        <v>282117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282117</v>
      </c>
      <c r="P8" s="48">
        <f t="shared" si="1"/>
        <v>0.89470913398262697</v>
      </c>
      <c r="Q8" s="9"/>
    </row>
    <row r="9" spans="1:134">
      <c r="A9" s="12"/>
      <c r="B9" s="25">
        <v>312.41000000000003</v>
      </c>
      <c r="C9" s="20" t="s">
        <v>261</v>
      </c>
      <c r="D9" s="47">
        <v>0</v>
      </c>
      <c r="E9" s="47">
        <v>6171778</v>
      </c>
      <c r="F9" s="47">
        <v>1961858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8133636</v>
      </c>
      <c r="P9" s="48">
        <f t="shared" si="1"/>
        <v>25.795107780424143</v>
      </c>
      <c r="Q9" s="9"/>
    </row>
    <row r="10" spans="1:134">
      <c r="A10" s="12"/>
      <c r="B10" s="25">
        <v>315.2</v>
      </c>
      <c r="C10" s="20" t="s">
        <v>262</v>
      </c>
      <c r="D10" s="47">
        <v>2626836</v>
      </c>
      <c r="E10" s="47">
        <v>331646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2958482</v>
      </c>
      <c r="P10" s="48">
        <f t="shared" si="1"/>
        <v>9.3825642131569182</v>
      </c>
      <c r="Q10" s="9"/>
    </row>
    <row r="11" spans="1:134">
      <c r="A11" s="12"/>
      <c r="B11" s="25">
        <v>316</v>
      </c>
      <c r="C11" s="20" t="s">
        <v>208</v>
      </c>
      <c r="D11" s="47">
        <v>341995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341995</v>
      </c>
      <c r="P11" s="48">
        <f t="shared" si="1"/>
        <v>1.0846069193858878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SUM(D13:D25)</f>
        <v>2398974</v>
      </c>
      <c r="E12" s="32">
        <f t="shared" si="3"/>
        <v>58364934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17707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60781615</v>
      </c>
      <c r="P12" s="46">
        <f t="shared" si="1"/>
        <v>192.76352052061893</v>
      </c>
      <c r="Q12" s="10"/>
    </row>
    <row r="13" spans="1:134">
      <c r="A13" s="12"/>
      <c r="B13" s="25">
        <v>322</v>
      </c>
      <c r="C13" s="20" t="s">
        <v>263</v>
      </c>
      <c r="D13" s="47">
        <v>0</v>
      </c>
      <c r="E13" s="47">
        <v>8614824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8614824</v>
      </c>
      <c r="P13" s="48">
        <f t="shared" si="1"/>
        <v>27.321152998411122</v>
      </c>
      <c r="Q13" s="9"/>
    </row>
    <row r="14" spans="1:134">
      <c r="A14" s="12"/>
      <c r="B14" s="25">
        <v>323.7</v>
      </c>
      <c r="C14" s="20" t="s">
        <v>17</v>
      </c>
      <c r="D14" s="47">
        <v>0</v>
      </c>
      <c r="E14" s="47">
        <v>2105149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5" si="4">SUM(D14:N14)</f>
        <v>2105149</v>
      </c>
      <c r="P14" s="48">
        <f t="shared" si="1"/>
        <v>6.6762940152291188</v>
      </c>
      <c r="Q14" s="9"/>
    </row>
    <row r="15" spans="1:134">
      <c r="A15" s="12"/>
      <c r="B15" s="25">
        <v>323.89999999999998</v>
      </c>
      <c r="C15" s="20" t="s">
        <v>18</v>
      </c>
      <c r="D15" s="47">
        <v>2398974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2398974</v>
      </c>
      <c r="P15" s="48">
        <f t="shared" si="1"/>
        <v>7.6081340365410046</v>
      </c>
      <c r="Q15" s="9"/>
    </row>
    <row r="16" spans="1:134">
      <c r="A16" s="12"/>
      <c r="B16" s="25">
        <v>324.11</v>
      </c>
      <c r="C16" s="20" t="s">
        <v>19</v>
      </c>
      <c r="D16" s="47">
        <v>0</v>
      </c>
      <c r="E16" s="47">
        <v>6136235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6136235</v>
      </c>
      <c r="P16" s="48">
        <f t="shared" si="1"/>
        <v>19.460527025184181</v>
      </c>
      <c r="Q16" s="9"/>
    </row>
    <row r="17" spans="1:17">
      <c r="A17" s="12"/>
      <c r="B17" s="25">
        <v>324.12</v>
      </c>
      <c r="C17" s="20" t="s">
        <v>216</v>
      </c>
      <c r="D17" s="47">
        <v>0</v>
      </c>
      <c r="E17" s="47">
        <v>505682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505682</v>
      </c>
      <c r="P17" s="48">
        <f t="shared" si="1"/>
        <v>1.603725774379434</v>
      </c>
      <c r="Q17" s="9"/>
    </row>
    <row r="18" spans="1:17">
      <c r="A18" s="12"/>
      <c r="B18" s="25">
        <v>324.31</v>
      </c>
      <c r="C18" s="20" t="s">
        <v>21</v>
      </c>
      <c r="D18" s="47">
        <v>0</v>
      </c>
      <c r="E18" s="47">
        <v>24913388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24913388</v>
      </c>
      <c r="P18" s="48">
        <f t="shared" si="1"/>
        <v>79.010608371892417</v>
      </c>
      <c r="Q18" s="9"/>
    </row>
    <row r="19" spans="1:17">
      <c r="A19" s="12"/>
      <c r="B19" s="25">
        <v>324.32</v>
      </c>
      <c r="C19" s="20" t="s">
        <v>217</v>
      </c>
      <c r="D19" s="47">
        <v>0</v>
      </c>
      <c r="E19" s="47">
        <v>2513302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2513302</v>
      </c>
      <c r="P19" s="48">
        <f t="shared" si="1"/>
        <v>7.9707151850360116</v>
      </c>
      <c r="Q19" s="9"/>
    </row>
    <row r="20" spans="1:17">
      <c r="A20" s="12"/>
      <c r="B20" s="25">
        <v>324.61</v>
      </c>
      <c r="C20" s="20" t="s">
        <v>22</v>
      </c>
      <c r="D20" s="47">
        <v>0</v>
      </c>
      <c r="E20" s="47">
        <v>6595611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6595611</v>
      </c>
      <c r="P20" s="48">
        <f t="shared" si="1"/>
        <v>20.917397412762394</v>
      </c>
      <c r="Q20" s="9"/>
    </row>
    <row r="21" spans="1:17">
      <c r="A21" s="12"/>
      <c r="B21" s="25">
        <v>324.62</v>
      </c>
      <c r="C21" s="20" t="s">
        <v>218</v>
      </c>
      <c r="D21" s="47">
        <v>0</v>
      </c>
      <c r="E21" s="47">
        <v>2337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2337</v>
      </c>
      <c r="P21" s="48">
        <f t="shared" si="1"/>
        <v>7.4115889723674905E-3</v>
      </c>
      <c r="Q21" s="9"/>
    </row>
    <row r="22" spans="1:17">
      <c r="A22" s="12"/>
      <c r="B22" s="25">
        <v>324.91000000000003</v>
      </c>
      <c r="C22" s="20" t="s">
        <v>23</v>
      </c>
      <c r="D22" s="47">
        <v>0</v>
      </c>
      <c r="E22" s="47">
        <v>4777752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4777752</v>
      </c>
      <c r="P22" s="48">
        <f t="shared" si="1"/>
        <v>15.152218243862526</v>
      </c>
      <c r="Q22" s="9"/>
    </row>
    <row r="23" spans="1:17">
      <c r="A23" s="12"/>
      <c r="B23" s="25">
        <v>324.92</v>
      </c>
      <c r="C23" s="20" t="s">
        <v>219</v>
      </c>
      <c r="D23" s="47">
        <v>0</v>
      </c>
      <c r="E23" s="47">
        <v>875075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875075</v>
      </c>
      <c r="P23" s="48">
        <f t="shared" si="1"/>
        <v>2.775223029522671</v>
      </c>
      <c r="Q23" s="9"/>
    </row>
    <row r="24" spans="1:17">
      <c r="A24" s="12"/>
      <c r="B24" s="25">
        <v>325.10000000000002</v>
      </c>
      <c r="C24" s="20" t="s">
        <v>24</v>
      </c>
      <c r="D24" s="47">
        <v>0</v>
      </c>
      <c r="E24" s="47">
        <v>242936</v>
      </c>
      <c r="F24" s="47">
        <v>0</v>
      </c>
      <c r="G24" s="47">
        <v>0</v>
      </c>
      <c r="H24" s="47">
        <v>0</v>
      </c>
      <c r="I24" s="47">
        <v>17707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260643</v>
      </c>
      <c r="P24" s="48">
        <f t="shared" si="1"/>
        <v>0.82660624070379962</v>
      </c>
      <c r="Q24" s="9"/>
    </row>
    <row r="25" spans="1:17">
      <c r="A25" s="12"/>
      <c r="B25" s="25">
        <v>329.5</v>
      </c>
      <c r="C25" s="20" t="s">
        <v>264</v>
      </c>
      <c r="D25" s="47">
        <v>0</v>
      </c>
      <c r="E25" s="47">
        <v>1082643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1082643</v>
      </c>
      <c r="P25" s="48">
        <f t="shared" si="1"/>
        <v>3.4335065981218902</v>
      </c>
      <c r="Q25" s="9"/>
    </row>
    <row r="26" spans="1:17" ht="15.75">
      <c r="A26" s="29" t="s">
        <v>265</v>
      </c>
      <c r="B26" s="30"/>
      <c r="C26" s="31"/>
      <c r="D26" s="32">
        <f t="shared" ref="D26:N26" si="5">SUM(D27:D57)</f>
        <v>70691687</v>
      </c>
      <c r="E26" s="32">
        <f t="shared" si="5"/>
        <v>42439003</v>
      </c>
      <c r="F26" s="32">
        <f t="shared" si="5"/>
        <v>6139093</v>
      </c>
      <c r="G26" s="32">
        <f t="shared" si="5"/>
        <v>24364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5">
        <f>SUM(D26:N26)</f>
        <v>119294147</v>
      </c>
      <c r="P26" s="46">
        <f t="shared" si="1"/>
        <v>378.3308448323433</v>
      </c>
      <c r="Q26" s="10"/>
    </row>
    <row r="27" spans="1:17">
      <c r="A27" s="12"/>
      <c r="B27" s="25">
        <v>331.1</v>
      </c>
      <c r="C27" s="20" t="s">
        <v>26</v>
      </c>
      <c r="D27" s="47">
        <v>211513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211513</v>
      </c>
      <c r="P27" s="48">
        <f t="shared" si="1"/>
        <v>0.67079478746784982</v>
      </c>
      <c r="Q27" s="9"/>
    </row>
    <row r="28" spans="1:17">
      <c r="A28" s="12"/>
      <c r="B28" s="25">
        <v>331.2</v>
      </c>
      <c r="C28" s="20" t="s">
        <v>27</v>
      </c>
      <c r="D28" s="47">
        <v>3013507</v>
      </c>
      <c r="E28" s="47">
        <v>4929173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7942680</v>
      </c>
      <c r="P28" s="48">
        <f t="shared" si="1"/>
        <v>25.189507701773135</v>
      </c>
      <c r="Q28" s="9"/>
    </row>
    <row r="29" spans="1:17">
      <c r="A29" s="12"/>
      <c r="B29" s="25">
        <v>331.39</v>
      </c>
      <c r="C29" s="20" t="s">
        <v>33</v>
      </c>
      <c r="D29" s="47">
        <v>1415364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2" si="6">SUM(D29:N29)</f>
        <v>1415364</v>
      </c>
      <c r="P29" s="48">
        <f t="shared" si="1"/>
        <v>4.4887018460787083</v>
      </c>
      <c r="Q29" s="9"/>
    </row>
    <row r="30" spans="1:17">
      <c r="A30" s="12"/>
      <c r="B30" s="25">
        <v>331.42</v>
      </c>
      <c r="C30" s="20" t="s">
        <v>34</v>
      </c>
      <c r="D30" s="47">
        <v>0</v>
      </c>
      <c r="E30" s="47">
        <v>2071343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2071343</v>
      </c>
      <c r="P30" s="48">
        <f t="shared" si="1"/>
        <v>6.5690812737657662</v>
      </c>
      <c r="Q30" s="9"/>
    </row>
    <row r="31" spans="1:17">
      <c r="A31" s="12"/>
      <c r="B31" s="25">
        <v>331.49</v>
      </c>
      <c r="C31" s="20" t="s">
        <v>35</v>
      </c>
      <c r="D31" s="47">
        <v>0</v>
      </c>
      <c r="E31" s="47">
        <v>54980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54980</v>
      </c>
      <c r="P31" s="48">
        <f t="shared" si="1"/>
        <v>0.17436421125407131</v>
      </c>
      <c r="Q31" s="9"/>
    </row>
    <row r="32" spans="1:17">
      <c r="A32" s="12"/>
      <c r="B32" s="25">
        <v>331.5</v>
      </c>
      <c r="C32" s="20" t="s">
        <v>29</v>
      </c>
      <c r="D32" s="47">
        <v>28411782</v>
      </c>
      <c r="E32" s="47">
        <v>3604778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32016560</v>
      </c>
      <c r="P32" s="48">
        <f t="shared" si="1"/>
        <v>101.53769064148143</v>
      </c>
      <c r="Q32" s="9"/>
    </row>
    <row r="33" spans="1:17">
      <c r="A33" s="12"/>
      <c r="B33" s="25">
        <v>331.51</v>
      </c>
      <c r="C33" s="20" t="s">
        <v>266</v>
      </c>
      <c r="D33" s="47">
        <v>0</v>
      </c>
      <c r="E33" s="47">
        <v>11692463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11692463</v>
      </c>
      <c r="P33" s="48">
        <f t="shared" si="1"/>
        <v>37.081613106809975</v>
      </c>
      <c r="Q33" s="9"/>
    </row>
    <row r="34" spans="1:17">
      <c r="A34" s="12"/>
      <c r="B34" s="25">
        <v>331.62</v>
      </c>
      <c r="C34" s="20" t="s">
        <v>154</v>
      </c>
      <c r="D34" s="47">
        <v>180825</v>
      </c>
      <c r="E34" s="47">
        <v>2835305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3016130</v>
      </c>
      <c r="P34" s="48">
        <f t="shared" si="1"/>
        <v>9.565389750631903</v>
      </c>
      <c r="Q34" s="9"/>
    </row>
    <row r="35" spans="1:17">
      <c r="A35" s="12"/>
      <c r="B35" s="25">
        <v>331.65</v>
      </c>
      <c r="C35" s="20" t="s">
        <v>279</v>
      </c>
      <c r="D35" s="47">
        <v>0</v>
      </c>
      <c r="E35" s="47">
        <v>178392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178392</v>
      </c>
      <c r="P35" s="48">
        <f t="shared" si="1"/>
        <v>0.56575446296901211</v>
      </c>
      <c r="Q35" s="9"/>
    </row>
    <row r="36" spans="1:17">
      <c r="A36" s="12"/>
      <c r="B36" s="25">
        <v>331.7</v>
      </c>
      <c r="C36" s="20" t="s">
        <v>30</v>
      </c>
      <c r="D36" s="47">
        <v>95092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95092</v>
      </c>
      <c r="P36" s="48">
        <f t="shared" si="1"/>
        <v>0.30157587443747086</v>
      </c>
      <c r="Q36" s="9"/>
    </row>
    <row r="37" spans="1:17">
      <c r="A37" s="12"/>
      <c r="B37" s="25">
        <v>333</v>
      </c>
      <c r="C37" s="20" t="s">
        <v>4</v>
      </c>
      <c r="D37" s="47">
        <v>633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633</v>
      </c>
      <c r="P37" s="48">
        <f t="shared" ref="P37:P68" si="7">(O37/P$128)</f>
        <v>2.0075035599095513E-3</v>
      </c>
      <c r="Q37" s="9"/>
    </row>
    <row r="38" spans="1:17">
      <c r="A38" s="12"/>
      <c r="B38" s="25">
        <v>334.2</v>
      </c>
      <c r="C38" s="20" t="s">
        <v>32</v>
      </c>
      <c r="D38" s="47">
        <v>151050</v>
      </c>
      <c r="E38" s="47">
        <v>12000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163050</v>
      </c>
      <c r="P38" s="48">
        <f t="shared" si="7"/>
        <v>0.51709866578712849</v>
      </c>
      <c r="Q38" s="9"/>
    </row>
    <row r="39" spans="1:17">
      <c r="A39" s="12"/>
      <c r="B39" s="25">
        <v>334.42</v>
      </c>
      <c r="C39" s="20" t="s">
        <v>39</v>
      </c>
      <c r="D39" s="47">
        <v>0</v>
      </c>
      <c r="E39" s="47">
        <v>576043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576043</v>
      </c>
      <c r="P39" s="48">
        <f t="shared" si="7"/>
        <v>1.8268694678688431</v>
      </c>
      <c r="Q39" s="9"/>
    </row>
    <row r="40" spans="1:17">
      <c r="A40" s="12"/>
      <c r="B40" s="25">
        <v>334.49</v>
      </c>
      <c r="C40" s="20" t="s">
        <v>40</v>
      </c>
      <c r="D40" s="47">
        <v>0</v>
      </c>
      <c r="E40" s="47">
        <v>3177766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3177766</v>
      </c>
      <c r="P40" s="48">
        <f t="shared" si="7"/>
        <v>10.078004040378413</v>
      </c>
      <c r="Q40" s="9"/>
    </row>
    <row r="41" spans="1:17">
      <c r="A41" s="12"/>
      <c r="B41" s="25">
        <v>334.5</v>
      </c>
      <c r="C41" s="20" t="s">
        <v>41</v>
      </c>
      <c r="D41" s="47">
        <v>0</v>
      </c>
      <c r="E41" s="47">
        <v>1420546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1420546</v>
      </c>
      <c r="P41" s="48">
        <f t="shared" si="7"/>
        <v>4.505136101129974</v>
      </c>
      <c r="Q41" s="9"/>
    </row>
    <row r="42" spans="1:17">
      <c r="A42" s="12"/>
      <c r="B42" s="25">
        <v>334.62</v>
      </c>
      <c r="C42" s="20" t="s">
        <v>128</v>
      </c>
      <c r="D42" s="47">
        <v>0</v>
      </c>
      <c r="E42" s="47">
        <v>5476766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5476766</v>
      </c>
      <c r="P42" s="48">
        <f t="shared" si="7"/>
        <v>17.36907937091879</v>
      </c>
      <c r="Q42" s="9"/>
    </row>
    <row r="43" spans="1:17">
      <c r="A43" s="12"/>
      <c r="B43" s="25">
        <v>334.7</v>
      </c>
      <c r="C43" s="20" t="s">
        <v>43</v>
      </c>
      <c r="D43" s="47">
        <v>151499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151499</v>
      </c>
      <c r="P43" s="48">
        <f t="shared" si="7"/>
        <v>0.48046569008331297</v>
      </c>
      <c r="Q43" s="9"/>
    </row>
    <row r="44" spans="1:17">
      <c r="A44" s="12"/>
      <c r="B44" s="25">
        <v>335.12099999999998</v>
      </c>
      <c r="C44" s="20" t="s">
        <v>267</v>
      </c>
      <c r="D44" s="47">
        <v>11170246</v>
      </c>
      <c r="E44" s="47">
        <v>0</v>
      </c>
      <c r="F44" s="47">
        <v>1163320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12333566</v>
      </c>
      <c r="P44" s="48">
        <f t="shared" si="7"/>
        <v>39.114814615133341</v>
      </c>
      <c r="Q44" s="9"/>
    </row>
    <row r="45" spans="1:17">
      <c r="A45" s="12"/>
      <c r="B45" s="25">
        <v>335.13</v>
      </c>
      <c r="C45" s="20" t="s">
        <v>156</v>
      </c>
      <c r="D45" s="47">
        <v>77208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77208</v>
      </c>
      <c r="P45" s="48">
        <f t="shared" si="7"/>
        <v>0.24485834889967872</v>
      </c>
      <c r="Q45" s="9"/>
    </row>
    <row r="46" spans="1:17">
      <c r="A46" s="12"/>
      <c r="B46" s="25">
        <v>335.14</v>
      </c>
      <c r="C46" s="20" t="s">
        <v>157</v>
      </c>
      <c r="D46" s="47">
        <v>67209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67209</v>
      </c>
      <c r="P46" s="48">
        <f t="shared" si="7"/>
        <v>0.21314740404101271</v>
      </c>
      <c r="Q46" s="9"/>
    </row>
    <row r="47" spans="1:17">
      <c r="A47" s="12"/>
      <c r="B47" s="25">
        <v>335.15</v>
      </c>
      <c r="C47" s="20" t="s">
        <v>158</v>
      </c>
      <c r="D47" s="47">
        <v>118541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118541</v>
      </c>
      <c r="P47" s="48">
        <f t="shared" si="7"/>
        <v>0.37594230567968107</v>
      </c>
      <c r="Q47" s="9"/>
    </row>
    <row r="48" spans="1:17">
      <c r="A48" s="12"/>
      <c r="B48" s="25">
        <v>335.16</v>
      </c>
      <c r="C48" s="20" t="s">
        <v>268</v>
      </c>
      <c r="D48" s="47">
        <v>239750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239750</v>
      </c>
      <c r="P48" s="48">
        <f t="shared" si="7"/>
        <v>0.76034593758027635</v>
      </c>
      <c r="Q48" s="9"/>
    </row>
    <row r="49" spans="1:17">
      <c r="A49" s="12"/>
      <c r="B49" s="25">
        <v>335.18</v>
      </c>
      <c r="C49" s="20" t="s">
        <v>269</v>
      </c>
      <c r="D49" s="47">
        <v>24879314</v>
      </c>
      <c r="E49" s="47">
        <v>0</v>
      </c>
      <c r="F49" s="47">
        <v>4975773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29855087</v>
      </c>
      <c r="P49" s="48">
        <f t="shared" si="7"/>
        <v>94.682770037771519</v>
      </c>
      <c r="Q49" s="9"/>
    </row>
    <row r="50" spans="1:17">
      <c r="A50" s="12"/>
      <c r="B50" s="25">
        <v>335.19</v>
      </c>
      <c r="C50" s="20" t="s">
        <v>280</v>
      </c>
      <c r="D50" s="47">
        <v>93400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93400</v>
      </c>
      <c r="P50" s="48">
        <f t="shared" si="7"/>
        <v>0.29620984596453726</v>
      </c>
      <c r="Q50" s="9"/>
    </row>
    <row r="51" spans="1:17">
      <c r="A51" s="12"/>
      <c r="B51" s="25">
        <v>335.21</v>
      </c>
      <c r="C51" s="20" t="s">
        <v>161</v>
      </c>
      <c r="D51" s="47">
        <v>0</v>
      </c>
      <c r="E51" s="47">
        <v>158863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158863</v>
      </c>
      <c r="P51" s="48">
        <f t="shared" si="7"/>
        <v>0.50381996530475681</v>
      </c>
      <c r="Q51" s="9"/>
    </row>
    <row r="52" spans="1:17">
      <c r="A52" s="12"/>
      <c r="B52" s="25">
        <v>335.22</v>
      </c>
      <c r="C52" s="20" t="s">
        <v>220</v>
      </c>
      <c r="D52" s="47">
        <v>0</v>
      </c>
      <c r="E52" s="47">
        <v>1552430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1552430</v>
      </c>
      <c r="P52" s="48">
        <f t="shared" si="7"/>
        <v>4.9233945521491069</v>
      </c>
      <c r="Q52" s="9"/>
    </row>
    <row r="53" spans="1:17">
      <c r="A53" s="12"/>
      <c r="B53" s="25">
        <v>335.48</v>
      </c>
      <c r="C53" s="20" t="s">
        <v>51</v>
      </c>
      <c r="D53" s="47">
        <v>0</v>
      </c>
      <c r="E53" s="47">
        <v>4329655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57" si="8">SUM(D53:N53)</f>
        <v>4329655</v>
      </c>
      <c r="P53" s="48">
        <f t="shared" si="7"/>
        <v>13.731118208025574</v>
      </c>
      <c r="Q53" s="9"/>
    </row>
    <row r="54" spans="1:17">
      <c r="A54" s="12"/>
      <c r="B54" s="25">
        <v>335.7</v>
      </c>
      <c r="C54" s="20" t="s">
        <v>52</v>
      </c>
      <c r="D54" s="47">
        <v>0</v>
      </c>
      <c r="E54" s="47">
        <v>82432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82432</v>
      </c>
      <c r="P54" s="48">
        <f t="shared" si="7"/>
        <v>0.26142580323927983</v>
      </c>
      <c r="Q54" s="9"/>
    </row>
    <row r="55" spans="1:17">
      <c r="A55" s="12"/>
      <c r="B55" s="25">
        <v>337.1</v>
      </c>
      <c r="C55" s="20" t="s">
        <v>53</v>
      </c>
      <c r="D55" s="47">
        <v>8254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8254</v>
      </c>
      <c r="P55" s="48">
        <f t="shared" si="7"/>
        <v>2.61768315694999E-2</v>
      </c>
      <c r="Q55" s="9"/>
    </row>
    <row r="56" spans="1:17">
      <c r="A56" s="12"/>
      <c r="B56" s="25">
        <v>337.5</v>
      </c>
      <c r="C56" s="20" t="s">
        <v>281</v>
      </c>
      <c r="D56" s="47">
        <v>50000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50000</v>
      </c>
      <c r="P56" s="48">
        <f t="shared" si="7"/>
        <v>0.15857058135146535</v>
      </c>
      <c r="Q56" s="9"/>
    </row>
    <row r="57" spans="1:17">
      <c r="A57" s="12"/>
      <c r="B57" s="25">
        <v>337.7</v>
      </c>
      <c r="C57" s="20" t="s">
        <v>54</v>
      </c>
      <c r="D57" s="47">
        <v>356500</v>
      </c>
      <c r="E57" s="47">
        <v>286068</v>
      </c>
      <c r="F57" s="47">
        <v>0</v>
      </c>
      <c r="G57" s="47">
        <v>24364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666932</v>
      </c>
      <c r="P57" s="48">
        <f t="shared" si="7"/>
        <v>2.1151158992379098</v>
      </c>
      <c r="Q57" s="9"/>
    </row>
    <row r="58" spans="1:17" ht="15.75">
      <c r="A58" s="29" t="s">
        <v>60</v>
      </c>
      <c r="B58" s="30"/>
      <c r="C58" s="31"/>
      <c r="D58" s="32">
        <f t="shared" ref="D58:N58" si="9">SUM(D59:D108)</f>
        <v>34693961</v>
      </c>
      <c r="E58" s="32">
        <f t="shared" si="9"/>
        <v>48976030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108867757</v>
      </c>
      <c r="J58" s="32">
        <f t="shared" si="9"/>
        <v>36080036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 t="shared" si="9"/>
        <v>0</v>
      </c>
      <c r="O58" s="32">
        <f>SUM(D58:N58)</f>
        <v>228617784</v>
      </c>
      <c r="P58" s="46">
        <f t="shared" si="7"/>
        <v>725.0410983232747</v>
      </c>
      <c r="Q58" s="10"/>
    </row>
    <row r="59" spans="1:17">
      <c r="A59" s="12"/>
      <c r="B59" s="25">
        <v>341.1</v>
      </c>
      <c r="C59" s="20" t="s">
        <v>162</v>
      </c>
      <c r="D59" s="47">
        <v>1791012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>SUM(D59:N59)</f>
        <v>1791012</v>
      </c>
      <c r="P59" s="48">
        <f t="shared" si="7"/>
        <v>5.6800362809490128</v>
      </c>
      <c r="Q59" s="9"/>
    </row>
    <row r="60" spans="1:17">
      <c r="A60" s="12"/>
      <c r="B60" s="25">
        <v>341.15</v>
      </c>
      <c r="C60" s="20" t="s">
        <v>222</v>
      </c>
      <c r="D60" s="47">
        <v>0</v>
      </c>
      <c r="E60" s="47">
        <v>858551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108" si="10">SUM(D60:N60)</f>
        <v>858551</v>
      </c>
      <c r="P60" s="48">
        <f t="shared" si="7"/>
        <v>2.7228186237976386</v>
      </c>
      <c r="Q60" s="9"/>
    </row>
    <row r="61" spans="1:17">
      <c r="A61" s="12"/>
      <c r="B61" s="25">
        <v>341.16</v>
      </c>
      <c r="C61" s="20" t="s">
        <v>223</v>
      </c>
      <c r="D61" s="47">
        <v>0</v>
      </c>
      <c r="E61" s="47">
        <v>681369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681369</v>
      </c>
      <c r="P61" s="48">
        <f t="shared" si="7"/>
        <v>2.1609015688973319</v>
      </c>
      <c r="Q61" s="9"/>
    </row>
    <row r="62" spans="1:17">
      <c r="A62" s="12"/>
      <c r="B62" s="25">
        <v>341.2</v>
      </c>
      <c r="C62" s="20" t="s">
        <v>209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36080036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36080036</v>
      </c>
      <c r="P62" s="48">
        <f t="shared" si="7"/>
        <v>114.42464567403597</v>
      </c>
      <c r="Q62" s="9"/>
    </row>
    <row r="63" spans="1:17">
      <c r="A63" s="12"/>
      <c r="B63" s="25">
        <v>341.52</v>
      </c>
      <c r="C63" s="20" t="s">
        <v>164</v>
      </c>
      <c r="D63" s="47">
        <v>129313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129313</v>
      </c>
      <c r="P63" s="48">
        <f t="shared" si="7"/>
        <v>0.41010475172604077</v>
      </c>
      <c r="Q63" s="9"/>
    </row>
    <row r="64" spans="1:17">
      <c r="A64" s="12"/>
      <c r="B64" s="25">
        <v>341.8</v>
      </c>
      <c r="C64" s="20" t="s">
        <v>167</v>
      </c>
      <c r="D64" s="47">
        <v>8035561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8035561</v>
      </c>
      <c r="P64" s="48">
        <f t="shared" si="7"/>
        <v>25.484071585103244</v>
      </c>
      <c r="Q64" s="9"/>
    </row>
    <row r="65" spans="1:17">
      <c r="A65" s="12"/>
      <c r="B65" s="25">
        <v>341.9</v>
      </c>
      <c r="C65" s="20" t="s">
        <v>168</v>
      </c>
      <c r="D65" s="47">
        <v>5030335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5030335</v>
      </c>
      <c r="P65" s="48">
        <f t="shared" si="7"/>
        <v>15.953262906852469</v>
      </c>
      <c r="Q65" s="9"/>
    </row>
    <row r="66" spans="1:17">
      <c r="A66" s="12"/>
      <c r="B66" s="25">
        <v>342.1</v>
      </c>
      <c r="C66" s="20" t="s">
        <v>224</v>
      </c>
      <c r="D66" s="47">
        <v>6184438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6184438</v>
      </c>
      <c r="P66" s="48">
        <f t="shared" si="7"/>
        <v>19.613398579841874</v>
      </c>
      <c r="Q66" s="9"/>
    </row>
    <row r="67" spans="1:17">
      <c r="A67" s="12"/>
      <c r="B67" s="25">
        <v>342.2</v>
      </c>
      <c r="C67" s="20" t="s">
        <v>169</v>
      </c>
      <c r="D67" s="47">
        <v>0</v>
      </c>
      <c r="E67" s="47">
        <v>10703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10703</v>
      </c>
      <c r="P67" s="48">
        <f t="shared" si="7"/>
        <v>3.3943618644094675E-2</v>
      </c>
      <c r="Q67" s="9"/>
    </row>
    <row r="68" spans="1:17">
      <c r="A68" s="12"/>
      <c r="B68" s="25">
        <v>342.3</v>
      </c>
      <c r="C68" s="20" t="s">
        <v>69</v>
      </c>
      <c r="D68" s="47">
        <v>71373</v>
      </c>
      <c r="E68" s="47">
        <v>539719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611092</v>
      </c>
      <c r="P68" s="48">
        <f t="shared" si="7"/>
        <v>1.9380242739845932</v>
      </c>
      <c r="Q68" s="9"/>
    </row>
    <row r="69" spans="1:17">
      <c r="A69" s="12"/>
      <c r="B69" s="25">
        <v>342.6</v>
      </c>
      <c r="C69" s="20" t="s">
        <v>71</v>
      </c>
      <c r="D69" s="47">
        <v>7788878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7788878</v>
      </c>
      <c r="P69" s="48">
        <f t="shared" ref="P69:P100" si="11">(O69/P$128)</f>
        <v>24.701738250712776</v>
      </c>
      <c r="Q69" s="9"/>
    </row>
    <row r="70" spans="1:17">
      <c r="A70" s="12"/>
      <c r="B70" s="25">
        <v>342.9</v>
      </c>
      <c r="C70" s="20" t="s">
        <v>72</v>
      </c>
      <c r="D70" s="47">
        <v>163370</v>
      </c>
      <c r="E70" s="47">
        <v>43494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206864</v>
      </c>
      <c r="P70" s="48">
        <f t="shared" si="11"/>
        <v>0.65605089481379053</v>
      </c>
      <c r="Q70" s="9"/>
    </row>
    <row r="71" spans="1:17">
      <c r="A71" s="12"/>
      <c r="B71" s="25">
        <v>343.4</v>
      </c>
      <c r="C71" s="20" t="s">
        <v>73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31166998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31166998</v>
      </c>
      <c r="P71" s="48">
        <f t="shared" si="11"/>
        <v>98.843379836799159</v>
      </c>
      <c r="Q71" s="9"/>
    </row>
    <row r="72" spans="1:17">
      <c r="A72" s="12"/>
      <c r="B72" s="25">
        <v>343.6</v>
      </c>
      <c r="C72" s="20" t="s">
        <v>74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74116375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74116375</v>
      </c>
      <c r="P72" s="48">
        <f t="shared" si="11"/>
        <v>235.05353342826425</v>
      </c>
      <c r="Q72" s="9"/>
    </row>
    <row r="73" spans="1:17">
      <c r="A73" s="12"/>
      <c r="B73" s="25">
        <v>343.7</v>
      </c>
      <c r="C73" s="20" t="s">
        <v>75</v>
      </c>
      <c r="D73" s="47">
        <v>854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854</v>
      </c>
      <c r="P73" s="48">
        <f t="shared" si="11"/>
        <v>2.7083855294830284E-3</v>
      </c>
      <c r="Q73" s="9"/>
    </row>
    <row r="74" spans="1:17">
      <c r="A74" s="12"/>
      <c r="B74" s="25">
        <v>343.9</v>
      </c>
      <c r="C74" s="20" t="s">
        <v>76</v>
      </c>
      <c r="D74" s="47">
        <v>0</v>
      </c>
      <c r="E74" s="47">
        <v>370825</v>
      </c>
      <c r="F74" s="47">
        <v>0</v>
      </c>
      <c r="G74" s="47">
        <v>0</v>
      </c>
      <c r="H74" s="47">
        <v>0</v>
      </c>
      <c r="I74" s="47">
        <v>3584384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3955209</v>
      </c>
      <c r="P74" s="48">
        <f t="shared" si="11"/>
        <v>12.543595809930958</v>
      </c>
      <c r="Q74" s="9"/>
    </row>
    <row r="75" spans="1:17">
      <c r="A75" s="12"/>
      <c r="B75" s="25">
        <v>344.5</v>
      </c>
      <c r="C75" s="20" t="s">
        <v>170</v>
      </c>
      <c r="D75" s="47">
        <v>0</v>
      </c>
      <c r="E75" s="47">
        <v>1411282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1411282</v>
      </c>
      <c r="P75" s="48">
        <f t="shared" si="11"/>
        <v>4.4757561438171747</v>
      </c>
      <c r="Q75" s="9"/>
    </row>
    <row r="76" spans="1:17">
      <c r="A76" s="12"/>
      <c r="B76" s="25">
        <v>344.9</v>
      </c>
      <c r="C76" s="20" t="s">
        <v>171</v>
      </c>
      <c r="D76" s="47">
        <v>0</v>
      </c>
      <c r="E76" s="47">
        <v>4708462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4708462</v>
      </c>
      <c r="P76" s="48">
        <f t="shared" si="11"/>
        <v>14.932471132225665</v>
      </c>
      <c r="Q76" s="9"/>
    </row>
    <row r="77" spans="1:17">
      <c r="A77" s="12"/>
      <c r="B77" s="25">
        <v>345.1</v>
      </c>
      <c r="C77" s="20" t="s">
        <v>79</v>
      </c>
      <c r="D77" s="47">
        <v>0</v>
      </c>
      <c r="E77" s="47">
        <v>291302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291302</v>
      </c>
      <c r="P77" s="48">
        <f t="shared" si="11"/>
        <v>0.92383854977689117</v>
      </c>
      <c r="Q77" s="9"/>
    </row>
    <row r="78" spans="1:17">
      <c r="A78" s="12"/>
      <c r="B78" s="25">
        <v>346.4</v>
      </c>
      <c r="C78" s="20" t="s">
        <v>81</v>
      </c>
      <c r="D78" s="47">
        <v>101621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101621</v>
      </c>
      <c r="P78" s="48">
        <f t="shared" si="11"/>
        <v>0.32228202095034519</v>
      </c>
      <c r="Q78" s="9"/>
    </row>
    <row r="79" spans="1:17">
      <c r="A79" s="12"/>
      <c r="B79" s="25">
        <v>347.2</v>
      </c>
      <c r="C79" s="20" t="s">
        <v>83</v>
      </c>
      <c r="D79" s="47">
        <v>930306</v>
      </c>
      <c r="E79" s="47">
        <v>1906845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2837151</v>
      </c>
      <c r="P79" s="48">
        <f t="shared" si="11"/>
        <v>8.9977736690378247</v>
      </c>
      <c r="Q79" s="9"/>
    </row>
    <row r="80" spans="1:17">
      <c r="A80" s="12"/>
      <c r="B80" s="25">
        <v>347.3</v>
      </c>
      <c r="C80" s="20" t="s">
        <v>84</v>
      </c>
      <c r="D80" s="47">
        <v>0</v>
      </c>
      <c r="E80" s="47">
        <v>28921124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28921124</v>
      </c>
      <c r="P80" s="48">
        <f t="shared" si="11"/>
        <v>91.720788920356341</v>
      </c>
      <c r="Q80" s="9"/>
    </row>
    <row r="81" spans="1:17">
      <c r="A81" s="12"/>
      <c r="B81" s="25">
        <v>347.5</v>
      </c>
      <c r="C81" s="20" t="s">
        <v>181</v>
      </c>
      <c r="D81" s="47">
        <v>0</v>
      </c>
      <c r="E81" s="47">
        <v>2255951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2255951</v>
      </c>
      <c r="P81" s="48">
        <f t="shared" si="11"/>
        <v>7.1545492314083923</v>
      </c>
      <c r="Q81" s="9"/>
    </row>
    <row r="82" spans="1:17">
      <c r="A82" s="12"/>
      <c r="B82" s="25">
        <v>347.9</v>
      </c>
      <c r="C82" s="20" t="s">
        <v>85</v>
      </c>
      <c r="D82" s="47">
        <v>0</v>
      </c>
      <c r="E82" s="47">
        <v>5689007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5689007</v>
      </c>
      <c r="P82" s="48">
        <f t="shared" si="11"/>
        <v>18.042182946051117</v>
      </c>
      <c r="Q82" s="9"/>
    </row>
    <row r="83" spans="1:17">
      <c r="A83" s="12"/>
      <c r="B83" s="25">
        <v>348.11</v>
      </c>
      <c r="C83" s="20" t="s">
        <v>282</v>
      </c>
      <c r="D83" s="47">
        <v>1562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1562</v>
      </c>
      <c r="P83" s="48">
        <f t="shared" si="11"/>
        <v>4.9537449614197775E-3</v>
      </c>
      <c r="Q83" s="9"/>
    </row>
    <row r="84" spans="1:17">
      <c r="A84" s="12"/>
      <c r="B84" s="25">
        <v>348.12</v>
      </c>
      <c r="C84" s="20" t="s">
        <v>225</v>
      </c>
      <c r="D84" s="47">
        <v>9796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100" si="12">SUM(D84:N84)</f>
        <v>9796</v>
      </c>
      <c r="P84" s="48">
        <f t="shared" si="11"/>
        <v>3.1067148298379092E-2</v>
      </c>
      <c r="Q84" s="9"/>
    </row>
    <row r="85" spans="1:17">
      <c r="A85" s="12"/>
      <c r="B85" s="25">
        <v>348.13</v>
      </c>
      <c r="C85" s="20" t="s">
        <v>226</v>
      </c>
      <c r="D85" s="47">
        <v>937985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937985</v>
      </c>
      <c r="P85" s="48">
        <f t="shared" si="11"/>
        <v>2.9747365349790846</v>
      </c>
      <c r="Q85" s="9"/>
    </row>
    <row r="86" spans="1:17">
      <c r="A86" s="12"/>
      <c r="B86" s="25">
        <v>348.14</v>
      </c>
      <c r="C86" s="20" t="s">
        <v>227</v>
      </c>
      <c r="D86" s="47">
        <v>9881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9881</v>
      </c>
      <c r="P86" s="48">
        <f t="shared" si="11"/>
        <v>3.1336718286676585E-2</v>
      </c>
      <c r="Q86" s="9"/>
    </row>
    <row r="87" spans="1:17">
      <c r="A87" s="12"/>
      <c r="B87" s="25">
        <v>348.21</v>
      </c>
      <c r="C87" s="20" t="s">
        <v>254</v>
      </c>
      <c r="D87" s="47">
        <v>769378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769378</v>
      </c>
      <c r="P87" s="48">
        <f t="shared" si="11"/>
        <v>2.4400143347805541</v>
      </c>
      <c r="Q87" s="9"/>
    </row>
    <row r="88" spans="1:17">
      <c r="A88" s="12"/>
      <c r="B88" s="25">
        <v>348.22</v>
      </c>
      <c r="C88" s="20" t="s">
        <v>228</v>
      </c>
      <c r="D88" s="47">
        <v>1642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1642</v>
      </c>
      <c r="P88" s="48">
        <f t="shared" si="11"/>
        <v>5.2074578915821219E-3</v>
      </c>
      <c r="Q88" s="9"/>
    </row>
    <row r="89" spans="1:17">
      <c r="A89" s="12"/>
      <c r="B89" s="25">
        <v>348.31</v>
      </c>
      <c r="C89" s="20" t="s">
        <v>231</v>
      </c>
      <c r="D89" s="47">
        <v>638733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638733</v>
      </c>
      <c r="P89" s="48">
        <f t="shared" si="11"/>
        <v>2.0256852627673103</v>
      </c>
      <c r="Q89" s="9"/>
    </row>
    <row r="90" spans="1:17">
      <c r="A90" s="12"/>
      <c r="B90" s="25">
        <v>348.32</v>
      </c>
      <c r="C90" s="20" t="s">
        <v>232</v>
      </c>
      <c r="D90" s="47">
        <v>58177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58177</v>
      </c>
      <c r="P90" s="48">
        <f t="shared" si="11"/>
        <v>0.184503214225684</v>
      </c>
      <c r="Q90" s="9"/>
    </row>
    <row r="91" spans="1:17">
      <c r="A91" s="12"/>
      <c r="B91" s="25">
        <v>348.41</v>
      </c>
      <c r="C91" s="20" t="s">
        <v>233</v>
      </c>
      <c r="D91" s="47">
        <v>561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561</v>
      </c>
      <c r="P91" s="48">
        <f t="shared" si="11"/>
        <v>1.7791619227634412E-3</v>
      </c>
      <c r="Q91" s="9"/>
    </row>
    <row r="92" spans="1:17">
      <c r="A92" s="12"/>
      <c r="B92" s="25">
        <v>348.42</v>
      </c>
      <c r="C92" s="20" t="s">
        <v>234</v>
      </c>
      <c r="D92" s="47">
        <v>191672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191672</v>
      </c>
      <c r="P92" s="48">
        <f t="shared" si="11"/>
        <v>0.60787080937596139</v>
      </c>
      <c r="Q92" s="9"/>
    </row>
    <row r="93" spans="1:17">
      <c r="A93" s="12"/>
      <c r="B93" s="25">
        <v>348.43</v>
      </c>
      <c r="C93" s="20" t="s">
        <v>283</v>
      </c>
      <c r="D93" s="47">
        <v>593487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593487</v>
      </c>
      <c r="P93" s="48">
        <f t="shared" si="11"/>
        <v>1.8821915722907423</v>
      </c>
      <c r="Q93" s="9"/>
    </row>
    <row r="94" spans="1:17">
      <c r="A94" s="12"/>
      <c r="B94" s="25">
        <v>348.48</v>
      </c>
      <c r="C94" s="20" t="s">
        <v>284</v>
      </c>
      <c r="D94" s="47">
        <v>69187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69187</v>
      </c>
      <c r="P94" s="48">
        <f t="shared" si="11"/>
        <v>0.21942045623927667</v>
      </c>
      <c r="Q94" s="9"/>
    </row>
    <row r="95" spans="1:17">
      <c r="A95" s="12"/>
      <c r="B95" s="25">
        <v>348.51</v>
      </c>
      <c r="C95" s="20" t="s">
        <v>285</v>
      </c>
      <c r="D95" s="47">
        <v>585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585</v>
      </c>
      <c r="P95" s="48">
        <f t="shared" si="11"/>
        <v>1.8552758018121447E-3</v>
      </c>
      <c r="Q95" s="9"/>
    </row>
    <row r="96" spans="1:17">
      <c r="A96" s="12"/>
      <c r="B96" s="25">
        <v>348.52</v>
      </c>
      <c r="C96" s="20" t="s">
        <v>270</v>
      </c>
      <c r="D96" s="47">
        <v>71365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71365</v>
      </c>
      <c r="P96" s="48">
        <f t="shared" si="11"/>
        <v>0.22632779076294648</v>
      </c>
      <c r="Q96" s="9"/>
    </row>
    <row r="97" spans="1:17">
      <c r="A97" s="12"/>
      <c r="B97" s="25">
        <v>348.53</v>
      </c>
      <c r="C97" s="20" t="s">
        <v>271</v>
      </c>
      <c r="D97" s="47">
        <v>625813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625813</v>
      </c>
      <c r="P97" s="48">
        <f t="shared" si="11"/>
        <v>1.9847106245460917</v>
      </c>
      <c r="Q97" s="9"/>
    </row>
    <row r="98" spans="1:17">
      <c r="A98" s="12"/>
      <c r="B98" s="25">
        <v>348.61</v>
      </c>
      <c r="C98" s="20" t="s">
        <v>238</v>
      </c>
      <c r="D98" s="47">
        <v>0</v>
      </c>
      <c r="E98" s="47">
        <v>55043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55043</v>
      </c>
      <c r="P98" s="48">
        <f t="shared" si="11"/>
        <v>0.17456401018657414</v>
      </c>
      <c r="Q98" s="9"/>
    </row>
    <row r="99" spans="1:17">
      <c r="A99" s="12"/>
      <c r="B99" s="25">
        <v>348.71</v>
      </c>
      <c r="C99" s="20" t="s">
        <v>240</v>
      </c>
      <c r="D99" s="47">
        <v>170356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170356</v>
      </c>
      <c r="P99" s="48">
        <f t="shared" si="11"/>
        <v>0.54026899913420467</v>
      </c>
      <c r="Q99" s="9"/>
    </row>
    <row r="100" spans="1:17">
      <c r="A100" s="12"/>
      <c r="B100" s="25">
        <v>348.72</v>
      </c>
      <c r="C100" s="20" t="s">
        <v>241</v>
      </c>
      <c r="D100" s="47">
        <v>17832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17832</v>
      </c>
      <c r="P100" s="48">
        <f t="shared" si="11"/>
        <v>5.6552612133186603E-2</v>
      </c>
      <c r="Q100" s="9"/>
    </row>
    <row r="101" spans="1:17">
      <c r="A101" s="12"/>
      <c r="B101" s="25">
        <v>348.92099999999999</v>
      </c>
      <c r="C101" s="20" t="s">
        <v>242</v>
      </c>
      <c r="D101" s="47">
        <v>56362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7" si="13">SUM(D101:N101)</f>
        <v>56362</v>
      </c>
      <c r="P101" s="48">
        <f t="shared" ref="P101:P132" si="14">(O101/P$128)</f>
        <v>0.17874710212262579</v>
      </c>
      <c r="Q101" s="9"/>
    </row>
    <row r="102" spans="1:17">
      <c r="A102" s="12"/>
      <c r="B102" s="25">
        <v>348.92200000000003</v>
      </c>
      <c r="C102" s="20" t="s">
        <v>243</v>
      </c>
      <c r="D102" s="47">
        <v>56419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56419</v>
      </c>
      <c r="P102" s="48">
        <f t="shared" si="14"/>
        <v>0.17892787258536647</v>
      </c>
      <c r="Q102" s="9"/>
    </row>
    <row r="103" spans="1:17">
      <c r="A103" s="12"/>
      <c r="B103" s="25">
        <v>348.923</v>
      </c>
      <c r="C103" s="20" t="s">
        <v>244</v>
      </c>
      <c r="D103" s="47">
        <v>56363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56363</v>
      </c>
      <c r="P103" s="48">
        <f t="shared" si="14"/>
        <v>0.17875027353425282</v>
      </c>
      <c r="Q103" s="9"/>
    </row>
    <row r="104" spans="1:17">
      <c r="A104" s="12"/>
      <c r="B104" s="25">
        <v>348.92399999999998</v>
      </c>
      <c r="C104" s="20" t="s">
        <v>245</v>
      </c>
      <c r="D104" s="47">
        <v>56572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56572</v>
      </c>
      <c r="P104" s="48">
        <f t="shared" si="14"/>
        <v>0.17941309856430196</v>
      </c>
      <c r="Q104" s="9"/>
    </row>
    <row r="105" spans="1:17">
      <c r="A105" s="12"/>
      <c r="B105" s="25">
        <v>348.93</v>
      </c>
      <c r="C105" s="20" t="s">
        <v>246</v>
      </c>
      <c r="D105" s="47">
        <v>0</v>
      </c>
      <c r="E105" s="47">
        <v>543090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543090</v>
      </c>
      <c r="P105" s="48">
        <f t="shared" si="14"/>
        <v>1.7223619405233463</v>
      </c>
      <c r="Q105" s="9"/>
    </row>
    <row r="106" spans="1:17">
      <c r="A106" s="12"/>
      <c r="B106" s="25">
        <v>348.93200000000002</v>
      </c>
      <c r="C106" s="20" t="s">
        <v>247</v>
      </c>
      <c r="D106" s="47">
        <v>28691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28691</v>
      </c>
      <c r="P106" s="48">
        <f t="shared" si="14"/>
        <v>9.0990970991097847E-2</v>
      </c>
      <c r="Q106" s="9"/>
    </row>
    <row r="107" spans="1:17">
      <c r="A107" s="12"/>
      <c r="B107" s="25">
        <v>348.99</v>
      </c>
      <c r="C107" s="20" t="s">
        <v>248</v>
      </c>
      <c r="D107" s="47">
        <v>0</v>
      </c>
      <c r="E107" s="47">
        <v>388390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388390</v>
      </c>
      <c r="P107" s="48">
        <f t="shared" si="14"/>
        <v>1.2317445618219125</v>
      </c>
      <c r="Q107" s="9"/>
    </row>
    <row r="108" spans="1:17">
      <c r="A108" s="12"/>
      <c r="B108" s="25">
        <v>349</v>
      </c>
      <c r="C108" s="20" t="s">
        <v>272</v>
      </c>
      <c r="D108" s="47">
        <v>44481</v>
      </c>
      <c r="E108" s="47">
        <v>300873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0"/>
        <v>345354</v>
      </c>
      <c r="P108" s="48">
        <f t="shared" si="14"/>
        <v>1.0952596910410792</v>
      </c>
      <c r="Q108" s="9"/>
    </row>
    <row r="109" spans="1:17" ht="15.75">
      <c r="A109" s="29" t="s">
        <v>61</v>
      </c>
      <c r="B109" s="30"/>
      <c r="C109" s="31"/>
      <c r="D109" s="32">
        <f t="shared" ref="D109:N109" si="15">SUM(D110:D113)</f>
        <v>338676</v>
      </c>
      <c r="E109" s="32">
        <f t="shared" si="15"/>
        <v>360451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0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 t="shared" si="15"/>
        <v>0</v>
      </c>
      <c r="O109" s="32">
        <f>SUM(D109:N109)</f>
        <v>699127</v>
      </c>
      <c r="P109" s="46">
        <f t="shared" si="14"/>
        <v>2.2172194965701184</v>
      </c>
      <c r="Q109" s="10"/>
    </row>
    <row r="110" spans="1:17">
      <c r="A110" s="13"/>
      <c r="B110" s="40">
        <v>351.1</v>
      </c>
      <c r="C110" s="21" t="s">
        <v>95</v>
      </c>
      <c r="D110" s="47">
        <v>108402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>SUM(D110:N110)</f>
        <v>108402</v>
      </c>
      <c r="P110" s="48">
        <f t="shared" si="14"/>
        <v>0.34378736319323094</v>
      </c>
      <c r="Q110" s="9"/>
    </row>
    <row r="111" spans="1:17">
      <c r="A111" s="13"/>
      <c r="B111" s="40">
        <v>351.3</v>
      </c>
      <c r="C111" s="21" t="s">
        <v>96</v>
      </c>
      <c r="D111" s="47">
        <v>191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ref="O111:O113" si="16">SUM(D111:N111)</f>
        <v>191</v>
      </c>
      <c r="P111" s="48">
        <f t="shared" si="14"/>
        <v>6.0573962076259768E-4</v>
      </c>
      <c r="Q111" s="9"/>
    </row>
    <row r="112" spans="1:17">
      <c r="A112" s="13"/>
      <c r="B112" s="40">
        <v>352</v>
      </c>
      <c r="C112" s="21" t="s">
        <v>99</v>
      </c>
      <c r="D112" s="47">
        <v>102300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102300</v>
      </c>
      <c r="P112" s="48">
        <f t="shared" si="14"/>
        <v>0.32443540944509813</v>
      </c>
      <c r="Q112" s="9"/>
    </row>
    <row r="113" spans="1:120">
      <c r="A113" s="13"/>
      <c r="B113" s="40">
        <v>359</v>
      </c>
      <c r="C113" s="21" t="s">
        <v>100</v>
      </c>
      <c r="D113" s="47">
        <v>127783</v>
      </c>
      <c r="E113" s="47">
        <v>360451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488234</v>
      </c>
      <c r="P113" s="48">
        <f t="shared" si="14"/>
        <v>1.5483909843110266</v>
      </c>
      <c r="Q113" s="9"/>
    </row>
    <row r="114" spans="1:120" ht="15.75">
      <c r="A114" s="29" t="s">
        <v>5</v>
      </c>
      <c r="B114" s="30"/>
      <c r="C114" s="31"/>
      <c r="D114" s="32">
        <f t="shared" ref="D114:N114" si="17">SUM(D115:D120)</f>
        <v>8146308</v>
      </c>
      <c r="E114" s="32">
        <f t="shared" si="17"/>
        <v>32694254</v>
      </c>
      <c r="F114" s="32">
        <f t="shared" si="17"/>
        <v>604556</v>
      </c>
      <c r="G114" s="32">
        <f t="shared" si="17"/>
        <v>4184283</v>
      </c>
      <c r="H114" s="32">
        <f t="shared" si="17"/>
        <v>0</v>
      </c>
      <c r="I114" s="32">
        <f t="shared" si="17"/>
        <v>5371518</v>
      </c>
      <c r="J114" s="32">
        <f t="shared" si="17"/>
        <v>714489</v>
      </c>
      <c r="K114" s="32">
        <f t="shared" si="17"/>
        <v>3742275</v>
      </c>
      <c r="L114" s="32">
        <f t="shared" si="17"/>
        <v>0</v>
      </c>
      <c r="M114" s="32">
        <f t="shared" si="17"/>
        <v>847738653</v>
      </c>
      <c r="N114" s="32">
        <f t="shared" si="17"/>
        <v>184790</v>
      </c>
      <c r="O114" s="32">
        <f>SUM(D114:N114)</f>
        <v>903381126</v>
      </c>
      <c r="P114" s="46">
        <f t="shared" si="14"/>
        <v>2864.9934066352275</v>
      </c>
      <c r="Q114" s="10"/>
    </row>
    <row r="115" spans="1:120">
      <c r="A115" s="12"/>
      <c r="B115" s="25">
        <v>361.1</v>
      </c>
      <c r="C115" s="20" t="s">
        <v>101</v>
      </c>
      <c r="D115" s="47">
        <v>4117002</v>
      </c>
      <c r="E115" s="47">
        <v>12355075</v>
      </c>
      <c r="F115" s="47">
        <v>604556</v>
      </c>
      <c r="G115" s="47">
        <v>3146822</v>
      </c>
      <c r="H115" s="47">
        <v>0</v>
      </c>
      <c r="I115" s="47">
        <v>6203271</v>
      </c>
      <c r="J115" s="47">
        <v>645612</v>
      </c>
      <c r="K115" s="47">
        <v>795387</v>
      </c>
      <c r="L115" s="47">
        <v>0</v>
      </c>
      <c r="M115" s="47">
        <v>0</v>
      </c>
      <c r="N115" s="47">
        <v>0</v>
      </c>
      <c r="O115" s="47">
        <f>SUM(D115:N115)</f>
        <v>27867725</v>
      </c>
      <c r="P115" s="48">
        <f t="shared" si="14"/>
        <v>88.380027083855296</v>
      </c>
      <c r="Q115" s="9"/>
    </row>
    <row r="116" spans="1:120">
      <c r="A116" s="12"/>
      <c r="B116" s="25">
        <v>361.3</v>
      </c>
      <c r="C116" s="20" t="s">
        <v>102</v>
      </c>
      <c r="D116" s="47">
        <v>1085016</v>
      </c>
      <c r="E116" s="47">
        <v>1028963</v>
      </c>
      <c r="F116" s="47">
        <v>0</v>
      </c>
      <c r="G116" s="47">
        <v>0</v>
      </c>
      <c r="H116" s="47">
        <v>0</v>
      </c>
      <c r="I116" s="47">
        <v>1126861</v>
      </c>
      <c r="J116" s="47">
        <v>35858</v>
      </c>
      <c r="K116" s="47">
        <v>2946888</v>
      </c>
      <c r="L116" s="47">
        <v>0</v>
      </c>
      <c r="M116" s="47">
        <v>0</v>
      </c>
      <c r="N116" s="47">
        <v>0</v>
      </c>
      <c r="O116" s="47">
        <f t="shared" ref="O116:O120" si="18">SUM(D116:N116)</f>
        <v>6223586</v>
      </c>
      <c r="P116" s="48">
        <f t="shared" si="14"/>
        <v>19.737553002216817</v>
      </c>
      <c r="Q116" s="9"/>
    </row>
    <row r="117" spans="1:120">
      <c r="A117" s="12"/>
      <c r="B117" s="25">
        <v>362</v>
      </c>
      <c r="C117" s="20" t="s">
        <v>103</v>
      </c>
      <c r="D117" s="47">
        <v>486099</v>
      </c>
      <c r="E117" s="47">
        <v>23271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509370</v>
      </c>
      <c r="P117" s="48">
        <f t="shared" si="14"/>
        <v>1.6154219404599182</v>
      </c>
      <c r="Q117" s="9"/>
    </row>
    <row r="118" spans="1:120">
      <c r="A118" s="12"/>
      <c r="B118" s="25">
        <v>364</v>
      </c>
      <c r="C118" s="20" t="s">
        <v>172</v>
      </c>
      <c r="D118" s="47">
        <v>182707</v>
      </c>
      <c r="E118" s="47">
        <v>3730</v>
      </c>
      <c r="F118" s="47">
        <v>0</v>
      </c>
      <c r="G118" s="47">
        <v>0</v>
      </c>
      <c r="H118" s="47">
        <v>0</v>
      </c>
      <c r="I118" s="47">
        <v>-1958614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-1772177</v>
      </c>
      <c r="P118" s="48">
        <f t="shared" si="14"/>
        <v>-5.6203027429539159</v>
      </c>
      <c r="Q118" s="9"/>
    </row>
    <row r="119" spans="1:120">
      <c r="A119" s="12"/>
      <c r="B119" s="25">
        <v>366</v>
      </c>
      <c r="C119" s="20" t="s">
        <v>106</v>
      </c>
      <c r="D119" s="47">
        <v>26962</v>
      </c>
      <c r="E119" s="47">
        <v>18553361</v>
      </c>
      <c r="F119" s="47">
        <v>0</v>
      </c>
      <c r="G119" s="47">
        <v>1037461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19617784</v>
      </c>
      <c r="P119" s="48">
        <f t="shared" si="14"/>
        <v>62.216068274149507</v>
      </c>
      <c r="Q119" s="9"/>
    </row>
    <row r="120" spans="1:120">
      <c r="A120" s="12"/>
      <c r="B120" s="25">
        <v>369.9</v>
      </c>
      <c r="C120" s="20" t="s">
        <v>107</v>
      </c>
      <c r="D120" s="47">
        <v>2248522</v>
      </c>
      <c r="E120" s="47">
        <v>729854</v>
      </c>
      <c r="F120" s="47">
        <v>0</v>
      </c>
      <c r="G120" s="47">
        <v>0</v>
      </c>
      <c r="H120" s="47">
        <v>0</v>
      </c>
      <c r="I120" s="47">
        <v>0</v>
      </c>
      <c r="J120" s="47">
        <v>33019</v>
      </c>
      <c r="K120" s="47">
        <v>0</v>
      </c>
      <c r="L120" s="47">
        <v>0</v>
      </c>
      <c r="M120" s="47">
        <v>847738653</v>
      </c>
      <c r="N120" s="47">
        <v>184790</v>
      </c>
      <c r="O120" s="47">
        <f t="shared" si="18"/>
        <v>850934838</v>
      </c>
      <c r="P120" s="48">
        <f t="shared" si="14"/>
        <v>2698.6646390774999</v>
      </c>
      <c r="Q120" s="9"/>
    </row>
    <row r="121" spans="1:120" ht="15.75">
      <c r="A121" s="29" t="s">
        <v>62</v>
      </c>
      <c r="B121" s="30"/>
      <c r="C121" s="31"/>
      <c r="D121" s="32">
        <f t="shared" ref="D121:N121" si="19">SUM(D122:D125)</f>
        <v>23273309</v>
      </c>
      <c r="E121" s="32">
        <f t="shared" si="19"/>
        <v>8747989</v>
      </c>
      <c r="F121" s="32">
        <f t="shared" si="19"/>
        <v>13486940</v>
      </c>
      <c r="G121" s="32">
        <f t="shared" si="19"/>
        <v>26177327</v>
      </c>
      <c r="H121" s="32">
        <f t="shared" si="19"/>
        <v>0</v>
      </c>
      <c r="I121" s="32">
        <f t="shared" si="19"/>
        <v>67051673</v>
      </c>
      <c r="J121" s="32">
        <f t="shared" si="19"/>
        <v>200000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 t="shared" si="19"/>
        <v>0</v>
      </c>
      <c r="O121" s="32">
        <f>SUM(D121:N121)</f>
        <v>138937238</v>
      </c>
      <c r="P121" s="46">
        <f t="shared" si="14"/>
        <v>440.62717202053807</v>
      </c>
      <c r="Q121" s="9"/>
    </row>
    <row r="122" spans="1:120">
      <c r="A122" s="12"/>
      <c r="B122" s="25">
        <v>381</v>
      </c>
      <c r="C122" s="20" t="s">
        <v>108</v>
      </c>
      <c r="D122" s="47">
        <v>6623525</v>
      </c>
      <c r="E122" s="47">
        <v>7704007</v>
      </c>
      <c r="F122" s="47">
        <v>13486940</v>
      </c>
      <c r="G122" s="47">
        <v>26177327</v>
      </c>
      <c r="H122" s="47">
        <v>0</v>
      </c>
      <c r="I122" s="47">
        <v>1000000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>SUM(D122:N122)</f>
        <v>54991799</v>
      </c>
      <c r="P122" s="48">
        <f t="shared" si="14"/>
        <v>174.40163073985863</v>
      </c>
      <c r="Q122" s="9"/>
    </row>
    <row r="123" spans="1:120">
      <c r="A123" s="12"/>
      <c r="B123" s="25">
        <v>383.1</v>
      </c>
      <c r="C123" s="20" t="s">
        <v>277</v>
      </c>
      <c r="D123" s="47">
        <v>259082</v>
      </c>
      <c r="E123" s="47">
        <v>364812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ref="O123:O125" si="20">SUM(D123:N123)</f>
        <v>623894</v>
      </c>
      <c r="P123" s="48">
        <f t="shared" si="14"/>
        <v>1.9786246856338225</v>
      </c>
      <c r="Q123" s="9"/>
    </row>
    <row r="124" spans="1:120">
      <c r="A124" s="12"/>
      <c r="B124" s="25">
        <v>384</v>
      </c>
      <c r="C124" s="20" t="s">
        <v>110</v>
      </c>
      <c r="D124" s="47">
        <v>16390702</v>
      </c>
      <c r="E124" s="47">
        <v>679170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20"/>
        <v>17069872</v>
      </c>
      <c r="P124" s="48">
        <f t="shared" si="14"/>
        <v>54.135590532702011</v>
      </c>
      <c r="Q124" s="9"/>
    </row>
    <row r="125" spans="1:120" ht="15.75" thickBot="1">
      <c r="A125" s="12"/>
      <c r="B125" s="25">
        <v>389.4</v>
      </c>
      <c r="C125" s="20" t="s">
        <v>111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66051673</v>
      </c>
      <c r="J125" s="47">
        <v>200000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20"/>
        <v>66251673</v>
      </c>
      <c r="P125" s="48">
        <f t="shared" si="14"/>
        <v>210.11132606234361</v>
      </c>
      <c r="Q125" s="9"/>
    </row>
    <row r="126" spans="1:120" ht="16.5" thickBot="1">
      <c r="A126" s="14" t="s">
        <v>86</v>
      </c>
      <c r="B126" s="23"/>
      <c r="C126" s="22"/>
      <c r="D126" s="15">
        <f t="shared" ref="D126:N126" si="21">SUM(D5,D12,D26,D58,D109,D114,D121)</f>
        <v>323844179</v>
      </c>
      <c r="E126" s="15">
        <f t="shared" si="21"/>
        <v>309191801</v>
      </c>
      <c r="F126" s="15">
        <f t="shared" si="21"/>
        <v>22192447</v>
      </c>
      <c r="G126" s="15">
        <f t="shared" si="21"/>
        <v>30385974</v>
      </c>
      <c r="H126" s="15">
        <f t="shared" si="21"/>
        <v>0</v>
      </c>
      <c r="I126" s="15">
        <f t="shared" si="21"/>
        <v>181308655</v>
      </c>
      <c r="J126" s="15">
        <f t="shared" si="21"/>
        <v>36994525</v>
      </c>
      <c r="K126" s="15">
        <f t="shared" si="21"/>
        <v>3742275</v>
      </c>
      <c r="L126" s="15">
        <f t="shared" si="21"/>
        <v>0</v>
      </c>
      <c r="M126" s="15">
        <f t="shared" si="21"/>
        <v>847738653</v>
      </c>
      <c r="N126" s="15">
        <f t="shared" si="21"/>
        <v>184790</v>
      </c>
      <c r="O126" s="15">
        <f>SUM(D126:N126)</f>
        <v>1755583299</v>
      </c>
      <c r="P126" s="38">
        <f t="shared" si="14"/>
        <v>5567.6772866670681</v>
      </c>
      <c r="Q126" s="6"/>
      <c r="R126" s="2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</row>
    <row r="127" spans="1:120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9"/>
    </row>
    <row r="128" spans="1:120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3"/>
      <c r="M128" s="49" t="s">
        <v>286</v>
      </c>
      <c r="N128" s="49"/>
      <c r="O128" s="49"/>
      <c r="P128" s="44">
        <v>315317</v>
      </c>
    </row>
    <row r="129" spans="1:16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2"/>
    </row>
    <row r="130" spans="1:16" ht="15.75" customHeight="1" thickBot="1">
      <c r="A130" s="53" t="s">
        <v>125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5"/>
    </row>
  </sheetData>
  <mergeCells count="10">
    <mergeCell ref="M128:O128"/>
    <mergeCell ref="A129:P129"/>
    <mergeCell ref="A130:P1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92631808</v>
      </c>
      <c r="E5" s="27">
        <f t="shared" si="0"/>
        <v>44458366</v>
      </c>
      <c r="F5" s="27">
        <f t="shared" si="0"/>
        <v>2337100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139427274</v>
      </c>
      <c r="O5" s="33">
        <f t="shared" ref="O5:O36" si="2">(N5/O$93)</f>
        <v>672.12330134060926</v>
      </c>
      <c r="P5" s="6"/>
    </row>
    <row r="6" spans="1:133">
      <c r="A6" s="12"/>
      <c r="B6" s="25">
        <v>311</v>
      </c>
      <c r="C6" s="20" t="s">
        <v>3</v>
      </c>
      <c r="D6" s="47">
        <v>90644838</v>
      </c>
      <c r="E6" s="47">
        <v>32042635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122687473</v>
      </c>
      <c r="O6" s="48">
        <f t="shared" si="2"/>
        <v>591.42739451319153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8220259</v>
      </c>
      <c r="F7" s="47">
        <v>2337100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10557359</v>
      </c>
      <c r="O7" s="48">
        <f t="shared" si="2"/>
        <v>50.8928187502109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198805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198805</v>
      </c>
      <c r="O8" s="48">
        <f t="shared" si="2"/>
        <v>0.95835964578221489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3698704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3698704</v>
      </c>
      <c r="O9" s="48">
        <f t="shared" si="2"/>
        <v>17.829977391379799</v>
      </c>
      <c r="P9" s="9"/>
    </row>
    <row r="10" spans="1:133">
      <c r="A10" s="12"/>
      <c r="B10" s="25">
        <v>312.42</v>
      </c>
      <c r="C10" s="20" t="s">
        <v>149</v>
      </c>
      <c r="D10" s="47">
        <v>0</v>
      </c>
      <c r="E10" s="47">
        <v>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</v>
      </c>
      <c r="O10" s="48">
        <f t="shared" si="2"/>
        <v>4.3385411896279941E-5</v>
      </c>
      <c r="P10" s="9"/>
    </row>
    <row r="11" spans="1:133">
      <c r="A11" s="12"/>
      <c r="B11" s="25">
        <v>315</v>
      </c>
      <c r="C11" s="20" t="s">
        <v>153</v>
      </c>
      <c r="D11" s="47">
        <v>1986970</v>
      </c>
      <c r="E11" s="47">
        <v>297954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2284924</v>
      </c>
      <c r="O11" s="48">
        <f t="shared" si="2"/>
        <v>11.014707654632838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280828</v>
      </c>
      <c r="E12" s="32">
        <f t="shared" si="3"/>
        <v>15295270</v>
      </c>
      <c r="F12" s="32">
        <f t="shared" si="3"/>
        <v>351939</v>
      </c>
      <c r="G12" s="32">
        <f t="shared" si="3"/>
        <v>308483</v>
      </c>
      <c r="H12" s="32">
        <f t="shared" si="3"/>
        <v>0</v>
      </c>
      <c r="I12" s="32">
        <f t="shared" si="3"/>
        <v>1401926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17638446</v>
      </c>
      <c r="O12" s="46">
        <f t="shared" si="2"/>
        <v>85.027916102254594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6308079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6308079</v>
      </c>
      <c r="O13" s="48">
        <f t="shared" si="2"/>
        <v>30.408733965474852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659238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659238</v>
      </c>
      <c r="O14" s="48">
        <f t="shared" si="2"/>
        <v>3.1779235741866438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2312041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2312041</v>
      </c>
      <c r="O15" s="48">
        <f t="shared" si="2"/>
        <v>11.14542790067633</v>
      </c>
      <c r="P15" s="9"/>
    </row>
    <row r="16" spans="1:133">
      <c r="A16" s="12"/>
      <c r="B16" s="25">
        <v>324.20999999999998</v>
      </c>
      <c r="C16" s="20" t="s">
        <v>20</v>
      </c>
      <c r="D16" s="47">
        <v>0</v>
      </c>
      <c r="E16" s="47">
        <v>0</v>
      </c>
      <c r="F16" s="47">
        <v>351939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351939</v>
      </c>
      <c r="O16" s="48">
        <f t="shared" si="2"/>
        <v>1.6965576085960963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4453809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4453809</v>
      </c>
      <c r="O17" s="48">
        <f t="shared" si="2"/>
        <v>21.470037552484296</v>
      </c>
      <c r="P17" s="9"/>
    </row>
    <row r="18" spans="1:16">
      <c r="A18" s="12"/>
      <c r="B18" s="25">
        <v>324.61</v>
      </c>
      <c r="C18" s="20" t="s">
        <v>22</v>
      </c>
      <c r="D18" s="47">
        <v>0</v>
      </c>
      <c r="E18" s="47">
        <v>485070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485070</v>
      </c>
      <c r="O18" s="48">
        <f t="shared" si="2"/>
        <v>2.3383290831698345</v>
      </c>
      <c r="P18" s="9"/>
    </row>
    <row r="19" spans="1:16">
      <c r="A19" s="12"/>
      <c r="B19" s="25">
        <v>324.70999999999998</v>
      </c>
      <c r="C19" s="20" t="s">
        <v>23</v>
      </c>
      <c r="D19" s="47">
        <v>0</v>
      </c>
      <c r="E19" s="47">
        <v>1560830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1560830</v>
      </c>
      <c r="O19" s="48">
        <f t="shared" si="2"/>
        <v>7.5241391611189581</v>
      </c>
      <c r="P19" s="9"/>
    </row>
    <row r="20" spans="1:16">
      <c r="A20" s="12"/>
      <c r="B20" s="25">
        <v>325.10000000000002</v>
      </c>
      <c r="C20" s="20" t="s">
        <v>24</v>
      </c>
      <c r="D20" s="47">
        <v>0</v>
      </c>
      <c r="E20" s="47">
        <v>23414</v>
      </c>
      <c r="F20" s="47">
        <v>0</v>
      </c>
      <c r="G20" s="47">
        <v>308483</v>
      </c>
      <c r="H20" s="47">
        <v>0</v>
      </c>
      <c r="I20" s="47">
        <v>742688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1074585</v>
      </c>
      <c r="O20" s="48">
        <f t="shared" si="2"/>
        <v>5.1801458713959976</v>
      </c>
      <c r="P20" s="9"/>
    </row>
    <row r="21" spans="1:16">
      <c r="A21" s="12"/>
      <c r="B21" s="25">
        <v>329</v>
      </c>
      <c r="C21" s="20" t="s">
        <v>25</v>
      </c>
      <c r="D21" s="47">
        <v>280828</v>
      </c>
      <c r="E21" s="47">
        <v>152027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432855</v>
      </c>
      <c r="O21" s="48">
        <f t="shared" si="2"/>
        <v>2.086621385151584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SUM(D23:D48)</f>
        <v>20551249</v>
      </c>
      <c r="E22" s="32">
        <f t="shared" si="5"/>
        <v>17355201</v>
      </c>
      <c r="F22" s="32">
        <f t="shared" si="5"/>
        <v>6785968</v>
      </c>
      <c r="G22" s="32">
        <f t="shared" si="5"/>
        <v>787307</v>
      </c>
      <c r="H22" s="32">
        <f t="shared" si="5"/>
        <v>0</v>
      </c>
      <c r="I22" s="32">
        <f t="shared" si="5"/>
        <v>89724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45569449</v>
      </c>
      <c r="O22" s="46">
        <f t="shared" si="2"/>
        <v>219.67214608350247</v>
      </c>
      <c r="P22" s="10"/>
    </row>
    <row r="23" spans="1:16">
      <c r="A23" s="12"/>
      <c r="B23" s="25">
        <v>331.1</v>
      </c>
      <c r="C23" s="20" t="s">
        <v>26</v>
      </c>
      <c r="D23" s="47">
        <v>119442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119442</v>
      </c>
      <c r="O23" s="48">
        <f t="shared" si="2"/>
        <v>0.57578226307949654</v>
      </c>
      <c r="P23" s="9"/>
    </row>
    <row r="24" spans="1:16">
      <c r="A24" s="12"/>
      <c r="B24" s="25">
        <v>331.2</v>
      </c>
      <c r="C24" s="20" t="s">
        <v>27</v>
      </c>
      <c r="D24" s="47">
        <v>91438</v>
      </c>
      <c r="E24" s="47">
        <v>130162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221600</v>
      </c>
      <c r="O24" s="48">
        <f t="shared" si="2"/>
        <v>1.0682452529128483</v>
      </c>
      <c r="P24" s="9"/>
    </row>
    <row r="25" spans="1:16">
      <c r="A25" s="12"/>
      <c r="B25" s="25">
        <v>331.39</v>
      </c>
      <c r="C25" s="20" t="s">
        <v>33</v>
      </c>
      <c r="D25" s="47">
        <v>377091</v>
      </c>
      <c r="E25" s="47">
        <v>349049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726140</v>
      </c>
      <c r="O25" s="48">
        <f t="shared" si="2"/>
        <v>3.500431443818302</v>
      </c>
      <c r="P25" s="9"/>
    </row>
    <row r="26" spans="1:16">
      <c r="A26" s="12"/>
      <c r="B26" s="25">
        <v>331.49</v>
      </c>
      <c r="C26" s="20" t="s">
        <v>35</v>
      </c>
      <c r="D26" s="47">
        <v>41802</v>
      </c>
      <c r="E26" s="47">
        <v>1475386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1517188</v>
      </c>
      <c r="O26" s="48">
        <f t="shared" si="2"/>
        <v>7.3137584782325744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74783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74783</v>
      </c>
      <c r="O27" s="48">
        <f t="shared" si="2"/>
        <v>0.36049902864883365</v>
      </c>
      <c r="P27" s="9"/>
    </row>
    <row r="28" spans="1:16">
      <c r="A28" s="12"/>
      <c r="B28" s="25">
        <v>331.61</v>
      </c>
      <c r="C28" s="20" t="s">
        <v>36</v>
      </c>
      <c r="D28" s="47">
        <v>0</v>
      </c>
      <c r="E28" s="47">
        <v>2419359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2419359</v>
      </c>
      <c r="O28" s="48">
        <f t="shared" si="2"/>
        <v>11.662765193330216</v>
      </c>
      <c r="P28" s="9"/>
    </row>
    <row r="29" spans="1:16">
      <c r="A29" s="12"/>
      <c r="B29" s="25">
        <v>331.69</v>
      </c>
      <c r="C29" s="20" t="s">
        <v>37</v>
      </c>
      <c r="D29" s="47">
        <v>1326</v>
      </c>
      <c r="E29" s="47">
        <v>96449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97775</v>
      </c>
      <c r="O29" s="48">
        <f t="shared" si="2"/>
        <v>0.4713342942398635</v>
      </c>
      <c r="P29" s="9"/>
    </row>
    <row r="30" spans="1:16">
      <c r="A30" s="12"/>
      <c r="B30" s="25">
        <v>333</v>
      </c>
      <c r="C30" s="20" t="s">
        <v>4</v>
      </c>
      <c r="D30" s="47">
        <v>519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519</v>
      </c>
      <c r="O30" s="48">
        <f t="shared" si="2"/>
        <v>2.50189208601881E-3</v>
      </c>
      <c r="P30" s="9"/>
    </row>
    <row r="31" spans="1:16">
      <c r="A31" s="12"/>
      <c r="B31" s="25">
        <v>334.2</v>
      </c>
      <c r="C31" s="20" t="s">
        <v>32</v>
      </c>
      <c r="D31" s="47">
        <v>89499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89499</v>
      </c>
      <c r="O31" s="48">
        <f t="shared" si="2"/>
        <v>0.43143899770057315</v>
      </c>
      <c r="P31" s="9"/>
    </row>
    <row r="32" spans="1:16">
      <c r="A32" s="12"/>
      <c r="B32" s="25">
        <v>334.39</v>
      </c>
      <c r="C32" s="20" t="s">
        <v>38</v>
      </c>
      <c r="D32" s="47">
        <v>0</v>
      </c>
      <c r="E32" s="47">
        <v>386455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5" si="7">SUM(D32:M32)</f>
        <v>386455</v>
      </c>
      <c r="O32" s="48">
        <f t="shared" si="2"/>
        <v>1.8629454838196517</v>
      </c>
      <c r="P32" s="9"/>
    </row>
    <row r="33" spans="1:16">
      <c r="A33" s="12"/>
      <c r="B33" s="25">
        <v>334.49</v>
      </c>
      <c r="C33" s="20" t="s">
        <v>40</v>
      </c>
      <c r="D33" s="47">
        <v>0</v>
      </c>
      <c r="E33" s="47">
        <v>751402</v>
      </c>
      <c r="F33" s="47">
        <v>0</v>
      </c>
      <c r="G33" s="47">
        <v>787307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1538709</v>
      </c>
      <c r="O33" s="48">
        <f t="shared" si="2"/>
        <v>7.417502639279224</v>
      </c>
      <c r="P33" s="9"/>
    </row>
    <row r="34" spans="1:16">
      <c r="A34" s="12"/>
      <c r="B34" s="25">
        <v>334.5</v>
      </c>
      <c r="C34" s="20" t="s">
        <v>41</v>
      </c>
      <c r="D34" s="47">
        <v>0</v>
      </c>
      <c r="E34" s="47">
        <v>457589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457589</v>
      </c>
      <c r="O34" s="48">
        <f t="shared" si="2"/>
        <v>2.2058541382452046</v>
      </c>
      <c r="P34" s="9"/>
    </row>
    <row r="35" spans="1:16">
      <c r="A35" s="12"/>
      <c r="B35" s="25">
        <v>334.61</v>
      </c>
      <c r="C35" s="20" t="s">
        <v>121</v>
      </c>
      <c r="D35" s="47">
        <v>5000</v>
      </c>
      <c r="E35" s="47">
        <v>2558232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2563232</v>
      </c>
      <c r="O35" s="48">
        <f t="shared" si="2"/>
        <v>12.356319567302826</v>
      </c>
      <c r="P35" s="9"/>
    </row>
    <row r="36" spans="1:16">
      <c r="A36" s="12"/>
      <c r="B36" s="25">
        <v>334.7</v>
      </c>
      <c r="C36" s="20" t="s">
        <v>43</v>
      </c>
      <c r="D36" s="47">
        <v>135185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135185</v>
      </c>
      <c r="O36" s="48">
        <f t="shared" si="2"/>
        <v>0.65167298968873377</v>
      </c>
      <c r="P36" s="9"/>
    </row>
    <row r="37" spans="1:16">
      <c r="A37" s="12"/>
      <c r="B37" s="25">
        <v>335.12</v>
      </c>
      <c r="C37" s="20" t="s">
        <v>155</v>
      </c>
      <c r="D37" s="47">
        <v>3694495</v>
      </c>
      <c r="E37" s="47">
        <v>0</v>
      </c>
      <c r="F37" s="47">
        <v>1228667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4923162</v>
      </c>
      <c r="O37" s="48">
        <f t="shared" ref="O37:O68" si="8">(N37/O$93)</f>
        <v>23.732601244679262</v>
      </c>
      <c r="P37" s="9"/>
    </row>
    <row r="38" spans="1:16">
      <c r="A38" s="12"/>
      <c r="B38" s="25">
        <v>335.13</v>
      </c>
      <c r="C38" s="20" t="s">
        <v>156</v>
      </c>
      <c r="D38" s="47">
        <v>56334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56334</v>
      </c>
      <c r="O38" s="48">
        <f t="shared" si="8"/>
        <v>0.27156375486278156</v>
      </c>
      <c r="P38" s="9"/>
    </row>
    <row r="39" spans="1:16">
      <c r="A39" s="12"/>
      <c r="B39" s="25">
        <v>335.14</v>
      </c>
      <c r="C39" s="20" t="s">
        <v>157</v>
      </c>
      <c r="D39" s="47">
        <v>53282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53282</v>
      </c>
      <c r="O39" s="48">
        <f t="shared" si="8"/>
        <v>0.25685127962862087</v>
      </c>
      <c r="P39" s="9"/>
    </row>
    <row r="40" spans="1:16">
      <c r="A40" s="12"/>
      <c r="B40" s="25">
        <v>335.15</v>
      </c>
      <c r="C40" s="20" t="s">
        <v>158</v>
      </c>
      <c r="D40" s="47">
        <v>85913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85913</v>
      </c>
      <c r="O40" s="48">
        <f t="shared" si="8"/>
        <v>0.41415232136056651</v>
      </c>
      <c r="P40" s="9"/>
    </row>
    <row r="41" spans="1:16">
      <c r="A41" s="12"/>
      <c r="B41" s="25">
        <v>335.16</v>
      </c>
      <c r="C41" s="20" t="s">
        <v>159</v>
      </c>
      <c r="D41" s="47">
        <v>239750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239750</v>
      </c>
      <c r="O41" s="48">
        <f t="shared" si="8"/>
        <v>1.1557391669036796</v>
      </c>
      <c r="P41" s="9"/>
    </row>
    <row r="42" spans="1:16">
      <c r="A42" s="12"/>
      <c r="B42" s="25">
        <v>335.18</v>
      </c>
      <c r="C42" s="20" t="s">
        <v>160</v>
      </c>
      <c r="D42" s="47">
        <v>9376242</v>
      </c>
      <c r="E42" s="47">
        <v>0</v>
      </c>
      <c r="F42" s="47">
        <v>5557301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14933543</v>
      </c>
      <c r="O42" s="48">
        <f t="shared" si="8"/>
        <v>71.988657125089787</v>
      </c>
      <c r="P42" s="9"/>
    </row>
    <row r="43" spans="1:16">
      <c r="A43" s="12"/>
      <c r="B43" s="25">
        <v>335.29</v>
      </c>
      <c r="C43" s="20" t="s">
        <v>50</v>
      </c>
      <c r="D43" s="47">
        <v>165</v>
      </c>
      <c r="E43" s="47">
        <v>5174213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5174378</v>
      </c>
      <c r="O43" s="48">
        <f t="shared" si="8"/>
        <v>24.9436134263388</v>
      </c>
      <c r="P43" s="9"/>
    </row>
    <row r="44" spans="1:16">
      <c r="A44" s="12"/>
      <c r="B44" s="25">
        <v>335.49</v>
      </c>
      <c r="C44" s="20" t="s">
        <v>51</v>
      </c>
      <c r="D44" s="47">
        <v>0</v>
      </c>
      <c r="E44" s="47">
        <v>3370142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3370142</v>
      </c>
      <c r="O44" s="48">
        <f t="shared" si="8"/>
        <v>16.246110979883632</v>
      </c>
      <c r="P44" s="9"/>
    </row>
    <row r="45" spans="1:16">
      <c r="A45" s="12"/>
      <c r="B45" s="25">
        <v>335.7</v>
      </c>
      <c r="C45" s="20" t="s">
        <v>52</v>
      </c>
      <c r="D45" s="47">
        <v>0</v>
      </c>
      <c r="E45" s="47">
        <v>71980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71980</v>
      </c>
      <c r="O45" s="48">
        <f t="shared" si="8"/>
        <v>0.34698688314380338</v>
      </c>
      <c r="P45" s="9"/>
    </row>
    <row r="46" spans="1:16">
      <c r="A46" s="12"/>
      <c r="B46" s="25">
        <v>337.1</v>
      </c>
      <c r="C46" s="20" t="s">
        <v>53</v>
      </c>
      <c r="D46" s="47">
        <v>6050474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6050474</v>
      </c>
      <c r="O46" s="48">
        <f t="shared" si="8"/>
        <v>29.166922961970275</v>
      </c>
      <c r="P46" s="9"/>
    </row>
    <row r="47" spans="1:16">
      <c r="A47" s="12"/>
      <c r="B47" s="25">
        <v>337.3</v>
      </c>
      <c r="C47" s="20" t="s">
        <v>123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89724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89724</v>
      </c>
      <c r="O47" s="48">
        <f t="shared" si="8"/>
        <v>0.43252363299798019</v>
      </c>
      <c r="P47" s="9"/>
    </row>
    <row r="48" spans="1:16">
      <c r="A48" s="12"/>
      <c r="B48" s="25">
        <v>337.7</v>
      </c>
      <c r="C48" s="20" t="s">
        <v>54</v>
      </c>
      <c r="D48" s="47">
        <v>133292</v>
      </c>
      <c r="E48" s="47">
        <v>40000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173292</v>
      </c>
      <c r="O48" s="48">
        <f t="shared" si="8"/>
        <v>0.83537164425890487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SUM(D50:D71)</f>
        <v>17880715</v>
      </c>
      <c r="E49" s="32">
        <f t="shared" si="9"/>
        <v>16276334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58064726</v>
      </c>
      <c r="J49" s="32">
        <f t="shared" si="9"/>
        <v>22882059</v>
      </c>
      <c r="K49" s="32">
        <f t="shared" si="9"/>
        <v>0</v>
      </c>
      <c r="L49" s="32">
        <f t="shared" si="9"/>
        <v>3459172</v>
      </c>
      <c r="M49" s="32">
        <f t="shared" si="9"/>
        <v>1849231</v>
      </c>
      <c r="N49" s="32">
        <f>SUM(D49:M49)</f>
        <v>120412237</v>
      </c>
      <c r="O49" s="46">
        <f t="shared" si="8"/>
        <v>580.45938884416444</v>
      </c>
      <c r="P49" s="10"/>
    </row>
    <row r="50" spans="1:16">
      <c r="A50" s="12"/>
      <c r="B50" s="25">
        <v>341.1</v>
      </c>
      <c r="C50" s="20" t="s">
        <v>162</v>
      </c>
      <c r="D50" s="47">
        <v>3418231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3418231</v>
      </c>
      <c r="O50" s="48">
        <f t="shared" si="8"/>
        <v>16.477928876848097</v>
      </c>
      <c r="P50" s="9"/>
    </row>
    <row r="51" spans="1:16">
      <c r="A51" s="12"/>
      <c r="B51" s="25">
        <v>341.3</v>
      </c>
      <c r="C51" s="20" t="s">
        <v>163</v>
      </c>
      <c r="D51" s="47">
        <v>2870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1" si="10">SUM(D51:M51)</f>
        <v>2870</v>
      </c>
      <c r="O51" s="48">
        <f t="shared" si="8"/>
        <v>1.3835125793591493E-2</v>
      </c>
      <c r="P51" s="9"/>
    </row>
    <row r="52" spans="1:16">
      <c r="A52" s="12"/>
      <c r="B52" s="25">
        <v>341.52</v>
      </c>
      <c r="C52" s="20" t="s">
        <v>164</v>
      </c>
      <c r="D52" s="47">
        <v>170137</v>
      </c>
      <c r="E52" s="47">
        <v>278639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448776</v>
      </c>
      <c r="O52" s="48">
        <f t="shared" si="8"/>
        <v>2.1633701787961028</v>
      </c>
      <c r="P52" s="9"/>
    </row>
    <row r="53" spans="1:16">
      <c r="A53" s="12"/>
      <c r="B53" s="25">
        <v>341.53</v>
      </c>
      <c r="C53" s="20" t="s">
        <v>165</v>
      </c>
      <c r="D53" s="47">
        <v>0</v>
      </c>
      <c r="E53" s="47">
        <v>675488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675488</v>
      </c>
      <c r="O53" s="48">
        <f t="shared" si="8"/>
        <v>3.2562583456660383</v>
      </c>
      <c r="P53" s="9"/>
    </row>
    <row r="54" spans="1:16">
      <c r="A54" s="12"/>
      <c r="B54" s="25">
        <v>341.55</v>
      </c>
      <c r="C54" s="20" t="s">
        <v>166</v>
      </c>
      <c r="D54" s="47">
        <v>8222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8222</v>
      </c>
      <c r="O54" s="48">
        <f t="shared" si="8"/>
        <v>3.9634984067912632E-2</v>
      </c>
      <c r="P54" s="9"/>
    </row>
    <row r="55" spans="1:16">
      <c r="A55" s="12"/>
      <c r="B55" s="25">
        <v>341.9</v>
      </c>
      <c r="C55" s="20" t="s">
        <v>168</v>
      </c>
      <c r="D55" s="47">
        <v>1639684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22882059</v>
      </c>
      <c r="K55" s="47">
        <v>0</v>
      </c>
      <c r="L55" s="47">
        <v>3459172</v>
      </c>
      <c r="M55" s="47">
        <v>0</v>
      </c>
      <c r="N55" s="47">
        <f t="shared" si="10"/>
        <v>27980915</v>
      </c>
      <c r="O55" s="48">
        <f t="shared" si="8"/>
        <v>134.88483583442198</v>
      </c>
      <c r="P55" s="9"/>
    </row>
    <row r="56" spans="1:16">
      <c r="A56" s="12"/>
      <c r="B56" s="25">
        <v>342.3</v>
      </c>
      <c r="C56" s="20" t="s">
        <v>69</v>
      </c>
      <c r="D56" s="47">
        <v>50101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50101</v>
      </c>
      <c r="O56" s="48">
        <f t="shared" si="8"/>
        <v>0.24151694682394681</v>
      </c>
      <c r="P56" s="9"/>
    </row>
    <row r="57" spans="1:16">
      <c r="A57" s="12"/>
      <c r="B57" s="25">
        <v>342.6</v>
      </c>
      <c r="C57" s="20" t="s">
        <v>71</v>
      </c>
      <c r="D57" s="47">
        <v>4341720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4341720</v>
      </c>
      <c r="O57" s="48">
        <f t="shared" si="8"/>
        <v>20.929701170924062</v>
      </c>
      <c r="P57" s="9"/>
    </row>
    <row r="58" spans="1:16">
      <c r="A58" s="12"/>
      <c r="B58" s="25">
        <v>342.9</v>
      </c>
      <c r="C58" s="20" t="s">
        <v>72</v>
      </c>
      <c r="D58" s="47">
        <v>54190</v>
      </c>
      <c r="E58" s="47">
        <v>368076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422266</v>
      </c>
      <c r="O58" s="48">
        <f t="shared" si="8"/>
        <v>2.0355760377549497</v>
      </c>
      <c r="P58" s="9"/>
    </row>
    <row r="59" spans="1:16">
      <c r="A59" s="12"/>
      <c r="B59" s="25">
        <v>343.4</v>
      </c>
      <c r="C59" s="20" t="s">
        <v>73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19297954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19297954</v>
      </c>
      <c r="O59" s="48">
        <f t="shared" si="8"/>
        <v>93.02774256060701</v>
      </c>
      <c r="P59" s="9"/>
    </row>
    <row r="60" spans="1:16">
      <c r="A60" s="12"/>
      <c r="B60" s="25">
        <v>343.6</v>
      </c>
      <c r="C60" s="20" t="s">
        <v>74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35136155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35136155</v>
      </c>
      <c r="O60" s="48">
        <f t="shared" si="8"/>
        <v>169.37739523628179</v>
      </c>
      <c r="P60" s="9"/>
    </row>
    <row r="61" spans="1:16">
      <c r="A61" s="12"/>
      <c r="B61" s="25">
        <v>343.7</v>
      </c>
      <c r="C61" s="20" t="s">
        <v>75</v>
      </c>
      <c r="D61" s="47">
        <v>1120520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1120520</v>
      </c>
      <c r="O61" s="48">
        <f t="shared" si="8"/>
        <v>5.401580193113289</v>
      </c>
      <c r="P61" s="9"/>
    </row>
    <row r="62" spans="1:16">
      <c r="A62" s="12"/>
      <c r="B62" s="25">
        <v>343.9</v>
      </c>
      <c r="C62" s="20" t="s">
        <v>76</v>
      </c>
      <c r="D62" s="47">
        <v>0</v>
      </c>
      <c r="E62" s="47">
        <v>225575</v>
      </c>
      <c r="F62" s="47">
        <v>0</v>
      </c>
      <c r="G62" s="47">
        <v>0</v>
      </c>
      <c r="H62" s="47">
        <v>0</v>
      </c>
      <c r="I62" s="47">
        <v>1967615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2193190</v>
      </c>
      <c r="O62" s="48">
        <f t="shared" si="8"/>
        <v>10.572494612978023</v>
      </c>
      <c r="P62" s="9"/>
    </row>
    <row r="63" spans="1:16">
      <c r="A63" s="12"/>
      <c r="B63" s="25">
        <v>344.5</v>
      </c>
      <c r="C63" s="20" t="s">
        <v>170</v>
      </c>
      <c r="D63" s="47">
        <v>0</v>
      </c>
      <c r="E63" s="47">
        <v>133537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133537</v>
      </c>
      <c r="O63" s="48">
        <f t="shared" si="8"/>
        <v>0.64372863871039276</v>
      </c>
      <c r="P63" s="9"/>
    </row>
    <row r="64" spans="1:16">
      <c r="A64" s="12"/>
      <c r="B64" s="25">
        <v>344.9</v>
      </c>
      <c r="C64" s="20" t="s">
        <v>171</v>
      </c>
      <c r="D64" s="47">
        <v>0</v>
      </c>
      <c r="E64" s="47">
        <v>6007168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6007168</v>
      </c>
      <c r="O64" s="48">
        <f t="shared" si="8"/>
        <v>28.95816200112802</v>
      </c>
      <c r="P64" s="9"/>
    </row>
    <row r="65" spans="1:16">
      <c r="A65" s="12"/>
      <c r="B65" s="25">
        <v>345.1</v>
      </c>
      <c r="C65" s="20" t="s">
        <v>79</v>
      </c>
      <c r="D65" s="47">
        <v>1088725</v>
      </c>
      <c r="E65" s="47">
        <v>53137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1742424</v>
      </c>
      <c r="N65" s="47">
        <f t="shared" si="10"/>
        <v>2884286</v>
      </c>
      <c r="O65" s="48">
        <f t="shared" si="8"/>
        <v>13.903992904074855</v>
      </c>
      <c r="P65" s="9"/>
    </row>
    <row r="66" spans="1:16">
      <c r="A66" s="12"/>
      <c r="B66" s="25">
        <v>345.9</v>
      </c>
      <c r="C66" s="20" t="s">
        <v>80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106807</v>
      </c>
      <c r="N66" s="47">
        <f t="shared" si="10"/>
        <v>106807</v>
      </c>
      <c r="O66" s="48">
        <f t="shared" si="8"/>
        <v>0.51487396537844132</v>
      </c>
      <c r="P66" s="9"/>
    </row>
    <row r="67" spans="1:16">
      <c r="A67" s="12"/>
      <c r="B67" s="25">
        <v>346.4</v>
      </c>
      <c r="C67" s="20" t="s">
        <v>81</v>
      </c>
      <c r="D67" s="47">
        <v>70352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70352</v>
      </c>
      <c r="O67" s="48">
        <f t="shared" si="8"/>
        <v>0.33913894419189849</v>
      </c>
      <c r="P67" s="9"/>
    </row>
    <row r="68" spans="1:16">
      <c r="A68" s="12"/>
      <c r="B68" s="25">
        <v>347.2</v>
      </c>
      <c r="C68" s="20" t="s">
        <v>83</v>
      </c>
      <c r="D68" s="47">
        <v>391410</v>
      </c>
      <c r="E68" s="47">
        <v>1082238</v>
      </c>
      <c r="F68" s="47">
        <v>0</v>
      </c>
      <c r="G68" s="47">
        <v>0</v>
      </c>
      <c r="H68" s="47">
        <v>0</v>
      </c>
      <c r="I68" s="47">
        <v>928400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2402048</v>
      </c>
      <c r="O68" s="48">
        <f t="shared" si="8"/>
        <v>11.579315763848383</v>
      </c>
      <c r="P68" s="9"/>
    </row>
    <row r="69" spans="1:16">
      <c r="A69" s="12"/>
      <c r="B69" s="25">
        <v>347.3</v>
      </c>
      <c r="C69" s="20" t="s">
        <v>84</v>
      </c>
      <c r="D69" s="47">
        <v>0</v>
      </c>
      <c r="E69" s="47">
        <v>6495806</v>
      </c>
      <c r="F69" s="47">
        <v>0</v>
      </c>
      <c r="G69" s="47">
        <v>0</v>
      </c>
      <c r="H69" s="47">
        <v>0</v>
      </c>
      <c r="I69" s="47">
        <v>610374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7106180</v>
      </c>
      <c r="O69" s="48">
        <f t="shared" ref="O69:O91" si="11">(N69/O$93)</f>
        <v>34.256060701011847</v>
      </c>
      <c r="P69" s="9"/>
    </row>
    <row r="70" spans="1:16">
      <c r="A70" s="12"/>
      <c r="B70" s="25">
        <v>347.9</v>
      </c>
      <c r="C70" s="20" t="s">
        <v>85</v>
      </c>
      <c r="D70" s="47">
        <v>0</v>
      </c>
      <c r="E70" s="47">
        <v>912024</v>
      </c>
      <c r="F70" s="47">
        <v>0</v>
      </c>
      <c r="G70" s="47">
        <v>0</v>
      </c>
      <c r="H70" s="47">
        <v>0</v>
      </c>
      <c r="I70" s="47">
        <v>124228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1036252</v>
      </c>
      <c r="O70" s="48">
        <f t="shared" si="11"/>
        <v>4.9953577609270985</v>
      </c>
      <c r="P70" s="9"/>
    </row>
    <row r="71" spans="1:16">
      <c r="A71" s="12"/>
      <c r="B71" s="25">
        <v>349</v>
      </c>
      <c r="C71" s="20" t="s">
        <v>1</v>
      </c>
      <c r="D71" s="47">
        <v>5524553</v>
      </c>
      <c r="E71" s="47">
        <v>44646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5569199</v>
      </c>
      <c r="O71" s="48">
        <f t="shared" si="11"/>
        <v>26.846888060816706</v>
      </c>
      <c r="P71" s="9"/>
    </row>
    <row r="72" spans="1:16" ht="15.75">
      <c r="A72" s="29" t="s">
        <v>61</v>
      </c>
      <c r="B72" s="30"/>
      <c r="C72" s="31"/>
      <c r="D72" s="32">
        <f t="shared" ref="D72:M72" si="12">SUM(D73:D75)</f>
        <v>1267781</v>
      </c>
      <c r="E72" s="32">
        <f t="shared" si="12"/>
        <v>1557791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7" si="13">SUM(D72:M72)</f>
        <v>2825572</v>
      </c>
      <c r="O72" s="46">
        <f t="shared" si="11"/>
        <v>13.620956118066168</v>
      </c>
      <c r="P72" s="10"/>
    </row>
    <row r="73" spans="1:16">
      <c r="A73" s="13"/>
      <c r="B73" s="40">
        <v>351.1</v>
      </c>
      <c r="C73" s="21" t="s">
        <v>95</v>
      </c>
      <c r="D73" s="47">
        <v>27357</v>
      </c>
      <c r="E73" s="47">
        <v>1426276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1453633</v>
      </c>
      <c r="O73" s="48">
        <f t="shared" si="11"/>
        <v>7.0073851612250113</v>
      </c>
      <c r="P73" s="9"/>
    </row>
    <row r="74" spans="1:16">
      <c r="A74" s="13"/>
      <c r="B74" s="40">
        <v>352</v>
      </c>
      <c r="C74" s="21" t="s">
        <v>99</v>
      </c>
      <c r="D74" s="47">
        <v>192389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192389</v>
      </c>
      <c r="O74" s="48">
        <f t="shared" si="11"/>
        <v>0.92743066770148908</v>
      </c>
      <c r="P74" s="9"/>
    </row>
    <row r="75" spans="1:16">
      <c r="A75" s="13"/>
      <c r="B75" s="40">
        <v>359</v>
      </c>
      <c r="C75" s="21" t="s">
        <v>100</v>
      </c>
      <c r="D75" s="47">
        <v>1048035</v>
      </c>
      <c r="E75" s="47">
        <v>131515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1179550</v>
      </c>
      <c r="O75" s="48">
        <f t="shared" si="11"/>
        <v>5.6861402891396668</v>
      </c>
      <c r="P75" s="9"/>
    </row>
    <row r="76" spans="1:16" ht="15.75">
      <c r="A76" s="29" t="s">
        <v>5</v>
      </c>
      <c r="B76" s="30"/>
      <c r="C76" s="31"/>
      <c r="D76" s="32">
        <f t="shared" ref="D76:M76" si="14">SUM(D77:D85)</f>
        <v>2440812</v>
      </c>
      <c r="E76" s="32">
        <f t="shared" si="14"/>
        <v>867470</v>
      </c>
      <c r="F76" s="32">
        <f t="shared" si="14"/>
        <v>16170</v>
      </c>
      <c r="G76" s="32">
        <f t="shared" si="14"/>
        <v>21037</v>
      </c>
      <c r="H76" s="32">
        <f t="shared" si="14"/>
        <v>0</v>
      </c>
      <c r="I76" s="32">
        <f t="shared" si="14"/>
        <v>266109</v>
      </c>
      <c r="J76" s="32">
        <f t="shared" si="14"/>
        <v>230473</v>
      </c>
      <c r="K76" s="32">
        <f t="shared" si="14"/>
        <v>0</v>
      </c>
      <c r="L76" s="32">
        <f t="shared" si="14"/>
        <v>2071807</v>
      </c>
      <c r="M76" s="32">
        <f t="shared" si="14"/>
        <v>6443</v>
      </c>
      <c r="N76" s="32">
        <f t="shared" si="13"/>
        <v>5920321</v>
      </c>
      <c r="O76" s="46">
        <f t="shared" si="11"/>
        <v>28.539507238132884</v>
      </c>
      <c r="P76" s="10"/>
    </row>
    <row r="77" spans="1:16">
      <c r="A77" s="12"/>
      <c r="B77" s="25">
        <v>361.1</v>
      </c>
      <c r="C77" s="20" t="s">
        <v>101</v>
      </c>
      <c r="D77" s="47">
        <v>702448</v>
      </c>
      <c r="E77" s="47">
        <v>594864</v>
      </c>
      <c r="F77" s="47">
        <v>16328</v>
      </c>
      <c r="G77" s="47">
        <v>21037</v>
      </c>
      <c r="H77" s="47">
        <v>0</v>
      </c>
      <c r="I77" s="47">
        <v>899403</v>
      </c>
      <c r="J77" s="47">
        <v>80414</v>
      </c>
      <c r="K77" s="47">
        <v>0</v>
      </c>
      <c r="L77" s="47">
        <v>97019</v>
      </c>
      <c r="M77" s="47">
        <v>6443</v>
      </c>
      <c r="N77" s="47">
        <f t="shared" si="13"/>
        <v>2417956</v>
      </c>
      <c r="O77" s="48">
        <f t="shared" si="11"/>
        <v>11.656001889675718</v>
      </c>
      <c r="P77" s="9"/>
    </row>
    <row r="78" spans="1:16">
      <c r="A78" s="12"/>
      <c r="B78" s="25">
        <v>361.2</v>
      </c>
      <c r="C78" s="20" t="s">
        <v>132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724312</v>
      </c>
      <c r="M78" s="47">
        <v>0</v>
      </c>
      <c r="N78" s="47">
        <f t="shared" ref="N78:N85" si="15">SUM(D78:M78)</f>
        <v>724312</v>
      </c>
      <c r="O78" s="48">
        <f t="shared" si="11"/>
        <v>3.4916193846020351</v>
      </c>
      <c r="P78" s="9"/>
    </row>
    <row r="79" spans="1:16">
      <c r="A79" s="12"/>
      <c r="B79" s="25">
        <v>361.3</v>
      </c>
      <c r="C79" s="20" t="s">
        <v>102</v>
      </c>
      <c r="D79" s="47">
        <v>-214075</v>
      </c>
      <c r="E79" s="47">
        <v>-270976</v>
      </c>
      <c r="F79" s="47">
        <v>-159</v>
      </c>
      <c r="G79" s="47">
        <v>0</v>
      </c>
      <c r="H79" s="47">
        <v>0</v>
      </c>
      <c r="I79" s="47">
        <v>-410745</v>
      </c>
      <c r="J79" s="47">
        <v>-25021</v>
      </c>
      <c r="K79" s="47">
        <v>0</v>
      </c>
      <c r="L79" s="47">
        <v>912218</v>
      </c>
      <c r="M79" s="47">
        <v>0</v>
      </c>
      <c r="N79" s="47">
        <f t="shared" si="15"/>
        <v>-8758</v>
      </c>
      <c r="O79" s="48">
        <f t="shared" si="11"/>
        <v>-4.2218826376402195E-2</v>
      </c>
      <c r="P79" s="9"/>
    </row>
    <row r="80" spans="1:16">
      <c r="A80" s="12"/>
      <c r="B80" s="25">
        <v>361.4</v>
      </c>
      <c r="C80" s="20" t="s">
        <v>177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338258</v>
      </c>
      <c r="M80" s="47">
        <v>0</v>
      </c>
      <c r="N80" s="47">
        <f t="shared" si="15"/>
        <v>338258</v>
      </c>
      <c r="O80" s="48">
        <f t="shared" si="11"/>
        <v>1.630606961912429</v>
      </c>
      <c r="P80" s="9"/>
    </row>
    <row r="81" spans="1:119">
      <c r="A81" s="12"/>
      <c r="B81" s="25">
        <v>362</v>
      </c>
      <c r="C81" s="20" t="s">
        <v>103</v>
      </c>
      <c r="D81" s="47">
        <v>642033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642033</v>
      </c>
      <c r="O81" s="48">
        <f t="shared" si="11"/>
        <v>3.0949851284449221</v>
      </c>
      <c r="P81" s="9"/>
    </row>
    <row r="82" spans="1:119">
      <c r="A82" s="12"/>
      <c r="B82" s="25">
        <v>364</v>
      </c>
      <c r="C82" s="20" t="s">
        <v>172</v>
      </c>
      <c r="D82" s="47">
        <v>0</v>
      </c>
      <c r="E82" s="47">
        <v>6337</v>
      </c>
      <c r="F82" s="47">
        <v>0</v>
      </c>
      <c r="G82" s="47">
        <v>0</v>
      </c>
      <c r="H82" s="47">
        <v>0</v>
      </c>
      <c r="I82" s="47">
        <v>-222549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-216212</v>
      </c>
      <c r="O82" s="48">
        <f t="shared" si="11"/>
        <v>-1.042271852990942</v>
      </c>
      <c r="P82" s="9"/>
    </row>
    <row r="83" spans="1:119">
      <c r="A83" s="12"/>
      <c r="B83" s="25">
        <v>365</v>
      </c>
      <c r="C83" s="20" t="s">
        <v>173</v>
      </c>
      <c r="D83" s="47">
        <v>413111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413111</v>
      </c>
      <c r="O83" s="48">
        <f t="shared" si="11"/>
        <v>1.9914434326537893</v>
      </c>
      <c r="P83" s="9"/>
    </row>
    <row r="84" spans="1:119">
      <c r="A84" s="12"/>
      <c r="B84" s="25">
        <v>366</v>
      </c>
      <c r="C84" s="20" t="s">
        <v>106</v>
      </c>
      <c r="D84" s="47">
        <v>181227</v>
      </c>
      <c r="E84" s="47">
        <v>439295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620522</v>
      </c>
      <c r="O84" s="48">
        <f t="shared" si="11"/>
        <v>2.9912891734114915</v>
      </c>
      <c r="P84" s="9"/>
    </row>
    <row r="85" spans="1:119">
      <c r="A85" s="12"/>
      <c r="B85" s="25">
        <v>369.9</v>
      </c>
      <c r="C85" s="20" t="s">
        <v>107</v>
      </c>
      <c r="D85" s="47">
        <v>716068</v>
      </c>
      <c r="E85" s="47">
        <v>97950</v>
      </c>
      <c r="F85" s="47">
        <v>1</v>
      </c>
      <c r="G85" s="47">
        <v>0</v>
      </c>
      <c r="H85" s="47">
        <v>0</v>
      </c>
      <c r="I85" s="47">
        <v>0</v>
      </c>
      <c r="J85" s="47">
        <v>175080</v>
      </c>
      <c r="K85" s="47">
        <v>0</v>
      </c>
      <c r="L85" s="47">
        <v>0</v>
      </c>
      <c r="M85" s="47">
        <v>0</v>
      </c>
      <c r="N85" s="47">
        <f t="shared" si="15"/>
        <v>989099</v>
      </c>
      <c r="O85" s="48">
        <f t="shared" si="11"/>
        <v>4.7680519467998437</v>
      </c>
      <c r="P85" s="9"/>
    </row>
    <row r="86" spans="1:119" ht="15.75">
      <c r="A86" s="29" t="s">
        <v>62</v>
      </c>
      <c r="B86" s="30"/>
      <c r="C86" s="31"/>
      <c r="D86" s="32">
        <f t="shared" ref="D86:M86" si="16">SUM(D87:D90)</f>
        <v>9951462</v>
      </c>
      <c r="E86" s="32">
        <f t="shared" si="16"/>
        <v>3968074</v>
      </c>
      <c r="F86" s="32">
        <f t="shared" si="16"/>
        <v>7452096</v>
      </c>
      <c r="G86" s="32">
        <f t="shared" si="16"/>
        <v>9615758</v>
      </c>
      <c r="H86" s="32">
        <f t="shared" si="16"/>
        <v>0</v>
      </c>
      <c r="I86" s="32">
        <f t="shared" si="16"/>
        <v>8154835</v>
      </c>
      <c r="J86" s="32">
        <f t="shared" si="16"/>
        <v>75000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ref="N86:N91" si="17">SUM(D86:M86)</f>
        <v>39217225</v>
      </c>
      <c r="O86" s="46">
        <f t="shared" si="11"/>
        <v>189.05060667267634</v>
      </c>
      <c r="P86" s="9"/>
    </row>
    <row r="87" spans="1:119">
      <c r="A87" s="12"/>
      <c r="B87" s="25">
        <v>381</v>
      </c>
      <c r="C87" s="20" t="s">
        <v>108</v>
      </c>
      <c r="D87" s="47">
        <v>8751583</v>
      </c>
      <c r="E87" s="47">
        <v>2937582</v>
      </c>
      <c r="F87" s="47">
        <v>7445588</v>
      </c>
      <c r="G87" s="47">
        <v>5115758</v>
      </c>
      <c r="H87" s="47">
        <v>0</v>
      </c>
      <c r="I87" s="47">
        <v>1106413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7"/>
        <v>25356924</v>
      </c>
      <c r="O87" s="48">
        <f t="shared" si="11"/>
        <v>122.23562135140737</v>
      </c>
      <c r="P87" s="9"/>
    </row>
    <row r="88" spans="1:119">
      <c r="A88" s="12"/>
      <c r="B88" s="25">
        <v>383</v>
      </c>
      <c r="C88" s="20" t="s">
        <v>109</v>
      </c>
      <c r="D88" s="47">
        <v>1199879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7"/>
        <v>1199879</v>
      </c>
      <c r="O88" s="48">
        <f t="shared" si="11"/>
        <v>5.7841382934107202</v>
      </c>
      <c r="P88" s="9"/>
    </row>
    <row r="89" spans="1:119">
      <c r="A89" s="12"/>
      <c r="B89" s="25">
        <v>384</v>
      </c>
      <c r="C89" s="20" t="s">
        <v>110</v>
      </c>
      <c r="D89" s="47">
        <v>0</v>
      </c>
      <c r="E89" s="47">
        <v>1030492</v>
      </c>
      <c r="F89" s="47">
        <v>6508</v>
      </c>
      <c r="G89" s="47">
        <v>4500000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5537000</v>
      </c>
      <c r="O89" s="48">
        <f t="shared" si="11"/>
        <v>26.691669518855782</v>
      </c>
      <c r="P89" s="9"/>
    </row>
    <row r="90" spans="1:119" ht="15.75" thickBot="1">
      <c r="A90" s="12"/>
      <c r="B90" s="25">
        <v>389.4</v>
      </c>
      <c r="C90" s="20" t="s">
        <v>174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7048422</v>
      </c>
      <c r="J90" s="47">
        <v>75000</v>
      </c>
      <c r="K90" s="47">
        <v>0</v>
      </c>
      <c r="L90" s="47">
        <v>0</v>
      </c>
      <c r="M90" s="47">
        <v>0</v>
      </c>
      <c r="N90" s="47">
        <f t="shared" si="17"/>
        <v>7123422</v>
      </c>
      <c r="O90" s="48">
        <f t="shared" si="11"/>
        <v>34.339177509002475</v>
      </c>
      <c r="P90" s="9"/>
    </row>
    <row r="91" spans="1:119" ht="16.5" thickBot="1">
      <c r="A91" s="14" t="s">
        <v>86</v>
      </c>
      <c r="B91" s="23"/>
      <c r="C91" s="22"/>
      <c r="D91" s="15">
        <f t="shared" ref="D91:M91" si="18">SUM(D5,D12,D22,D49,D72,D76,D86)</f>
        <v>145004655</v>
      </c>
      <c r="E91" s="15">
        <f t="shared" si="18"/>
        <v>99778506</v>
      </c>
      <c r="F91" s="15">
        <f t="shared" si="18"/>
        <v>16943273</v>
      </c>
      <c r="G91" s="15">
        <f t="shared" si="18"/>
        <v>10732585</v>
      </c>
      <c r="H91" s="15">
        <f t="shared" si="18"/>
        <v>0</v>
      </c>
      <c r="I91" s="15">
        <f t="shared" si="18"/>
        <v>67977320</v>
      </c>
      <c r="J91" s="15">
        <f t="shared" si="18"/>
        <v>23187532</v>
      </c>
      <c r="K91" s="15">
        <f t="shared" si="18"/>
        <v>0</v>
      </c>
      <c r="L91" s="15">
        <f t="shared" si="18"/>
        <v>5530979</v>
      </c>
      <c r="M91" s="15">
        <f t="shared" si="18"/>
        <v>1855674</v>
      </c>
      <c r="N91" s="15">
        <f t="shared" si="17"/>
        <v>371010524</v>
      </c>
      <c r="O91" s="38">
        <f t="shared" si="11"/>
        <v>1788.4938223994061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178</v>
      </c>
      <c r="M93" s="49"/>
      <c r="N93" s="49"/>
      <c r="O93" s="44">
        <v>207443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125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90334259</v>
      </c>
      <c r="E5" s="27">
        <f t="shared" si="0"/>
        <v>42587176</v>
      </c>
      <c r="F5" s="27">
        <f t="shared" si="0"/>
        <v>2341696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135263131</v>
      </c>
      <c r="O5" s="33">
        <f t="shared" ref="O5:O36" si="1">(N5/O$100)</f>
        <v>671.14448672974731</v>
      </c>
      <c r="P5" s="6"/>
    </row>
    <row r="6" spans="1:133">
      <c r="A6" s="12"/>
      <c r="B6" s="25">
        <v>311</v>
      </c>
      <c r="C6" s="20" t="s">
        <v>3</v>
      </c>
      <c r="D6" s="47">
        <v>88245208</v>
      </c>
      <c r="E6" s="47">
        <v>31228285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119473493</v>
      </c>
      <c r="O6" s="48">
        <f t="shared" si="1"/>
        <v>592.79994145111914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7344605</v>
      </c>
      <c r="F7" s="47">
        <v>2341696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9686301</v>
      </c>
      <c r="O7" s="48">
        <f t="shared" si="1"/>
        <v>48.061193504051282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192773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192773</v>
      </c>
      <c r="O8" s="48">
        <f t="shared" si="1"/>
        <v>0.95649520444971492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3506866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3506866</v>
      </c>
      <c r="O9" s="48">
        <f t="shared" si="1"/>
        <v>17.400260989079147</v>
      </c>
      <c r="P9" s="9"/>
    </row>
    <row r="10" spans="1:133">
      <c r="A10" s="12"/>
      <c r="B10" s="25">
        <v>312.42</v>
      </c>
      <c r="C10" s="20" t="s">
        <v>149</v>
      </c>
      <c r="D10" s="47">
        <v>0</v>
      </c>
      <c r="E10" s="47">
        <v>1423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1423</v>
      </c>
      <c r="O10" s="48">
        <f t="shared" si="1"/>
        <v>7.0605980917034248E-3</v>
      </c>
      <c r="P10" s="9"/>
    </row>
    <row r="11" spans="1:133">
      <c r="A11" s="12"/>
      <c r="B11" s="25">
        <v>312.60000000000002</v>
      </c>
      <c r="C11" s="20" t="s">
        <v>13</v>
      </c>
      <c r="D11" s="47">
        <v>250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250</v>
      </c>
      <c r="O11" s="48">
        <f t="shared" si="1"/>
        <v>1.2404423913744598E-3</v>
      </c>
      <c r="P11" s="9"/>
    </row>
    <row r="12" spans="1:133">
      <c r="A12" s="12"/>
      <c r="B12" s="25">
        <v>315</v>
      </c>
      <c r="C12" s="20" t="s">
        <v>153</v>
      </c>
      <c r="D12" s="47">
        <v>2088801</v>
      </c>
      <c r="E12" s="47">
        <v>313224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2402025</v>
      </c>
      <c r="O12" s="48">
        <f t="shared" si="1"/>
        <v>11.918294540564947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1002997</v>
      </c>
      <c r="E13" s="32">
        <f t="shared" si="3"/>
        <v>12737264</v>
      </c>
      <c r="F13" s="32">
        <f t="shared" si="3"/>
        <v>356757</v>
      </c>
      <c r="G13" s="32">
        <f t="shared" si="3"/>
        <v>0</v>
      </c>
      <c r="H13" s="32">
        <f t="shared" si="3"/>
        <v>0</v>
      </c>
      <c r="I13" s="32">
        <f t="shared" si="3"/>
        <v>1348363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15445381</v>
      </c>
      <c r="O13" s="46">
        <f t="shared" si="1"/>
        <v>76.636421373318584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5856515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5856515</v>
      </c>
      <c r="O14" s="48">
        <f t="shared" si="1"/>
        <v>29.058677886881579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593035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593035</v>
      </c>
      <c r="O15" s="48">
        <f t="shared" si="1"/>
        <v>2.9425030142750108</v>
      </c>
      <c r="P15" s="9"/>
    </row>
    <row r="16" spans="1:133">
      <c r="A16" s="12"/>
      <c r="B16" s="25">
        <v>323.89999999999998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600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600</v>
      </c>
      <c r="O16" s="48">
        <f t="shared" si="1"/>
        <v>2.9770617392987034E-3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1757881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1757881</v>
      </c>
      <c r="O17" s="48">
        <f t="shared" si="1"/>
        <v>8.7222004455669069</v>
      </c>
      <c r="P17" s="9"/>
    </row>
    <row r="18" spans="1:16">
      <c r="A18" s="12"/>
      <c r="B18" s="25">
        <v>324.20999999999998</v>
      </c>
      <c r="C18" s="20" t="s">
        <v>20</v>
      </c>
      <c r="D18" s="47">
        <v>0</v>
      </c>
      <c r="E18" s="47">
        <v>0</v>
      </c>
      <c r="F18" s="47">
        <v>356757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356757</v>
      </c>
      <c r="O18" s="48">
        <f t="shared" si="1"/>
        <v>1.7701460248783125</v>
      </c>
      <c r="P18" s="9"/>
    </row>
    <row r="19" spans="1:16">
      <c r="A19" s="12"/>
      <c r="B19" s="25">
        <v>324.31</v>
      </c>
      <c r="C19" s="20" t="s">
        <v>21</v>
      </c>
      <c r="D19" s="47">
        <v>0</v>
      </c>
      <c r="E19" s="47">
        <v>3142038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3142038</v>
      </c>
      <c r="O19" s="48">
        <f t="shared" si="1"/>
        <v>15.590068522037699</v>
      </c>
      <c r="P19" s="9"/>
    </row>
    <row r="20" spans="1:16">
      <c r="A20" s="12"/>
      <c r="B20" s="25">
        <v>324.61</v>
      </c>
      <c r="C20" s="20" t="s">
        <v>22</v>
      </c>
      <c r="D20" s="47">
        <v>0</v>
      </c>
      <c r="E20" s="47">
        <v>438454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438454</v>
      </c>
      <c r="O20" s="48">
        <f t="shared" si="1"/>
        <v>2.1755077130707896</v>
      </c>
      <c r="P20" s="9"/>
    </row>
    <row r="21" spans="1:16">
      <c r="A21" s="12"/>
      <c r="B21" s="25">
        <v>324.70999999999998</v>
      </c>
      <c r="C21" s="20" t="s">
        <v>23</v>
      </c>
      <c r="D21" s="47">
        <v>0</v>
      </c>
      <c r="E21" s="47">
        <v>1384752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1384752</v>
      </c>
      <c r="O21" s="48">
        <f t="shared" si="1"/>
        <v>6.8708203293622638</v>
      </c>
      <c r="P21" s="9"/>
    </row>
    <row r="22" spans="1:16">
      <c r="A22" s="12"/>
      <c r="B22" s="25">
        <v>325.10000000000002</v>
      </c>
      <c r="C22" s="20" t="s">
        <v>24</v>
      </c>
      <c r="D22" s="47">
        <v>0</v>
      </c>
      <c r="E22" s="47">
        <v>23465</v>
      </c>
      <c r="F22" s="47">
        <v>0</v>
      </c>
      <c r="G22" s="47">
        <v>0</v>
      </c>
      <c r="H22" s="47">
        <v>0</v>
      </c>
      <c r="I22" s="47">
        <v>754728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778193</v>
      </c>
      <c r="O22" s="48">
        <f t="shared" si="1"/>
        <v>3.8612143434834598</v>
      </c>
      <c r="P22" s="9"/>
    </row>
    <row r="23" spans="1:16">
      <c r="A23" s="12"/>
      <c r="B23" s="25">
        <v>329</v>
      </c>
      <c r="C23" s="20" t="s">
        <v>25</v>
      </c>
      <c r="D23" s="47">
        <v>1002997</v>
      </c>
      <c r="E23" s="47">
        <v>134159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1137156</v>
      </c>
      <c r="O23" s="48">
        <f t="shared" si="1"/>
        <v>5.642306032023261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SUM(D25:D54)</f>
        <v>20902155</v>
      </c>
      <c r="E24" s="32">
        <f t="shared" si="5"/>
        <v>16465411</v>
      </c>
      <c r="F24" s="32">
        <f t="shared" si="5"/>
        <v>6587567</v>
      </c>
      <c r="G24" s="32">
        <f t="shared" si="5"/>
        <v>1813603</v>
      </c>
      <c r="H24" s="32">
        <f t="shared" si="5"/>
        <v>0</v>
      </c>
      <c r="I24" s="32">
        <f t="shared" si="5"/>
        <v>252788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46021524</v>
      </c>
      <c r="O24" s="46">
        <f t="shared" si="1"/>
        <v>228.34819714102838</v>
      </c>
      <c r="P24" s="10"/>
    </row>
    <row r="25" spans="1:16">
      <c r="A25" s="12"/>
      <c r="B25" s="25">
        <v>331.1</v>
      </c>
      <c r="C25" s="20" t="s">
        <v>26</v>
      </c>
      <c r="D25" s="47">
        <v>38744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38744</v>
      </c>
      <c r="O25" s="48">
        <f t="shared" si="1"/>
        <v>0.19223880004564828</v>
      </c>
      <c r="P25" s="9"/>
    </row>
    <row r="26" spans="1:16">
      <c r="A26" s="12"/>
      <c r="B26" s="25">
        <v>331.2</v>
      </c>
      <c r="C26" s="20" t="s">
        <v>27</v>
      </c>
      <c r="D26" s="47">
        <v>368180</v>
      </c>
      <c r="E26" s="47">
        <v>947614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1315794</v>
      </c>
      <c r="O26" s="48">
        <f t="shared" si="1"/>
        <v>6.5286666236646633</v>
      </c>
      <c r="P26" s="9"/>
    </row>
    <row r="27" spans="1:16">
      <c r="A27" s="12"/>
      <c r="B27" s="25">
        <v>331.39</v>
      </c>
      <c r="C27" s="20" t="s">
        <v>33</v>
      </c>
      <c r="D27" s="47">
        <v>494153</v>
      </c>
      <c r="E27" s="47">
        <v>304696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5" si="6">SUM(D27:M27)</f>
        <v>798849</v>
      </c>
      <c r="O27" s="48">
        <f t="shared" si="1"/>
        <v>3.9637046556283835</v>
      </c>
      <c r="P27" s="9"/>
    </row>
    <row r="28" spans="1:16">
      <c r="A28" s="12"/>
      <c r="B28" s="25">
        <v>331.42</v>
      </c>
      <c r="C28" s="20" t="s">
        <v>34</v>
      </c>
      <c r="D28" s="47">
        <v>0</v>
      </c>
      <c r="E28" s="47">
        <v>0</v>
      </c>
      <c r="F28" s="47">
        <v>0</v>
      </c>
      <c r="G28" s="47">
        <v>1511594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1511594</v>
      </c>
      <c r="O28" s="48">
        <f t="shared" si="1"/>
        <v>7.5001811045891404</v>
      </c>
      <c r="P28" s="9"/>
    </row>
    <row r="29" spans="1:16">
      <c r="A29" s="12"/>
      <c r="B29" s="25">
        <v>331.49</v>
      </c>
      <c r="C29" s="20" t="s">
        <v>35</v>
      </c>
      <c r="D29" s="47">
        <v>666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666</v>
      </c>
      <c r="O29" s="48">
        <f t="shared" si="1"/>
        <v>3.3045385306215607E-3</v>
      </c>
      <c r="P29" s="9"/>
    </row>
    <row r="30" spans="1:16">
      <c r="A30" s="12"/>
      <c r="B30" s="25">
        <v>331.5</v>
      </c>
      <c r="C30" s="20" t="s">
        <v>29</v>
      </c>
      <c r="D30" s="47">
        <v>0</v>
      </c>
      <c r="E30" s="47">
        <v>30780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30780</v>
      </c>
      <c r="O30" s="48">
        <f t="shared" si="1"/>
        <v>0.1527232672260235</v>
      </c>
      <c r="P30" s="9"/>
    </row>
    <row r="31" spans="1:16">
      <c r="A31" s="12"/>
      <c r="B31" s="25">
        <v>331.61</v>
      </c>
      <c r="C31" s="20" t="s">
        <v>36</v>
      </c>
      <c r="D31" s="47">
        <v>0</v>
      </c>
      <c r="E31" s="47">
        <v>2426302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2426302</v>
      </c>
      <c r="O31" s="48">
        <f t="shared" si="1"/>
        <v>12.038751420306538</v>
      </c>
      <c r="P31" s="9"/>
    </row>
    <row r="32" spans="1:16">
      <c r="A32" s="12"/>
      <c r="B32" s="25">
        <v>331.62</v>
      </c>
      <c r="C32" s="20" t="s">
        <v>154</v>
      </c>
      <c r="D32" s="47">
        <v>0</v>
      </c>
      <c r="E32" s="47">
        <v>75054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75054</v>
      </c>
      <c r="O32" s="48">
        <f t="shared" si="1"/>
        <v>0.37240065296887481</v>
      </c>
      <c r="P32" s="9"/>
    </row>
    <row r="33" spans="1:16">
      <c r="A33" s="12"/>
      <c r="B33" s="25">
        <v>331.69</v>
      </c>
      <c r="C33" s="20" t="s">
        <v>37</v>
      </c>
      <c r="D33" s="47">
        <v>1475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1475</v>
      </c>
      <c r="O33" s="48">
        <f t="shared" si="1"/>
        <v>7.3186101091093124E-3</v>
      </c>
      <c r="P33" s="9"/>
    </row>
    <row r="34" spans="1:16">
      <c r="A34" s="12"/>
      <c r="B34" s="25">
        <v>333</v>
      </c>
      <c r="C34" s="20" t="s">
        <v>4</v>
      </c>
      <c r="D34" s="47">
        <v>482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482</v>
      </c>
      <c r="O34" s="48">
        <f t="shared" si="1"/>
        <v>2.3915729305699586E-3</v>
      </c>
      <c r="P34" s="9"/>
    </row>
    <row r="35" spans="1:16">
      <c r="A35" s="12"/>
      <c r="B35" s="25">
        <v>334.2</v>
      </c>
      <c r="C35" s="20" t="s">
        <v>32</v>
      </c>
      <c r="D35" s="47">
        <v>137752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137752</v>
      </c>
      <c r="O35" s="48">
        <f t="shared" si="1"/>
        <v>0.68349368118645837</v>
      </c>
      <c r="P35" s="9"/>
    </row>
    <row r="36" spans="1:16">
      <c r="A36" s="12"/>
      <c r="B36" s="25">
        <v>334.39</v>
      </c>
      <c r="C36" s="20" t="s">
        <v>38</v>
      </c>
      <c r="D36" s="47">
        <v>0</v>
      </c>
      <c r="E36" s="47">
        <v>1456894</v>
      </c>
      <c r="F36" s="47">
        <v>0</v>
      </c>
      <c r="G36" s="47">
        <v>0</v>
      </c>
      <c r="H36" s="47">
        <v>0</v>
      </c>
      <c r="I36" s="47">
        <v>42987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0" si="7">SUM(D36:M36)</f>
        <v>1499881</v>
      </c>
      <c r="O36" s="48">
        <f t="shared" si="1"/>
        <v>7.4420638976684641</v>
      </c>
      <c r="P36" s="9"/>
    </row>
    <row r="37" spans="1:16">
      <c r="A37" s="12"/>
      <c r="B37" s="25">
        <v>334.42</v>
      </c>
      <c r="C37" s="20" t="s">
        <v>39</v>
      </c>
      <c r="D37" s="47">
        <v>0</v>
      </c>
      <c r="E37" s="47">
        <v>0</v>
      </c>
      <c r="F37" s="47">
        <v>0</v>
      </c>
      <c r="G37" s="47">
        <v>302009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302009</v>
      </c>
      <c r="O37" s="48">
        <f t="shared" ref="O37:O68" si="8">(N37/O$100)</f>
        <v>1.4984990647064369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466418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466418</v>
      </c>
      <c r="O38" s="48">
        <f t="shared" si="8"/>
        <v>2.3142586372003713</v>
      </c>
      <c r="P38" s="9"/>
    </row>
    <row r="39" spans="1:16">
      <c r="A39" s="12"/>
      <c r="B39" s="25">
        <v>334.61</v>
      </c>
      <c r="C39" s="20" t="s">
        <v>121</v>
      </c>
      <c r="D39" s="47">
        <v>0</v>
      </c>
      <c r="E39" s="47">
        <v>2485182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2485182</v>
      </c>
      <c r="O39" s="48">
        <f t="shared" si="8"/>
        <v>12.33090041232305</v>
      </c>
      <c r="P39" s="9"/>
    </row>
    <row r="40" spans="1:16">
      <c r="A40" s="12"/>
      <c r="B40" s="25">
        <v>334.7</v>
      </c>
      <c r="C40" s="20" t="s">
        <v>43</v>
      </c>
      <c r="D40" s="47">
        <v>129610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129610</v>
      </c>
      <c r="O40" s="48">
        <f t="shared" si="8"/>
        <v>0.64309495338417488</v>
      </c>
      <c r="P40" s="9"/>
    </row>
    <row r="41" spans="1:16">
      <c r="A41" s="12"/>
      <c r="B41" s="25">
        <v>335.12</v>
      </c>
      <c r="C41" s="20" t="s">
        <v>155</v>
      </c>
      <c r="D41" s="47">
        <v>3323968</v>
      </c>
      <c r="E41" s="47">
        <v>0</v>
      </c>
      <c r="F41" s="47">
        <v>1226735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4550703</v>
      </c>
      <c r="O41" s="48">
        <f t="shared" si="8"/>
        <v>22.579539647019715</v>
      </c>
      <c r="P41" s="9"/>
    </row>
    <row r="42" spans="1:16">
      <c r="A42" s="12"/>
      <c r="B42" s="25">
        <v>335.13</v>
      </c>
      <c r="C42" s="20" t="s">
        <v>156</v>
      </c>
      <c r="D42" s="47">
        <v>57775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57775</v>
      </c>
      <c r="O42" s="48">
        <f t="shared" si="8"/>
        <v>0.28666623664663765</v>
      </c>
      <c r="P42" s="9"/>
    </row>
    <row r="43" spans="1:16">
      <c r="A43" s="12"/>
      <c r="B43" s="25">
        <v>335.14</v>
      </c>
      <c r="C43" s="20" t="s">
        <v>157</v>
      </c>
      <c r="D43" s="47">
        <v>55116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55116</v>
      </c>
      <c r="O43" s="48">
        <f t="shared" si="8"/>
        <v>0.27347289137197889</v>
      </c>
      <c r="P43" s="9"/>
    </row>
    <row r="44" spans="1:16">
      <c r="A44" s="12"/>
      <c r="B44" s="25">
        <v>335.15</v>
      </c>
      <c r="C44" s="20" t="s">
        <v>158</v>
      </c>
      <c r="D44" s="47">
        <v>12915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12915</v>
      </c>
      <c r="O44" s="48">
        <f t="shared" si="8"/>
        <v>6.4081253938404595E-2</v>
      </c>
      <c r="P44" s="9"/>
    </row>
    <row r="45" spans="1:16">
      <c r="A45" s="12"/>
      <c r="B45" s="25">
        <v>335.16</v>
      </c>
      <c r="C45" s="20" t="s">
        <v>159</v>
      </c>
      <c r="D45" s="47">
        <v>245859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245859</v>
      </c>
      <c r="O45" s="48">
        <f t="shared" si="8"/>
        <v>1.2198957036037332</v>
      </c>
      <c r="P45" s="9"/>
    </row>
    <row r="46" spans="1:16">
      <c r="A46" s="12"/>
      <c r="B46" s="25">
        <v>335.18</v>
      </c>
      <c r="C46" s="20" t="s">
        <v>160</v>
      </c>
      <c r="D46" s="47">
        <v>10293237</v>
      </c>
      <c r="E46" s="47">
        <v>0</v>
      </c>
      <c r="F46" s="47">
        <v>5360832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15654069</v>
      </c>
      <c r="O46" s="48">
        <f t="shared" si="8"/>
        <v>77.671883140403196</v>
      </c>
      <c r="P46" s="9"/>
    </row>
    <row r="47" spans="1:16">
      <c r="A47" s="12"/>
      <c r="B47" s="25">
        <v>335.21</v>
      </c>
      <c r="C47" s="20" t="s">
        <v>161</v>
      </c>
      <c r="D47" s="47">
        <v>0</v>
      </c>
      <c r="E47" s="47">
        <v>4810466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4810466</v>
      </c>
      <c r="O47" s="48">
        <f t="shared" si="8"/>
        <v>23.868423794662128</v>
      </c>
      <c r="P47" s="9"/>
    </row>
    <row r="48" spans="1:16">
      <c r="A48" s="12"/>
      <c r="B48" s="25">
        <v>335.29</v>
      </c>
      <c r="C48" s="20" t="s">
        <v>50</v>
      </c>
      <c r="D48" s="47">
        <v>586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586</v>
      </c>
      <c r="O48" s="48">
        <f t="shared" si="8"/>
        <v>2.9075969653817339E-3</v>
      </c>
      <c r="P48" s="9"/>
    </row>
    <row r="49" spans="1:16">
      <c r="A49" s="12"/>
      <c r="B49" s="25">
        <v>335.49</v>
      </c>
      <c r="C49" s="20" t="s">
        <v>51</v>
      </c>
      <c r="D49" s="47">
        <v>0</v>
      </c>
      <c r="E49" s="47">
        <v>3262231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3262231</v>
      </c>
      <c r="O49" s="48">
        <f t="shared" si="8"/>
        <v>16.18643849142358</v>
      </c>
      <c r="P49" s="9"/>
    </row>
    <row r="50" spans="1:16">
      <c r="A50" s="12"/>
      <c r="B50" s="25">
        <v>335.7</v>
      </c>
      <c r="C50" s="20" t="s">
        <v>52</v>
      </c>
      <c r="D50" s="47">
        <v>0</v>
      </c>
      <c r="E50" s="47">
        <v>74404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74404</v>
      </c>
      <c r="O50" s="48">
        <f t="shared" si="8"/>
        <v>0.36917550275130123</v>
      </c>
      <c r="P50" s="9"/>
    </row>
    <row r="51" spans="1:16">
      <c r="A51" s="12"/>
      <c r="B51" s="25">
        <v>337.1</v>
      </c>
      <c r="C51" s="20" t="s">
        <v>53</v>
      </c>
      <c r="D51" s="47">
        <v>5618362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6" si="9">SUM(D51:M51)</f>
        <v>5618362</v>
      </c>
      <c r="O51" s="48">
        <f t="shared" si="8"/>
        <v>27.87701757954957</v>
      </c>
      <c r="P51" s="9"/>
    </row>
    <row r="52" spans="1:16">
      <c r="A52" s="12"/>
      <c r="B52" s="25">
        <v>337.3</v>
      </c>
      <c r="C52" s="20" t="s">
        <v>123</v>
      </c>
      <c r="D52" s="47">
        <v>3648</v>
      </c>
      <c r="E52" s="47">
        <v>0</v>
      </c>
      <c r="F52" s="47">
        <v>0</v>
      </c>
      <c r="G52" s="47">
        <v>0</v>
      </c>
      <c r="H52" s="47">
        <v>0</v>
      </c>
      <c r="I52" s="47">
        <v>209801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213449</v>
      </c>
      <c r="O52" s="48">
        <f t="shared" si="8"/>
        <v>1.0590847519859483</v>
      </c>
      <c r="P52" s="9"/>
    </row>
    <row r="53" spans="1:16">
      <c r="A53" s="12"/>
      <c r="B53" s="25">
        <v>337.7</v>
      </c>
      <c r="C53" s="20" t="s">
        <v>54</v>
      </c>
      <c r="D53" s="47">
        <v>119627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119627</v>
      </c>
      <c r="O53" s="48">
        <f t="shared" si="8"/>
        <v>0.59356160781181</v>
      </c>
      <c r="P53" s="9"/>
    </row>
    <row r="54" spans="1:16">
      <c r="A54" s="12"/>
      <c r="B54" s="25">
        <v>337.9</v>
      </c>
      <c r="C54" s="20" t="s">
        <v>150</v>
      </c>
      <c r="D54" s="47">
        <v>0</v>
      </c>
      <c r="E54" s="47">
        <v>125370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125370</v>
      </c>
      <c r="O54" s="48">
        <f t="shared" si="8"/>
        <v>0.62205705042646409</v>
      </c>
      <c r="P54" s="9"/>
    </row>
    <row r="55" spans="1:16" ht="15.75">
      <c r="A55" s="29" t="s">
        <v>60</v>
      </c>
      <c r="B55" s="30"/>
      <c r="C55" s="31"/>
      <c r="D55" s="32">
        <f t="shared" ref="D55:M55" si="10">SUM(D56:D80)</f>
        <v>15478064</v>
      </c>
      <c r="E55" s="32">
        <f t="shared" si="10"/>
        <v>13117495</v>
      </c>
      <c r="F55" s="32">
        <f t="shared" si="10"/>
        <v>0</v>
      </c>
      <c r="G55" s="32">
        <f t="shared" si="10"/>
        <v>1119288</v>
      </c>
      <c r="H55" s="32">
        <f t="shared" si="10"/>
        <v>0</v>
      </c>
      <c r="I55" s="32">
        <f t="shared" si="10"/>
        <v>56567080</v>
      </c>
      <c r="J55" s="32">
        <f t="shared" si="10"/>
        <v>19330318</v>
      </c>
      <c r="K55" s="32">
        <f t="shared" si="10"/>
        <v>0</v>
      </c>
      <c r="L55" s="32">
        <f t="shared" si="10"/>
        <v>0</v>
      </c>
      <c r="M55" s="32">
        <f t="shared" si="10"/>
        <v>2417898</v>
      </c>
      <c r="N55" s="32">
        <f t="shared" si="9"/>
        <v>108030143</v>
      </c>
      <c r="O55" s="46">
        <f t="shared" si="8"/>
        <v>536.02067569377948</v>
      </c>
      <c r="P55" s="10"/>
    </row>
    <row r="56" spans="1:16">
      <c r="A56" s="12"/>
      <c r="B56" s="25">
        <v>341.1</v>
      </c>
      <c r="C56" s="20" t="s">
        <v>162</v>
      </c>
      <c r="D56" s="47">
        <v>2013279</v>
      </c>
      <c r="E56" s="47">
        <v>0</v>
      </c>
      <c r="F56" s="47">
        <v>0</v>
      </c>
      <c r="G56" s="47">
        <v>1119288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3132567</v>
      </c>
      <c r="O56" s="48">
        <f t="shared" si="8"/>
        <v>15.543075602482869</v>
      </c>
      <c r="P56" s="9"/>
    </row>
    <row r="57" spans="1:16">
      <c r="A57" s="12"/>
      <c r="B57" s="25">
        <v>341.3</v>
      </c>
      <c r="C57" s="20" t="s">
        <v>163</v>
      </c>
      <c r="D57" s="47">
        <v>2702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80" si="11">SUM(D57:M57)</f>
        <v>2702</v>
      </c>
      <c r="O57" s="48">
        <f t="shared" si="8"/>
        <v>1.3406701365975162E-2</v>
      </c>
      <c r="P57" s="9"/>
    </row>
    <row r="58" spans="1:16">
      <c r="A58" s="12"/>
      <c r="B58" s="25">
        <v>341.52</v>
      </c>
      <c r="C58" s="20" t="s">
        <v>164</v>
      </c>
      <c r="D58" s="47">
        <v>193561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193561</v>
      </c>
      <c r="O58" s="48">
        <f t="shared" si="8"/>
        <v>0.96040507886732729</v>
      </c>
      <c r="P58" s="9"/>
    </row>
    <row r="59" spans="1:16">
      <c r="A59" s="12"/>
      <c r="B59" s="25">
        <v>341.53</v>
      </c>
      <c r="C59" s="20" t="s">
        <v>165</v>
      </c>
      <c r="D59" s="47">
        <v>0</v>
      </c>
      <c r="E59" s="47">
        <v>825120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825120</v>
      </c>
      <c r="O59" s="48">
        <f t="shared" si="8"/>
        <v>4.094055303883577</v>
      </c>
      <c r="P59" s="9"/>
    </row>
    <row r="60" spans="1:16">
      <c r="A60" s="12"/>
      <c r="B60" s="25">
        <v>341.55</v>
      </c>
      <c r="C60" s="20" t="s">
        <v>166</v>
      </c>
      <c r="D60" s="47">
        <v>9126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9126</v>
      </c>
      <c r="O60" s="48">
        <f t="shared" si="8"/>
        <v>4.528110905473328E-2</v>
      </c>
      <c r="P60" s="9"/>
    </row>
    <row r="61" spans="1:16">
      <c r="A61" s="12"/>
      <c r="B61" s="25">
        <v>341.8</v>
      </c>
      <c r="C61" s="20" t="s">
        <v>167</v>
      </c>
      <c r="D61" s="47">
        <v>0</v>
      </c>
      <c r="E61" s="47">
        <v>333262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333262</v>
      </c>
      <c r="O61" s="48">
        <f t="shared" si="8"/>
        <v>1.6535692489369409</v>
      </c>
      <c r="P61" s="9"/>
    </row>
    <row r="62" spans="1:16">
      <c r="A62" s="12"/>
      <c r="B62" s="25">
        <v>341.9</v>
      </c>
      <c r="C62" s="20" t="s">
        <v>168</v>
      </c>
      <c r="D62" s="47">
        <v>1229015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19330318</v>
      </c>
      <c r="K62" s="47">
        <v>0</v>
      </c>
      <c r="L62" s="47">
        <v>0</v>
      </c>
      <c r="M62" s="47">
        <v>0</v>
      </c>
      <c r="N62" s="47">
        <f t="shared" si="11"/>
        <v>20559333</v>
      </c>
      <c r="O62" s="48">
        <f t="shared" si="8"/>
        <v>102.01067276633539</v>
      </c>
      <c r="P62" s="9"/>
    </row>
    <row r="63" spans="1:16">
      <c r="A63" s="12"/>
      <c r="B63" s="25">
        <v>342.2</v>
      </c>
      <c r="C63" s="20" t="s">
        <v>169</v>
      </c>
      <c r="D63" s="47">
        <v>0</v>
      </c>
      <c r="E63" s="47">
        <v>232256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232256</v>
      </c>
      <c r="O63" s="48">
        <f t="shared" si="8"/>
        <v>1.1524007522042661</v>
      </c>
      <c r="P63" s="9"/>
    </row>
    <row r="64" spans="1:16">
      <c r="A64" s="12"/>
      <c r="B64" s="25">
        <v>342.3</v>
      </c>
      <c r="C64" s="20" t="s">
        <v>69</v>
      </c>
      <c r="D64" s="47">
        <v>71247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71247</v>
      </c>
      <c r="O64" s="48">
        <f t="shared" si="8"/>
        <v>0.35351119623302457</v>
      </c>
      <c r="P64" s="9"/>
    </row>
    <row r="65" spans="1:16">
      <c r="A65" s="12"/>
      <c r="B65" s="25">
        <v>342.6</v>
      </c>
      <c r="C65" s="20" t="s">
        <v>71</v>
      </c>
      <c r="D65" s="47">
        <v>4066123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4066123</v>
      </c>
      <c r="O65" s="48">
        <f t="shared" si="8"/>
        <v>20.175165350970769</v>
      </c>
      <c r="P65" s="9"/>
    </row>
    <row r="66" spans="1:16">
      <c r="A66" s="12"/>
      <c r="B66" s="25">
        <v>342.9</v>
      </c>
      <c r="C66" s="20" t="s">
        <v>72</v>
      </c>
      <c r="D66" s="47">
        <v>62475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62475</v>
      </c>
      <c r="O66" s="48">
        <f t="shared" si="8"/>
        <v>0.30998655360447752</v>
      </c>
      <c r="P66" s="9"/>
    </row>
    <row r="67" spans="1:16">
      <c r="A67" s="12"/>
      <c r="B67" s="25">
        <v>343.4</v>
      </c>
      <c r="C67" s="20" t="s">
        <v>73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18690559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18690559</v>
      </c>
      <c r="O67" s="48">
        <f t="shared" si="8"/>
        <v>92.738246808341728</v>
      </c>
      <c r="P67" s="9"/>
    </row>
    <row r="68" spans="1:16">
      <c r="A68" s="12"/>
      <c r="B68" s="25">
        <v>343.6</v>
      </c>
      <c r="C68" s="20" t="s">
        <v>74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34138236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34138236</v>
      </c>
      <c r="O68" s="48">
        <f t="shared" si="8"/>
        <v>169.38606040458268</v>
      </c>
      <c r="P68" s="9"/>
    </row>
    <row r="69" spans="1:16">
      <c r="A69" s="12"/>
      <c r="B69" s="25">
        <v>343.7</v>
      </c>
      <c r="C69" s="20" t="s">
        <v>75</v>
      </c>
      <c r="D69" s="47">
        <v>755255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755255</v>
      </c>
      <c r="O69" s="48">
        <f t="shared" ref="O69:O98" si="12">(N69/O$100)</f>
        <v>3.7474012731900705</v>
      </c>
      <c r="P69" s="9"/>
    </row>
    <row r="70" spans="1:16">
      <c r="A70" s="12"/>
      <c r="B70" s="25">
        <v>343.9</v>
      </c>
      <c r="C70" s="20" t="s">
        <v>76</v>
      </c>
      <c r="D70" s="47">
        <v>0</v>
      </c>
      <c r="E70" s="47">
        <v>136500</v>
      </c>
      <c r="F70" s="47">
        <v>0</v>
      </c>
      <c r="G70" s="47">
        <v>0</v>
      </c>
      <c r="H70" s="47">
        <v>0</v>
      </c>
      <c r="I70" s="47">
        <v>2038246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2174746</v>
      </c>
      <c r="O70" s="48">
        <f t="shared" si="12"/>
        <v>10.790588515488164</v>
      </c>
      <c r="P70" s="9"/>
    </row>
    <row r="71" spans="1:16">
      <c r="A71" s="12"/>
      <c r="B71" s="25">
        <v>344.5</v>
      </c>
      <c r="C71" s="20" t="s">
        <v>170</v>
      </c>
      <c r="D71" s="47">
        <v>0</v>
      </c>
      <c r="E71" s="47">
        <v>107619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107619</v>
      </c>
      <c r="O71" s="48">
        <f t="shared" si="12"/>
        <v>0.533980678869312</v>
      </c>
      <c r="P71" s="9"/>
    </row>
    <row r="72" spans="1:16">
      <c r="A72" s="12"/>
      <c r="B72" s="25">
        <v>344.9</v>
      </c>
      <c r="C72" s="20" t="s">
        <v>171</v>
      </c>
      <c r="D72" s="47">
        <v>0</v>
      </c>
      <c r="E72" s="47">
        <v>4905776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4905776</v>
      </c>
      <c r="O72" s="48">
        <f t="shared" si="12"/>
        <v>24.341330051949729</v>
      </c>
      <c r="P72" s="9"/>
    </row>
    <row r="73" spans="1:16">
      <c r="A73" s="12"/>
      <c r="B73" s="25">
        <v>345.1</v>
      </c>
      <c r="C73" s="20" t="s">
        <v>79</v>
      </c>
      <c r="D73" s="47">
        <v>1198950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2382974</v>
      </c>
      <c r="N73" s="47">
        <f t="shared" si="11"/>
        <v>3581924</v>
      </c>
      <c r="O73" s="48">
        <f t="shared" si="12"/>
        <v>17.772681489126281</v>
      </c>
      <c r="P73" s="9"/>
    </row>
    <row r="74" spans="1:16">
      <c r="A74" s="12"/>
      <c r="B74" s="25">
        <v>345.9</v>
      </c>
      <c r="C74" s="20" t="s">
        <v>80</v>
      </c>
      <c r="D74" s="47">
        <v>0</v>
      </c>
      <c r="E74" s="47">
        <v>12382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34924</v>
      </c>
      <c r="N74" s="47">
        <f t="shared" si="11"/>
        <v>47306</v>
      </c>
      <c r="O74" s="48">
        <f t="shared" si="12"/>
        <v>0.23472147106544078</v>
      </c>
      <c r="P74" s="9"/>
    </row>
    <row r="75" spans="1:16">
      <c r="A75" s="12"/>
      <c r="B75" s="25">
        <v>346.4</v>
      </c>
      <c r="C75" s="20" t="s">
        <v>81</v>
      </c>
      <c r="D75" s="47">
        <v>99225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99225</v>
      </c>
      <c r="O75" s="48">
        <f t="shared" si="12"/>
        <v>0.49233158513652309</v>
      </c>
      <c r="P75" s="9"/>
    </row>
    <row r="76" spans="1:16">
      <c r="A76" s="12"/>
      <c r="B76" s="25">
        <v>346.9</v>
      </c>
      <c r="C76" s="20" t="s">
        <v>82</v>
      </c>
      <c r="D76" s="47">
        <v>11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</v>
      </c>
      <c r="O76" s="48">
        <f t="shared" si="12"/>
        <v>5.4579465220476231E-5</v>
      </c>
      <c r="P76" s="9"/>
    </row>
    <row r="77" spans="1:16">
      <c r="A77" s="12"/>
      <c r="B77" s="25">
        <v>347.2</v>
      </c>
      <c r="C77" s="20" t="s">
        <v>83</v>
      </c>
      <c r="D77" s="47">
        <v>353951</v>
      </c>
      <c r="E77" s="47">
        <v>0</v>
      </c>
      <c r="F77" s="47">
        <v>0</v>
      </c>
      <c r="G77" s="47">
        <v>0</v>
      </c>
      <c r="H77" s="47">
        <v>0</v>
      </c>
      <c r="I77" s="47">
        <v>970609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1324560</v>
      </c>
      <c r="O77" s="48">
        <f t="shared" si="12"/>
        <v>6.5721614956758181</v>
      </c>
      <c r="P77" s="9"/>
    </row>
    <row r="78" spans="1:16">
      <c r="A78" s="12"/>
      <c r="B78" s="25">
        <v>347.3</v>
      </c>
      <c r="C78" s="20" t="s">
        <v>84</v>
      </c>
      <c r="D78" s="47">
        <v>0</v>
      </c>
      <c r="E78" s="47">
        <v>5596559</v>
      </c>
      <c r="F78" s="47">
        <v>0</v>
      </c>
      <c r="G78" s="47">
        <v>0</v>
      </c>
      <c r="H78" s="47">
        <v>0</v>
      </c>
      <c r="I78" s="47">
        <v>612049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6208608</v>
      </c>
      <c r="O78" s="48">
        <f t="shared" si="12"/>
        <v>30.805682218506409</v>
      </c>
      <c r="P78" s="9"/>
    </row>
    <row r="79" spans="1:16">
      <c r="A79" s="12"/>
      <c r="B79" s="25">
        <v>347.9</v>
      </c>
      <c r="C79" s="20" t="s">
        <v>85</v>
      </c>
      <c r="D79" s="47">
        <v>0</v>
      </c>
      <c r="E79" s="47">
        <v>925174</v>
      </c>
      <c r="F79" s="47">
        <v>0</v>
      </c>
      <c r="G79" s="47">
        <v>0</v>
      </c>
      <c r="H79" s="47">
        <v>0</v>
      </c>
      <c r="I79" s="47">
        <v>117381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1042555</v>
      </c>
      <c r="O79" s="48">
        <f t="shared" si="12"/>
        <v>5.1729176693575996</v>
      </c>
      <c r="P79" s="9"/>
    </row>
    <row r="80" spans="1:16">
      <c r="A80" s="12"/>
      <c r="B80" s="25">
        <v>349</v>
      </c>
      <c r="C80" s="20" t="s">
        <v>1</v>
      </c>
      <c r="D80" s="47">
        <v>5423144</v>
      </c>
      <c r="E80" s="47">
        <v>42847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5465991</v>
      </c>
      <c r="O80" s="48">
        <f t="shared" si="12"/>
        <v>27.120987789085099</v>
      </c>
      <c r="P80" s="9"/>
    </row>
    <row r="81" spans="1:16" ht="15.75">
      <c r="A81" s="29" t="s">
        <v>61</v>
      </c>
      <c r="B81" s="30"/>
      <c r="C81" s="31"/>
      <c r="D81" s="32">
        <f t="shared" ref="D81:M81" si="13">SUM(D82:D84)</f>
        <v>933480</v>
      </c>
      <c r="E81" s="32">
        <f t="shared" si="13"/>
        <v>1483906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ref="N81:N86" si="14">SUM(D81:M81)</f>
        <v>2417386</v>
      </c>
      <c r="O81" s="46">
        <f t="shared" si="12"/>
        <v>11.99451228286056</v>
      </c>
      <c r="P81" s="10"/>
    </row>
    <row r="82" spans="1:16">
      <c r="A82" s="13"/>
      <c r="B82" s="40">
        <v>351.1</v>
      </c>
      <c r="C82" s="21" t="s">
        <v>95</v>
      </c>
      <c r="D82" s="47">
        <v>23925</v>
      </c>
      <c r="E82" s="47">
        <v>1379760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1403685</v>
      </c>
      <c r="O82" s="48">
        <f t="shared" si="12"/>
        <v>6.9647615125458344</v>
      </c>
      <c r="P82" s="9"/>
    </row>
    <row r="83" spans="1:16">
      <c r="A83" s="13"/>
      <c r="B83" s="40">
        <v>352</v>
      </c>
      <c r="C83" s="21" t="s">
        <v>99</v>
      </c>
      <c r="D83" s="47">
        <v>206561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206561</v>
      </c>
      <c r="O83" s="48">
        <f t="shared" si="12"/>
        <v>1.0249080832187991</v>
      </c>
      <c r="P83" s="9"/>
    </row>
    <row r="84" spans="1:16">
      <c r="A84" s="13"/>
      <c r="B84" s="40">
        <v>359</v>
      </c>
      <c r="C84" s="21" t="s">
        <v>100</v>
      </c>
      <c r="D84" s="47">
        <v>702994</v>
      </c>
      <c r="E84" s="47">
        <v>104146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807140</v>
      </c>
      <c r="O84" s="48">
        <f t="shared" si="12"/>
        <v>4.0048426870959259</v>
      </c>
      <c r="P84" s="9"/>
    </row>
    <row r="85" spans="1:16" ht="15.75">
      <c r="A85" s="29" t="s">
        <v>5</v>
      </c>
      <c r="B85" s="30"/>
      <c r="C85" s="31"/>
      <c r="D85" s="32">
        <f t="shared" ref="D85:M85" si="15">SUM(D86:D92)</f>
        <v>10072811</v>
      </c>
      <c r="E85" s="32">
        <f t="shared" si="15"/>
        <v>483447</v>
      </c>
      <c r="F85" s="32">
        <f t="shared" si="15"/>
        <v>20142</v>
      </c>
      <c r="G85" s="32">
        <f t="shared" si="15"/>
        <v>80139</v>
      </c>
      <c r="H85" s="32">
        <f t="shared" si="15"/>
        <v>0</v>
      </c>
      <c r="I85" s="32">
        <f t="shared" si="15"/>
        <v>-569558</v>
      </c>
      <c r="J85" s="32">
        <f t="shared" si="15"/>
        <v>697895</v>
      </c>
      <c r="K85" s="32">
        <f t="shared" si="15"/>
        <v>0</v>
      </c>
      <c r="L85" s="32">
        <f t="shared" si="15"/>
        <v>0</v>
      </c>
      <c r="M85" s="32">
        <f t="shared" si="15"/>
        <v>258</v>
      </c>
      <c r="N85" s="32">
        <f t="shared" si="14"/>
        <v>10785134</v>
      </c>
      <c r="O85" s="46">
        <f t="shared" si="12"/>
        <v>53.513349641015971</v>
      </c>
      <c r="P85" s="10"/>
    </row>
    <row r="86" spans="1:16">
      <c r="A86" s="12"/>
      <c r="B86" s="25">
        <v>361.1</v>
      </c>
      <c r="C86" s="20" t="s">
        <v>101</v>
      </c>
      <c r="D86" s="47">
        <v>567421</v>
      </c>
      <c r="E86" s="47">
        <v>473910</v>
      </c>
      <c r="F86" s="47">
        <v>20142</v>
      </c>
      <c r="G86" s="47">
        <v>107531</v>
      </c>
      <c r="H86" s="47">
        <v>0</v>
      </c>
      <c r="I86" s="47">
        <v>752129</v>
      </c>
      <c r="J86" s="47">
        <v>44540</v>
      </c>
      <c r="K86" s="47">
        <v>0</v>
      </c>
      <c r="L86" s="47">
        <v>0</v>
      </c>
      <c r="M86" s="47">
        <v>258</v>
      </c>
      <c r="N86" s="47">
        <f t="shared" si="14"/>
        <v>1965931</v>
      </c>
      <c r="O86" s="48">
        <f t="shared" si="12"/>
        <v>9.7544966036687324</v>
      </c>
      <c r="P86" s="9"/>
    </row>
    <row r="87" spans="1:16">
      <c r="A87" s="12"/>
      <c r="B87" s="25">
        <v>361.3</v>
      </c>
      <c r="C87" s="20" t="s">
        <v>102</v>
      </c>
      <c r="D87" s="47">
        <v>-332117</v>
      </c>
      <c r="E87" s="47">
        <v>-348292</v>
      </c>
      <c r="F87" s="47">
        <v>0</v>
      </c>
      <c r="G87" s="47">
        <v>-47502</v>
      </c>
      <c r="H87" s="47">
        <v>0</v>
      </c>
      <c r="I87" s="47">
        <v>-564960</v>
      </c>
      <c r="J87" s="47">
        <v>-16348</v>
      </c>
      <c r="K87" s="47">
        <v>0</v>
      </c>
      <c r="L87" s="47">
        <v>0</v>
      </c>
      <c r="M87" s="47">
        <v>0</v>
      </c>
      <c r="N87" s="47">
        <f t="shared" ref="N87:N92" si="16">SUM(D87:M87)</f>
        <v>-1309219</v>
      </c>
      <c r="O87" s="48">
        <f t="shared" si="12"/>
        <v>-6.4960429887715154</v>
      </c>
      <c r="P87" s="9"/>
    </row>
    <row r="88" spans="1:16">
      <c r="A88" s="12"/>
      <c r="B88" s="25">
        <v>362</v>
      </c>
      <c r="C88" s="20" t="s">
        <v>103</v>
      </c>
      <c r="D88" s="47">
        <v>635467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635467</v>
      </c>
      <c r="O88" s="48">
        <f t="shared" si="12"/>
        <v>3.1530408204782154</v>
      </c>
      <c r="P88" s="9"/>
    </row>
    <row r="89" spans="1:16">
      <c r="A89" s="12"/>
      <c r="B89" s="25">
        <v>364</v>
      </c>
      <c r="C89" s="20" t="s">
        <v>172</v>
      </c>
      <c r="D89" s="47">
        <v>0</v>
      </c>
      <c r="E89" s="47">
        <v>70835</v>
      </c>
      <c r="F89" s="47">
        <v>0</v>
      </c>
      <c r="G89" s="47">
        <v>20110</v>
      </c>
      <c r="H89" s="47">
        <v>0</v>
      </c>
      <c r="I89" s="47">
        <v>-756727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-665782</v>
      </c>
      <c r="O89" s="48">
        <f t="shared" si="12"/>
        <v>-3.3034568648562823</v>
      </c>
      <c r="P89" s="9"/>
    </row>
    <row r="90" spans="1:16">
      <c r="A90" s="12"/>
      <c r="B90" s="25">
        <v>365</v>
      </c>
      <c r="C90" s="20" t="s">
        <v>173</v>
      </c>
      <c r="D90" s="47">
        <v>8079580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8079580</v>
      </c>
      <c r="O90" s="48">
        <f t="shared" si="12"/>
        <v>40.089014146005034</v>
      </c>
      <c r="P90" s="9"/>
    </row>
    <row r="91" spans="1:16">
      <c r="A91" s="12"/>
      <c r="B91" s="25">
        <v>366</v>
      </c>
      <c r="C91" s="20" t="s">
        <v>106</v>
      </c>
      <c r="D91" s="47">
        <v>225134</v>
      </c>
      <c r="E91" s="47">
        <v>232907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458041</v>
      </c>
      <c r="O91" s="48">
        <f t="shared" si="12"/>
        <v>2.2726938935501959</v>
      </c>
      <c r="P91" s="9"/>
    </row>
    <row r="92" spans="1:16">
      <c r="A92" s="12"/>
      <c r="B92" s="25">
        <v>369.9</v>
      </c>
      <c r="C92" s="20" t="s">
        <v>107</v>
      </c>
      <c r="D92" s="47">
        <v>897326</v>
      </c>
      <c r="E92" s="47">
        <v>54087</v>
      </c>
      <c r="F92" s="47">
        <v>0</v>
      </c>
      <c r="G92" s="47">
        <v>0</v>
      </c>
      <c r="H92" s="47">
        <v>0</v>
      </c>
      <c r="I92" s="47">
        <v>0</v>
      </c>
      <c r="J92" s="47">
        <v>669703</v>
      </c>
      <c r="K92" s="47">
        <v>0</v>
      </c>
      <c r="L92" s="47">
        <v>0</v>
      </c>
      <c r="M92" s="47">
        <v>0</v>
      </c>
      <c r="N92" s="47">
        <f t="shared" si="16"/>
        <v>1621116</v>
      </c>
      <c r="O92" s="48">
        <f t="shared" si="12"/>
        <v>8.0436040309415944</v>
      </c>
      <c r="P92" s="9"/>
    </row>
    <row r="93" spans="1:16" ht="15.75">
      <c r="A93" s="29" t="s">
        <v>62</v>
      </c>
      <c r="B93" s="30"/>
      <c r="C93" s="31"/>
      <c r="D93" s="32">
        <f t="shared" ref="D93:M93" si="17">SUM(D94:D97)</f>
        <v>4866852</v>
      </c>
      <c r="E93" s="32">
        <f t="shared" si="17"/>
        <v>584225</v>
      </c>
      <c r="F93" s="32">
        <f t="shared" si="17"/>
        <v>52781629</v>
      </c>
      <c r="G93" s="32">
        <f t="shared" si="17"/>
        <v>11434949</v>
      </c>
      <c r="H93" s="32">
        <f t="shared" si="17"/>
        <v>0</v>
      </c>
      <c r="I93" s="32">
        <f t="shared" si="17"/>
        <v>6846199</v>
      </c>
      <c r="J93" s="32">
        <f t="shared" si="17"/>
        <v>25000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 t="shared" ref="N93:N98" si="18">SUM(D93:M93)</f>
        <v>76538854</v>
      </c>
      <c r="O93" s="46">
        <f t="shared" si="12"/>
        <v>379.76815635528254</v>
      </c>
      <c r="P93" s="9"/>
    </row>
    <row r="94" spans="1:16">
      <c r="A94" s="12"/>
      <c r="B94" s="25">
        <v>381</v>
      </c>
      <c r="C94" s="20" t="s">
        <v>108</v>
      </c>
      <c r="D94" s="47">
        <v>3116852</v>
      </c>
      <c r="E94" s="47">
        <v>584225</v>
      </c>
      <c r="F94" s="47">
        <v>7054350</v>
      </c>
      <c r="G94" s="47">
        <v>11434949</v>
      </c>
      <c r="H94" s="47">
        <v>0</v>
      </c>
      <c r="I94" s="47">
        <v>384492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8"/>
        <v>22574868</v>
      </c>
      <c r="O94" s="48">
        <f t="shared" si="12"/>
        <v>112.01129298753108</v>
      </c>
      <c r="P94" s="9"/>
    </row>
    <row r="95" spans="1:16">
      <c r="A95" s="12"/>
      <c r="B95" s="25">
        <v>383</v>
      </c>
      <c r="C95" s="20" t="s">
        <v>109</v>
      </c>
      <c r="D95" s="47">
        <v>1750000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8"/>
        <v>1750000</v>
      </c>
      <c r="O95" s="48">
        <f t="shared" si="12"/>
        <v>8.6830967396212184</v>
      </c>
      <c r="P95" s="9"/>
    </row>
    <row r="96" spans="1:16">
      <c r="A96" s="12"/>
      <c r="B96" s="25">
        <v>384</v>
      </c>
      <c r="C96" s="20" t="s">
        <v>110</v>
      </c>
      <c r="D96" s="47">
        <v>0</v>
      </c>
      <c r="E96" s="47">
        <v>0</v>
      </c>
      <c r="F96" s="47">
        <v>45727279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8"/>
        <v>45727279</v>
      </c>
      <c r="O96" s="48">
        <f t="shared" si="12"/>
        <v>226.88822125522847</v>
      </c>
      <c r="P96" s="9"/>
    </row>
    <row r="97" spans="1:119" ht="15.75" thickBot="1">
      <c r="A97" s="12"/>
      <c r="B97" s="25">
        <v>389.4</v>
      </c>
      <c r="C97" s="20" t="s">
        <v>174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6461707</v>
      </c>
      <c r="J97" s="47">
        <v>25000</v>
      </c>
      <c r="K97" s="47">
        <v>0</v>
      </c>
      <c r="L97" s="47">
        <v>0</v>
      </c>
      <c r="M97" s="47">
        <v>0</v>
      </c>
      <c r="N97" s="47">
        <f t="shared" si="18"/>
        <v>6486707</v>
      </c>
      <c r="O97" s="48">
        <f t="shared" si="12"/>
        <v>32.185545372901792</v>
      </c>
      <c r="P97" s="9"/>
    </row>
    <row r="98" spans="1:119" ht="16.5" thickBot="1">
      <c r="A98" s="14" t="s">
        <v>86</v>
      </c>
      <c r="B98" s="23"/>
      <c r="C98" s="22"/>
      <c r="D98" s="15">
        <f t="shared" ref="D98:M98" si="19">SUM(D5,D13,D24,D55,D81,D85,D93)</f>
        <v>143590618</v>
      </c>
      <c r="E98" s="15">
        <f t="shared" si="19"/>
        <v>87458924</v>
      </c>
      <c r="F98" s="15">
        <f t="shared" si="19"/>
        <v>62087791</v>
      </c>
      <c r="G98" s="15">
        <f t="shared" si="19"/>
        <v>14447979</v>
      </c>
      <c r="H98" s="15">
        <f t="shared" si="19"/>
        <v>0</v>
      </c>
      <c r="I98" s="15">
        <f t="shared" si="19"/>
        <v>64444872</v>
      </c>
      <c r="J98" s="15">
        <f t="shared" si="19"/>
        <v>20053213</v>
      </c>
      <c r="K98" s="15">
        <f t="shared" si="19"/>
        <v>0</v>
      </c>
      <c r="L98" s="15">
        <f t="shared" si="19"/>
        <v>0</v>
      </c>
      <c r="M98" s="15">
        <f t="shared" si="19"/>
        <v>2418156</v>
      </c>
      <c r="N98" s="15">
        <f t="shared" si="18"/>
        <v>394501553</v>
      </c>
      <c r="O98" s="38">
        <f t="shared" si="12"/>
        <v>1957.4257992170328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175</v>
      </c>
      <c r="M100" s="49"/>
      <c r="N100" s="49"/>
      <c r="O100" s="44">
        <v>201541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125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91257230</v>
      </c>
      <c r="E5" s="27">
        <f t="shared" si="0"/>
        <v>44953423</v>
      </c>
      <c r="F5" s="27">
        <f t="shared" si="0"/>
        <v>2324021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138534674</v>
      </c>
      <c r="O5" s="33">
        <f t="shared" ref="O5:O36" si="2">(N5/O$98)</f>
        <v>706.55361578203815</v>
      </c>
      <c r="P5" s="6"/>
    </row>
    <row r="6" spans="1:133">
      <c r="A6" s="12"/>
      <c r="B6" s="25">
        <v>311</v>
      </c>
      <c r="C6" s="20" t="s">
        <v>3</v>
      </c>
      <c r="D6" s="47">
        <v>89158593</v>
      </c>
      <c r="E6" s="47">
        <v>33855044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123013637</v>
      </c>
      <c r="O6" s="48">
        <f t="shared" si="2"/>
        <v>627.39332690708977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6930989</v>
      </c>
      <c r="F7" s="47">
        <v>2324021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9255010</v>
      </c>
      <c r="O7" s="48">
        <f t="shared" si="2"/>
        <v>47.202339968684811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194094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194094</v>
      </c>
      <c r="O8" s="48">
        <f t="shared" si="2"/>
        <v>0.98991691785118652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3657081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3657081</v>
      </c>
      <c r="O9" s="48">
        <f t="shared" si="2"/>
        <v>18.651820003978152</v>
      </c>
      <c r="P9" s="9"/>
    </row>
    <row r="10" spans="1:133">
      <c r="A10" s="12"/>
      <c r="B10" s="25">
        <v>312.42</v>
      </c>
      <c r="C10" s="20" t="s">
        <v>149</v>
      </c>
      <c r="D10" s="47">
        <v>0</v>
      </c>
      <c r="E10" s="47">
        <v>1516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1516</v>
      </c>
      <c r="O10" s="48">
        <f t="shared" si="2"/>
        <v>7.7318930387461687E-3</v>
      </c>
      <c r="P10" s="9"/>
    </row>
    <row r="11" spans="1:133">
      <c r="A11" s="12"/>
      <c r="B11" s="25">
        <v>315</v>
      </c>
      <c r="C11" s="20" t="s">
        <v>15</v>
      </c>
      <c r="D11" s="47">
        <v>2098637</v>
      </c>
      <c r="E11" s="47">
        <v>314699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2413336</v>
      </c>
      <c r="O11" s="48">
        <f t="shared" si="2"/>
        <v>12.308480091395463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SUM(D13:D22)</f>
        <v>12448397</v>
      </c>
      <c r="E12" s="32">
        <f t="shared" si="3"/>
        <v>8647860</v>
      </c>
      <c r="F12" s="32">
        <f t="shared" si="3"/>
        <v>361516</v>
      </c>
      <c r="G12" s="32">
        <f t="shared" si="3"/>
        <v>0</v>
      </c>
      <c r="H12" s="32">
        <f t="shared" si="3"/>
        <v>0</v>
      </c>
      <c r="I12" s="32">
        <f t="shared" si="3"/>
        <v>1264258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22722031</v>
      </c>
      <c r="O12" s="46">
        <f t="shared" si="2"/>
        <v>115.88675020783288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4140426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4140426</v>
      </c>
      <c r="O13" s="48">
        <f t="shared" si="2"/>
        <v>21.11697293327417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519202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519202</v>
      </c>
      <c r="O14" s="48">
        <f t="shared" si="2"/>
        <v>2.6480305603582375</v>
      </c>
      <c r="P14" s="9"/>
    </row>
    <row r="15" spans="1:133">
      <c r="A15" s="12"/>
      <c r="B15" s="25">
        <v>323.89999999999998</v>
      </c>
      <c r="C15" s="20" t="s">
        <v>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15400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15400</v>
      </c>
      <c r="O15" s="48">
        <f t="shared" si="2"/>
        <v>7.8542976778819912E-2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1163202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1163202</v>
      </c>
      <c r="O16" s="48">
        <f t="shared" si="2"/>
        <v>5.9325550438361612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361516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361516</v>
      </c>
      <c r="O17" s="48">
        <f t="shared" si="2"/>
        <v>1.8438014800760949</v>
      </c>
      <c r="P17" s="9"/>
    </row>
    <row r="18" spans="1:16">
      <c r="A18" s="12"/>
      <c r="B18" s="25">
        <v>324.31</v>
      </c>
      <c r="C18" s="20" t="s">
        <v>21</v>
      </c>
      <c r="D18" s="47">
        <v>0</v>
      </c>
      <c r="E18" s="47">
        <v>1904431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1904431</v>
      </c>
      <c r="O18" s="48">
        <f t="shared" si="2"/>
        <v>9.7129662214197925</v>
      </c>
      <c r="P18" s="9"/>
    </row>
    <row r="19" spans="1:16">
      <c r="A19" s="12"/>
      <c r="B19" s="25">
        <v>324.61</v>
      </c>
      <c r="C19" s="20" t="s">
        <v>22</v>
      </c>
      <c r="D19" s="47">
        <v>0</v>
      </c>
      <c r="E19" s="47">
        <v>331062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331062</v>
      </c>
      <c r="O19" s="48">
        <f t="shared" si="2"/>
        <v>1.6884801933993299</v>
      </c>
      <c r="P19" s="9"/>
    </row>
    <row r="20" spans="1:16">
      <c r="A20" s="12"/>
      <c r="B20" s="25">
        <v>324.70999999999998</v>
      </c>
      <c r="C20" s="20" t="s">
        <v>23</v>
      </c>
      <c r="D20" s="47">
        <v>0</v>
      </c>
      <c r="E20" s="47">
        <v>957907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957907</v>
      </c>
      <c r="O20" s="48">
        <f t="shared" si="2"/>
        <v>4.8855108608616264</v>
      </c>
      <c r="P20" s="9"/>
    </row>
    <row r="21" spans="1:16">
      <c r="A21" s="12"/>
      <c r="B21" s="25">
        <v>325.10000000000002</v>
      </c>
      <c r="C21" s="20" t="s">
        <v>24</v>
      </c>
      <c r="D21" s="47">
        <v>0</v>
      </c>
      <c r="E21" s="47">
        <v>23520</v>
      </c>
      <c r="F21" s="47">
        <v>0</v>
      </c>
      <c r="G21" s="47">
        <v>0</v>
      </c>
      <c r="H21" s="47">
        <v>0</v>
      </c>
      <c r="I21" s="47">
        <v>729656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753176</v>
      </c>
      <c r="O21" s="48">
        <f t="shared" si="2"/>
        <v>3.8413431869067836</v>
      </c>
      <c r="P21" s="9"/>
    </row>
    <row r="22" spans="1:16">
      <c r="A22" s="12"/>
      <c r="B22" s="25">
        <v>329</v>
      </c>
      <c r="C22" s="20" t="s">
        <v>25</v>
      </c>
      <c r="D22" s="47">
        <v>12448397</v>
      </c>
      <c r="E22" s="47">
        <v>127312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12575709</v>
      </c>
      <c r="O22" s="48">
        <f t="shared" si="2"/>
        <v>64.138546750921861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SUM(D24:D53)</f>
        <v>20375855</v>
      </c>
      <c r="E23" s="32">
        <f t="shared" si="5"/>
        <v>15768858</v>
      </c>
      <c r="F23" s="32">
        <f t="shared" si="5"/>
        <v>7799299</v>
      </c>
      <c r="G23" s="32">
        <f t="shared" si="5"/>
        <v>3215857</v>
      </c>
      <c r="H23" s="32">
        <f t="shared" si="5"/>
        <v>0</v>
      </c>
      <c r="I23" s="32">
        <f t="shared" si="5"/>
        <v>20424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768286</v>
      </c>
      <c r="N23" s="45">
        <f>SUM(D23:M23)</f>
        <v>47948579</v>
      </c>
      <c r="O23" s="46">
        <f t="shared" si="2"/>
        <v>244.5470212321047</v>
      </c>
      <c r="P23" s="10"/>
    </row>
    <row r="24" spans="1:16">
      <c r="A24" s="12"/>
      <c r="B24" s="25">
        <v>331.1</v>
      </c>
      <c r="C24" s="20" t="s">
        <v>26</v>
      </c>
      <c r="D24" s="47">
        <v>24921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24921</v>
      </c>
      <c r="O24" s="48">
        <f t="shared" si="2"/>
        <v>0.12710191716266048</v>
      </c>
      <c r="P24" s="9"/>
    </row>
    <row r="25" spans="1:16">
      <c r="A25" s="12"/>
      <c r="B25" s="25">
        <v>331.2</v>
      </c>
      <c r="C25" s="20" t="s">
        <v>27</v>
      </c>
      <c r="D25" s="47">
        <v>151170</v>
      </c>
      <c r="E25" s="47">
        <v>885441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1036611</v>
      </c>
      <c r="O25" s="48">
        <f t="shared" si="2"/>
        <v>5.2869164741343697</v>
      </c>
      <c r="P25" s="9"/>
    </row>
    <row r="26" spans="1:16">
      <c r="A26" s="12"/>
      <c r="B26" s="25">
        <v>331.39</v>
      </c>
      <c r="C26" s="20" t="s">
        <v>33</v>
      </c>
      <c r="D26" s="47">
        <v>378473</v>
      </c>
      <c r="E26" s="47">
        <v>1454402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4" si="6">SUM(D26:M26)</f>
        <v>1832875</v>
      </c>
      <c r="O26" s="48">
        <f t="shared" si="2"/>
        <v>9.3480167898363344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0</v>
      </c>
      <c r="F27" s="47">
        <v>0</v>
      </c>
      <c r="G27" s="47">
        <v>1543471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1543471</v>
      </c>
      <c r="O27" s="48">
        <f t="shared" si="2"/>
        <v>7.8720004488170101</v>
      </c>
      <c r="P27" s="9"/>
    </row>
    <row r="28" spans="1:16">
      <c r="A28" s="12"/>
      <c r="B28" s="25">
        <v>331.49</v>
      </c>
      <c r="C28" s="20" t="s">
        <v>35</v>
      </c>
      <c r="D28" s="47">
        <v>76303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76303</v>
      </c>
      <c r="O28" s="48">
        <f t="shared" si="2"/>
        <v>0.38916004916586339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61634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61634</v>
      </c>
      <c r="O29" s="48">
        <f t="shared" si="2"/>
        <v>0.31434531368738877</v>
      </c>
      <c r="P29" s="9"/>
    </row>
    <row r="30" spans="1:16">
      <c r="A30" s="12"/>
      <c r="B30" s="25">
        <v>331.61</v>
      </c>
      <c r="C30" s="20" t="s">
        <v>36</v>
      </c>
      <c r="D30" s="47">
        <v>0</v>
      </c>
      <c r="E30" s="47">
        <v>2289765</v>
      </c>
      <c r="F30" s="47">
        <v>0</v>
      </c>
      <c r="G30" s="47">
        <v>394000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2683765</v>
      </c>
      <c r="O30" s="48">
        <f t="shared" si="2"/>
        <v>13.687720264598028</v>
      </c>
      <c r="P30" s="9"/>
    </row>
    <row r="31" spans="1:16">
      <c r="A31" s="12"/>
      <c r="B31" s="25">
        <v>331.69</v>
      </c>
      <c r="C31" s="20" t="s">
        <v>37</v>
      </c>
      <c r="D31" s="47">
        <v>3563</v>
      </c>
      <c r="E31" s="47">
        <v>72053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75616</v>
      </c>
      <c r="O31" s="48">
        <f t="shared" si="2"/>
        <v>0.38565621637060044</v>
      </c>
      <c r="P31" s="9"/>
    </row>
    <row r="32" spans="1:16">
      <c r="A32" s="12"/>
      <c r="B32" s="25">
        <v>331.9</v>
      </c>
      <c r="C32" s="20" t="s">
        <v>127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322357</v>
      </c>
      <c r="N32" s="47">
        <f t="shared" si="6"/>
        <v>322357</v>
      </c>
      <c r="O32" s="48">
        <f t="shared" si="2"/>
        <v>1.6440830107461073</v>
      </c>
      <c r="P32" s="9"/>
    </row>
    <row r="33" spans="1:16">
      <c r="A33" s="12"/>
      <c r="B33" s="25">
        <v>333</v>
      </c>
      <c r="C33" s="20" t="s">
        <v>4</v>
      </c>
      <c r="D33" s="47">
        <v>494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494</v>
      </c>
      <c r="O33" s="48">
        <f t="shared" si="2"/>
        <v>2.5194954888790285E-3</v>
      </c>
      <c r="P33" s="9"/>
    </row>
    <row r="34" spans="1:16">
      <c r="A34" s="12"/>
      <c r="B34" s="25">
        <v>334.2</v>
      </c>
      <c r="C34" s="20" t="s">
        <v>32</v>
      </c>
      <c r="D34" s="47">
        <v>109141</v>
      </c>
      <c r="E34" s="47">
        <v>31029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140170</v>
      </c>
      <c r="O34" s="48">
        <f t="shared" si="2"/>
        <v>0.71489409448618102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37296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9" si="7">SUM(D35:M35)</f>
        <v>37296</v>
      </c>
      <c r="O35" s="48">
        <f t="shared" si="2"/>
        <v>0.19021680921706932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0</v>
      </c>
      <c r="F36" s="47">
        <v>0</v>
      </c>
      <c r="G36" s="47">
        <v>304758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304758</v>
      </c>
      <c r="O36" s="48">
        <f t="shared" si="2"/>
        <v>1.5543247089064676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5000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5000</v>
      </c>
      <c r="O37" s="48">
        <f t="shared" ref="O37:O68" si="8">(N37/O$98)</f>
        <v>2.5500966486629844E-2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6149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6149</v>
      </c>
      <c r="O38" s="48">
        <f t="shared" si="8"/>
        <v>3.136108858525738E-2</v>
      </c>
      <c r="P38" s="9"/>
    </row>
    <row r="39" spans="1:16">
      <c r="A39" s="12"/>
      <c r="B39" s="25">
        <v>334.61</v>
      </c>
      <c r="C39" s="20" t="s">
        <v>121</v>
      </c>
      <c r="D39" s="47">
        <v>0</v>
      </c>
      <c r="E39" s="47">
        <v>2607181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2607181</v>
      </c>
      <c r="O39" s="48">
        <f t="shared" si="8"/>
        <v>13.297127061115617</v>
      </c>
      <c r="P39" s="9"/>
    </row>
    <row r="40" spans="1:16">
      <c r="A40" s="12"/>
      <c r="B40" s="25">
        <v>334.7</v>
      </c>
      <c r="C40" s="20" t="s">
        <v>43</v>
      </c>
      <c r="D40" s="47">
        <v>116466</v>
      </c>
      <c r="E40" s="47">
        <v>0</v>
      </c>
      <c r="F40" s="47">
        <v>0</v>
      </c>
      <c r="G40" s="47">
        <v>973628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1090094</v>
      </c>
      <c r="O40" s="48">
        <f t="shared" si="8"/>
        <v>5.5596901122552547</v>
      </c>
      <c r="P40" s="9"/>
    </row>
    <row r="41" spans="1:16">
      <c r="A41" s="12"/>
      <c r="B41" s="25">
        <v>335.12</v>
      </c>
      <c r="C41" s="20" t="s">
        <v>44</v>
      </c>
      <c r="D41" s="47">
        <v>3035432</v>
      </c>
      <c r="E41" s="47">
        <v>0</v>
      </c>
      <c r="F41" s="47">
        <v>1226210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4261642</v>
      </c>
      <c r="O41" s="48">
        <f t="shared" si="8"/>
        <v>21.735197964002836</v>
      </c>
      <c r="P41" s="9"/>
    </row>
    <row r="42" spans="1:16">
      <c r="A42" s="12"/>
      <c r="B42" s="25">
        <v>335.13</v>
      </c>
      <c r="C42" s="20" t="s">
        <v>45</v>
      </c>
      <c r="D42" s="47">
        <v>50319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50319</v>
      </c>
      <c r="O42" s="48">
        <f t="shared" si="8"/>
        <v>0.2566366265281454</v>
      </c>
      <c r="P42" s="9"/>
    </row>
    <row r="43" spans="1:16">
      <c r="A43" s="12"/>
      <c r="B43" s="25">
        <v>335.14</v>
      </c>
      <c r="C43" s="20" t="s">
        <v>46</v>
      </c>
      <c r="D43" s="47">
        <v>49818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49818</v>
      </c>
      <c r="O43" s="48">
        <f t="shared" si="8"/>
        <v>0.25408142968618513</v>
      </c>
      <c r="P43" s="9"/>
    </row>
    <row r="44" spans="1:16">
      <c r="A44" s="12"/>
      <c r="B44" s="25">
        <v>335.15</v>
      </c>
      <c r="C44" s="20" t="s">
        <v>47</v>
      </c>
      <c r="D44" s="47">
        <v>88873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88873</v>
      </c>
      <c r="O44" s="48">
        <f t="shared" si="8"/>
        <v>0.45326947891325081</v>
      </c>
      <c r="P44" s="9"/>
    </row>
    <row r="45" spans="1:16">
      <c r="A45" s="12"/>
      <c r="B45" s="25">
        <v>335.17</v>
      </c>
      <c r="C45" s="20" t="s">
        <v>130</v>
      </c>
      <c r="D45" s="47">
        <v>291023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291023</v>
      </c>
      <c r="O45" s="48">
        <f t="shared" si="8"/>
        <v>1.4842735539676954</v>
      </c>
      <c r="P45" s="9"/>
    </row>
    <row r="46" spans="1:16">
      <c r="A46" s="12"/>
      <c r="B46" s="25">
        <v>335.18</v>
      </c>
      <c r="C46" s="20" t="s">
        <v>49</v>
      </c>
      <c r="D46" s="47">
        <v>9182288</v>
      </c>
      <c r="E46" s="47">
        <v>0</v>
      </c>
      <c r="F46" s="47">
        <v>6573089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15755377</v>
      </c>
      <c r="O46" s="48">
        <f t="shared" si="8"/>
        <v>80.355468172243732</v>
      </c>
      <c r="P46" s="9"/>
    </row>
    <row r="47" spans="1:16">
      <c r="A47" s="12"/>
      <c r="B47" s="25">
        <v>335.29</v>
      </c>
      <c r="C47" s="20" t="s">
        <v>50</v>
      </c>
      <c r="D47" s="47">
        <v>545</v>
      </c>
      <c r="E47" s="47">
        <v>4565031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4565576</v>
      </c>
      <c r="O47" s="48">
        <f t="shared" si="8"/>
        <v>23.285320113632306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3471191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3471191</v>
      </c>
      <c r="O48" s="48">
        <f t="shared" si="8"/>
        <v>17.703745071938226</v>
      </c>
      <c r="P48" s="9"/>
    </row>
    <row r="49" spans="1:16">
      <c r="A49" s="12"/>
      <c r="B49" s="25">
        <v>335.7</v>
      </c>
      <c r="C49" s="20" t="s">
        <v>52</v>
      </c>
      <c r="D49" s="47">
        <v>0</v>
      </c>
      <c r="E49" s="47">
        <v>71538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71538</v>
      </c>
      <c r="O49" s="48">
        <f t="shared" si="8"/>
        <v>0.36485762810410516</v>
      </c>
      <c r="P49" s="9"/>
    </row>
    <row r="50" spans="1:16">
      <c r="A50" s="12"/>
      <c r="B50" s="25">
        <v>337.1</v>
      </c>
      <c r="C50" s="20" t="s">
        <v>53</v>
      </c>
      <c r="D50" s="47">
        <v>6644572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5" si="9">SUM(D50:M50)</f>
        <v>6644572</v>
      </c>
      <c r="O50" s="48">
        <f t="shared" si="8"/>
        <v>33.888601577999808</v>
      </c>
      <c r="P50" s="9"/>
    </row>
    <row r="51" spans="1:16">
      <c r="A51" s="12"/>
      <c r="B51" s="25">
        <v>337.3</v>
      </c>
      <c r="C51" s="20" t="s">
        <v>123</v>
      </c>
      <c r="D51" s="47">
        <v>50276</v>
      </c>
      <c r="E51" s="47">
        <v>0</v>
      </c>
      <c r="F51" s="47">
        <v>0</v>
      </c>
      <c r="G51" s="47">
        <v>0</v>
      </c>
      <c r="H51" s="47">
        <v>0</v>
      </c>
      <c r="I51" s="47">
        <v>20424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70700</v>
      </c>
      <c r="O51" s="48">
        <f t="shared" si="8"/>
        <v>0.360583666120946</v>
      </c>
      <c r="P51" s="9"/>
    </row>
    <row r="52" spans="1:16">
      <c r="A52" s="12"/>
      <c r="B52" s="25">
        <v>337.7</v>
      </c>
      <c r="C52" s="20" t="s">
        <v>54</v>
      </c>
      <c r="D52" s="47">
        <v>122178</v>
      </c>
      <c r="E52" s="47">
        <v>211148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333326</v>
      </c>
      <c r="O52" s="48">
        <f t="shared" si="8"/>
        <v>1.7000270310244758</v>
      </c>
      <c r="P52" s="9"/>
    </row>
    <row r="53" spans="1:16">
      <c r="A53" s="12"/>
      <c r="B53" s="25">
        <v>337.9</v>
      </c>
      <c r="C53" s="20" t="s">
        <v>150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445929</v>
      </c>
      <c r="N53" s="47">
        <f t="shared" si="9"/>
        <v>445929</v>
      </c>
      <c r="O53" s="48">
        <f t="shared" si="8"/>
        <v>2.2743240968832721</v>
      </c>
      <c r="P53" s="9"/>
    </row>
    <row r="54" spans="1:16" ht="15.75">
      <c r="A54" s="29" t="s">
        <v>60</v>
      </c>
      <c r="B54" s="30"/>
      <c r="C54" s="31"/>
      <c r="D54" s="32">
        <f t="shared" ref="D54:M54" si="10">SUM(D55:D77)</f>
        <v>12174563</v>
      </c>
      <c r="E54" s="32">
        <f t="shared" si="10"/>
        <v>13138702</v>
      </c>
      <c r="F54" s="32">
        <f t="shared" si="10"/>
        <v>0</v>
      </c>
      <c r="G54" s="32">
        <f t="shared" si="10"/>
        <v>105362</v>
      </c>
      <c r="H54" s="32">
        <f t="shared" si="10"/>
        <v>0</v>
      </c>
      <c r="I54" s="32">
        <f t="shared" si="10"/>
        <v>55914813</v>
      </c>
      <c r="J54" s="32">
        <f t="shared" si="10"/>
        <v>20181925</v>
      </c>
      <c r="K54" s="32">
        <f t="shared" si="10"/>
        <v>0</v>
      </c>
      <c r="L54" s="32">
        <f t="shared" si="10"/>
        <v>0</v>
      </c>
      <c r="M54" s="32">
        <f t="shared" si="10"/>
        <v>103189</v>
      </c>
      <c r="N54" s="32">
        <f t="shared" si="9"/>
        <v>101618554</v>
      </c>
      <c r="O54" s="46">
        <f t="shared" si="8"/>
        <v>518.274267994757</v>
      </c>
      <c r="P54" s="10"/>
    </row>
    <row r="55" spans="1:16">
      <c r="A55" s="12"/>
      <c r="B55" s="25">
        <v>341.1</v>
      </c>
      <c r="C55" s="20" t="s">
        <v>63</v>
      </c>
      <c r="D55" s="47">
        <v>1155902</v>
      </c>
      <c r="E55" s="47">
        <v>0</v>
      </c>
      <c r="F55" s="47">
        <v>0</v>
      </c>
      <c r="G55" s="47">
        <v>105362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1261264</v>
      </c>
      <c r="O55" s="48">
        <f t="shared" si="8"/>
        <v>6.4326901989585403</v>
      </c>
      <c r="P55" s="9"/>
    </row>
    <row r="56" spans="1:16">
      <c r="A56" s="12"/>
      <c r="B56" s="25">
        <v>341.3</v>
      </c>
      <c r="C56" s="20" t="s">
        <v>64</v>
      </c>
      <c r="D56" s="47">
        <v>1833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7" si="11">SUM(D56:M56)</f>
        <v>1833</v>
      </c>
      <c r="O56" s="48">
        <f t="shared" si="8"/>
        <v>9.3486543139985005E-3</v>
      </c>
      <c r="P56" s="9"/>
    </row>
    <row r="57" spans="1:16">
      <c r="A57" s="12"/>
      <c r="B57" s="25">
        <v>341.52</v>
      </c>
      <c r="C57" s="20" t="s">
        <v>65</v>
      </c>
      <c r="D57" s="47">
        <v>184658</v>
      </c>
      <c r="E57" s="47">
        <v>387530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572188</v>
      </c>
      <c r="O57" s="48">
        <f t="shared" si="8"/>
        <v>2.9182694024103513</v>
      </c>
      <c r="P57" s="9"/>
    </row>
    <row r="58" spans="1:16">
      <c r="A58" s="12"/>
      <c r="B58" s="25">
        <v>341.53</v>
      </c>
      <c r="C58" s="20" t="s">
        <v>66</v>
      </c>
      <c r="D58" s="47">
        <v>0</v>
      </c>
      <c r="E58" s="47">
        <v>674749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674749</v>
      </c>
      <c r="O58" s="48">
        <f t="shared" si="8"/>
        <v>3.4413503271774002</v>
      </c>
      <c r="P58" s="9"/>
    </row>
    <row r="59" spans="1:16">
      <c r="A59" s="12"/>
      <c r="B59" s="25">
        <v>341.55</v>
      </c>
      <c r="C59" s="20" t="s">
        <v>67</v>
      </c>
      <c r="D59" s="47">
        <v>12722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12722</v>
      </c>
      <c r="O59" s="48">
        <f t="shared" si="8"/>
        <v>6.4884659128580977E-2</v>
      </c>
      <c r="P59" s="9"/>
    </row>
    <row r="60" spans="1:16">
      <c r="A60" s="12"/>
      <c r="B60" s="25">
        <v>341.9</v>
      </c>
      <c r="C60" s="20" t="s">
        <v>68</v>
      </c>
      <c r="D60" s="47">
        <v>735405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20181925</v>
      </c>
      <c r="K60" s="47">
        <v>0</v>
      </c>
      <c r="L60" s="47">
        <v>0</v>
      </c>
      <c r="M60" s="47">
        <v>0</v>
      </c>
      <c r="N60" s="47">
        <f t="shared" si="11"/>
        <v>20917330</v>
      </c>
      <c r="O60" s="48">
        <f t="shared" si="8"/>
        <v>106.68242626395541</v>
      </c>
      <c r="P60" s="9"/>
    </row>
    <row r="61" spans="1:16">
      <c r="A61" s="12"/>
      <c r="B61" s="25">
        <v>342.3</v>
      </c>
      <c r="C61" s="20" t="s">
        <v>69</v>
      </c>
      <c r="D61" s="47">
        <v>93466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93466</v>
      </c>
      <c r="O61" s="48">
        <f t="shared" si="8"/>
        <v>0.47669466672786898</v>
      </c>
      <c r="P61" s="9"/>
    </row>
    <row r="62" spans="1:16">
      <c r="A62" s="12"/>
      <c r="B62" s="25">
        <v>342.6</v>
      </c>
      <c r="C62" s="20" t="s">
        <v>71</v>
      </c>
      <c r="D62" s="47">
        <v>3624318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3624318</v>
      </c>
      <c r="O62" s="48">
        <f t="shared" si="8"/>
        <v>18.48472237097786</v>
      </c>
      <c r="P62" s="9"/>
    </row>
    <row r="63" spans="1:16">
      <c r="A63" s="12"/>
      <c r="B63" s="25">
        <v>342.9</v>
      </c>
      <c r="C63" s="20" t="s">
        <v>72</v>
      </c>
      <c r="D63" s="47">
        <v>50458</v>
      </c>
      <c r="E63" s="47">
        <v>160358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210816</v>
      </c>
      <c r="O63" s="48">
        <f t="shared" si="8"/>
        <v>1.0752023501690715</v>
      </c>
      <c r="P63" s="9"/>
    </row>
    <row r="64" spans="1:16">
      <c r="A64" s="12"/>
      <c r="B64" s="25">
        <v>343.4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18108168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18108168</v>
      </c>
      <c r="O64" s="48">
        <f t="shared" si="8"/>
        <v>92.355157060452598</v>
      </c>
      <c r="P64" s="9"/>
    </row>
    <row r="65" spans="1:16">
      <c r="A65" s="12"/>
      <c r="B65" s="25">
        <v>343.6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33563118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33563118</v>
      </c>
      <c r="O65" s="48">
        <f t="shared" si="8"/>
        <v>171.17838946096057</v>
      </c>
      <c r="P65" s="9"/>
    </row>
    <row r="66" spans="1:16">
      <c r="A66" s="12"/>
      <c r="B66" s="25">
        <v>343.7</v>
      </c>
      <c r="C66" s="20" t="s">
        <v>75</v>
      </c>
      <c r="D66" s="47">
        <v>566652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566652</v>
      </c>
      <c r="O66" s="48">
        <f t="shared" si="8"/>
        <v>2.8900347323163547</v>
      </c>
      <c r="P66" s="9"/>
    </row>
    <row r="67" spans="1:16">
      <c r="A67" s="12"/>
      <c r="B67" s="25">
        <v>343.9</v>
      </c>
      <c r="C67" s="20" t="s">
        <v>76</v>
      </c>
      <c r="D67" s="47">
        <v>0</v>
      </c>
      <c r="E67" s="47">
        <v>7000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7000</v>
      </c>
      <c r="O67" s="48">
        <f t="shared" si="8"/>
        <v>3.5701353081281778E-2</v>
      </c>
      <c r="P67" s="9"/>
    </row>
    <row r="68" spans="1:16">
      <c r="A68" s="12"/>
      <c r="B68" s="25">
        <v>344.5</v>
      </c>
      <c r="C68" s="20" t="s">
        <v>77</v>
      </c>
      <c r="D68" s="47">
        <v>0</v>
      </c>
      <c r="E68" s="47">
        <v>114990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114990</v>
      </c>
      <c r="O68" s="48">
        <f t="shared" si="8"/>
        <v>0.58647122725951317</v>
      </c>
      <c r="P68" s="9"/>
    </row>
    <row r="69" spans="1:16">
      <c r="A69" s="12"/>
      <c r="B69" s="25">
        <v>344.9</v>
      </c>
      <c r="C69" s="20" t="s">
        <v>78</v>
      </c>
      <c r="D69" s="47">
        <v>0</v>
      </c>
      <c r="E69" s="47">
        <v>4747747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4747747</v>
      </c>
      <c r="O69" s="48">
        <f t="shared" ref="O69:O96" si="12">(N69/O$98)</f>
        <v>24.214427426799475</v>
      </c>
      <c r="P69" s="9"/>
    </row>
    <row r="70" spans="1:16">
      <c r="A70" s="12"/>
      <c r="B70" s="25">
        <v>345.1</v>
      </c>
      <c r="C70" s="20" t="s">
        <v>79</v>
      </c>
      <c r="D70" s="47">
        <v>68101</v>
      </c>
      <c r="E70" s="47">
        <v>29358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52689</v>
      </c>
      <c r="N70" s="47">
        <f t="shared" si="11"/>
        <v>150148</v>
      </c>
      <c r="O70" s="48">
        <f t="shared" si="12"/>
        <v>0.76578382320689953</v>
      </c>
      <c r="P70" s="9"/>
    </row>
    <row r="71" spans="1:16">
      <c r="A71" s="12"/>
      <c r="B71" s="25">
        <v>345.9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50500</v>
      </c>
      <c r="N71" s="47">
        <f t="shared" si="11"/>
        <v>50500</v>
      </c>
      <c r="O71" s="48">
        <f t="shared" si="12"/>
        <v>0.25755976151496141</v>
      </c>
      <c r="P71" s="9"/>
    </row>
    <row r="72" spans="1:16">
      <c r="A72" s="12"/>
      <c r="B72" s="25">
        <v>346.4</v>
      </c>
      <c r="C72" s="20" t="s">
        <v>81</v>
      </c>
      <c r="D72" s="47">
        <v>82614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82614</v>
      </c>
      <c r="O72" s="48">
        <f t="shared" si="12"/>
        <v>0.42134736906528758</v>
      </c>
      <c r="P72" s="9"/>
    </row>
    <row r="73" spans="1:16">
      <c r="A73" s="12"/>
      <c r="B73" s="25">
        <v>346.9</v>
      </c>
      <c r="C73" s="20" t="s">
        <v>82</v>
      </c>
      <c r="D73" s="47">
        <v>2923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2923</v>
      </c>
      <c r="O73" s="48">
        <f t="shared" si="12"/>
        <v>1.4907865008083807E-2</v>
      </c>
      <c r="P73" s="9"/>
    </row>
    <row r="74" spans="1:16">
      <c r="A74" s="12"/>
      <c r="B74" s="25">
        <v>347.2</v>
      </c>
      <c r="C74" s="20" t="s">
        <v>83</v>
      </c>
      <c r="D74" s="47">
        <v>345611</v>
      </c>
      <c r="E74" s="47">
        <v>1025633</v>
      </c>
      <c r="F74" s="47">
        <v>0</v>
      </c>
      <c r="G74" s="47">
        <v>0</v>
      </c>
      <c r="H74" s="47">
        <v>0</v>
      </c>
      <c r="I74" s="47">
        <v>991582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2362826</v>
      </c>
      <c r="O74" s="48">
        <f t="shared" si="12"/>
        <v>12.050869327947529</v>
      </c>
      <c r="P74" s="9"/>
    </row>
    <row r="75" spans="1:16">
      <c r="A75" s="12"/>
      <c r="B75" s="25">
        <v>347.3</v>
      </c>
      <c r="C75" s="20" t="s">
        <v>84</v>
      </c>
      <c r="D75" s="47">
        <v>0</v>
      </c>
      <c r="E75" s="47">
        <v>5391091</v>
      </c>
      <c r="F75" s="47">
        <v>0</v>
      </c>
      <c r="G75" s="47">
        <v>0</v>
      </c>
      <c r="H75" s="47">
        <v>0</v>
      </c>
      <c r="I75" s="47">
        <v>659017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6050108</v>
      </c>
      <c r="O75" s="48">
        <f t="shared" si="12"/>
        <v>30.856720269698222</v>
      </c>
      <c r="P75" s="9"/>
    </row>
    <row r="76" spans="1:16">
      <c r="A76" s="12"/>
      <c r="B76" s="25">
        <v>347.9</v>
      </c>
      <c r="C76" s="20" t="s">
        <v>85</v>
      </c>
      <c r="D76" s="47">
        <v>0</v>
      </c>
      <c r="E76" s="47">
        <v>562074</v>
      </c>
      <c r="F76" s="47">
        <v>0</v>
      </c>
      <c r="G76" s="47">
        <v>0</v>
      </c>
      <c r="H76" s="47">
        <v>0</v>
      </c>
      <c r="I76" s="47">
        <v>78542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640616</v>
      </c>
      <c r="O76" s="48">
        <f t="shared" si="12"/>
        <v>3.2672654293597727</v>
      </c>
      <c r="P76" s="9"/>
    </row>
    <row r="77" spans="1:16">
      <c r="A77" s="12"/>
      <c r="B77" s="25">
        <v>349</v>
      </c>
      <c r="C77" s="20" t="s">
        <v>1</v>
      </c>
      <c r="D77" s="47">
        <v>5249900</v>
      </c>
      <c r="E77" s="47">
        <v>38172</v>
      </c>
      <c r="F77" s="47">
        <v>0</v>
      </c>
      <c r="G77" s="47">
        <v>0</v>
      </c>
      <c r="H77" s="47">
        <v>0</v>
      </c>
      <c r="I77" s="47">
        <v>2514386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7802458</v>
      </c>
      <c r="O77" s="48">
        <f t="shared" si="12"/>
        <v>39.794043994267383</v>
      </c>
      <c r="P77" s="9"/>
    </row>
    <row r="78" spans="1:16" ht="15.75">
      <c r="A78" s="29" t="s">
        <v>61</v>
      </c>
      <c r="B78" s="30"/>
      <c r="C78" s="31"/>
      <c r="D78" s="32">
        <f t="shared" ref="D78:M78" si="13">SUM(D79:D81)</f>
        <v>502578</v>
      </c>
      <c r="E78" s="32">
        <f t="shared" si="13"/>
        <v>1324989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83" si="14">SUM(D78:M78)</f>
        <v>1827567</v>
      </c>
      <c r="O78" s="46">
        <f t="shared" si="12"/>
        <v>9.320944963814128</v>
      </c>
      <c r="P78" s="10"/>
    </row>
    <row r="79" spans="1:16">
      <c r="A79" s="13"/>
      <c r="B79" s="40">
        <v>351.1</v>
      </c>
      <c r="C79" s="21" t="s">
        <v>95</v>
      </c>
      <c r="D79" s="47">
        <v>21635</v>
      </c>
      <c r="E79" s="47">
        <v>1224071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1245706</v>
      </c>
      <c r="O79" s="48">
        <f t="shared" si="12"/>
        <v>6.3533413916387431</v>
      </c>
      <c r="P79" s="9"/>
    </row>
    <row r="80" spans="1:16">
      <c r="A80" s="13"/>
      <c r="B80" s="40">
        <v>352</v>
      </c>
      <c r="C80" s="21" t="s">
        <v>99</v>
      </c>
      <c r="D80" s="47">
        <v>209714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209714</v>
      </c>
      <c r="O80" s="48">
        <f t="shared" si="12"/>
        <v>1.0695819371554183</v>
      </c>
      <c r="P80" s="9"/>
    </row>
    <row r="81" spans="1:119">
      <c r="A81" s="13"/>
      <c r="B81" s="40">
        <v>359</v>
      </c>
      <c r="C81" s="21" t="s">
        <v>100</v>
      </c>
      <c r="D81" s="47">
        <v>271229</v>
      </c>
      <c r="E81" s="47">
        <v>100918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372147</v>
      </c>
      <c r="O81" s="48">
        <f t="shared" si="12"/>
        <v>1.8980216350199672</v>
      </c>
      <c r="P81" s="9"/>
    </row>
    <row r="82" spans="1:119" ht="15.75">
      <c r="A82" s="29" t="s">
        <v>5</v>
      </c>
      <c r="B82" s="30"/>
      <c r="C82" s="31"/>
      <c r="D82" s="32">
        <f t="shared" ref="D82:M82" si="15">SUM(D83:D90)</f>
        <v>3038204</v>
      </c>
      <c r="E82" s="32">
        <f t="shared" si="15"/>
        <v>657779</v>
      </c>
      <c r="F82" s="32">
        <f t="shared" si="15"/>
        <v>29065</v>
      </c>
      <c r="G82" s="32">
        <f t="shared" si="15"/>
        <v>50701</v>
      </c>
      <c r="H82" s="32">
        <f t="shared" si="15"/>
        <v>0</v>
      </c>
      <c r="I82" s="32">
        <f t="shared" si="15"/>
        <v>680056</v>
      </c>
      <c r="J82" s="32">
        <f t="shared" si="15"/>
        <v>220824</v>
      </c>
      <c r="K82" s="32">
        <f t="shared" si="15"/>
        <v>0</v>
      </c>
      <c r="L82" s="32">
        <f t="shared" si="15"/>
        <v>6016823</v>
      </c>
      <c r="M82" s="32">
        <f t="shared" si="15"/>
        <v>874</v>
      </c>
      <c r="N82" s="32">
        <f t="shared" si="14"/>
        <v>10694326</v>
      </c>
      <c r="O82" s="46">
        <f t="shared" si="12"/>
        <v>54.543129784618834</v>
      </c>
      <c r="P82" s="10"/>
    </row>
    <row r="83" spans="1:119">
      <c r="A83" s="12"/>
      <c r="B83" s="25">
        <v>361.1</v>
      </c>
      <c r="C83" s="20" t="s">
        <v>101</v>
      </c>
      <c r="D83" s="47">
        <v>509603</v>
      </c>
      <c r="E83" s="47">
        <v>495767</v>
      </c>
      <c r="F83" s="47">
        <v>29065</v>
      </c>
      <c r="G83" s="47">
        <v>78433</v>
      </c>
      <c r="H83" s="47">
        <v>0</v>
      </c>
      <c r="I83" s="47">
        <v>752594</v>
      </c>
      <c r="J83" s="47">
        <v>34057</v>
      </c>
      <c r="K83" s="47">
        <v>0</v>
      </c>
      <c r="L83" s="47">
        <v>4596</v>
      </c>
      <c r="M83" s="47">
        <v>874</v>
      </c>
      <c r="N83" s="47">
        <f t="shared" si="14"/>
        <v>1904989</v>
      </c>
      <c r="O83" s="48">
        <f t="shared" si="12"/>
        <v>9.7158121292796995</v>
      </c>
      <c r="P83" s="9"/>
    </row>
    <row r="84" spans="1:119">
      <c r="A84" s="12"/>
      <c r="B84" s="25">
        <v>361.2</v>
      </c>
      <c r="C84" s="20" t="s">
        <v>132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555055</v>
      </c>
      <c r="M84" s="47">
        <v>0</v>
      </c>
      <c r="N84" s="47">
        <f t="shared" ref="N84:N90" si="16">SUM(D84:M84)</f>
        <v>555055</v>
      </c>
      <c r="O84" s="48">
        <f t="shared" si="12"/>
        <v>2.8308877906472656</v>
      </c>
      <c r="P84" s="9"/>
    </row>
    <row r="85" spans="1:119">
      <c r="A85" s="12"/>
      <c r="B85" s="25">
        <v>361.3</v>
      </c>
      <c r="C85" s="20" t="s">
        <v>102</v>
      </c>
      <c r="D85" s="47">
        <v>290775</v>
      </c>
      <c r="E85" s="47">
        <v>-15497</v>
      </c>
      <c r="F85" s="47">
        <v>0</v>
      </c>
      <c r="G85" s="47">
        <v>-27732</v>
      </c>
      <c r="H85" s="47">
        <v>0</v>
      </c>
      <c r="I85" s="47">
        <v>90646</v>
      </c>
      <c r="J85" s="47">
        <v>0</v>
      </c>
      <c r="K85" s="47">
        <v>0</v>
      </c>
      <c r="L85" s="47">
        <v>2191806</v>
      </c>
      <c r="M85" s="47">
        <v>0</v>
      </c>
      <c r="N85" s="47">
        <f t="shared" si="16"/>
        <v>2529998</v>
      </c>
      <c r="O85" s="48">
        <f t="shared" si="12"/>
        <v>12.903478841848106</v>
      </c>
      <c r="P85" s="9"/>
    </row>
    <row r="86" spans="1:119">
      <c r="A86" s="12"/>
      <c r="B86" s="25">
        <v>362</v>
      </c>
      <c r="C86" s="20" t="s">
        <v>103</v>
      </c>
      <c r="D86" s="47">
        <v>617887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617887</v>
      </c>
      <c r="O86" s="48">
        <f t="shared" si="12"/>
        <v>3.1513431359048507</v>
      </c>
      <c r="P86" s="9"/>
    </row>
    <row r="87" spans="1:119">
      <c r="A87" s="12"/>
      <c r="B87" s="25">
        <v>364</v>
      </c>
      <c r="C87" s="20" t="s">
        <v>104</v>
      </c>
      <c r="D87" s="47">
        <v>0</v>
      </c>
      <c r="E87" s="47">
        <v>14025</v>
      </c>
      <c r="F87" s="47">
        <v>0</v>
      </c>
      <c r="G87" s="47">
        <v>0</v>
      </c>
      <c r="H87" s="47">
        <v>0</v>
      </c>
      <c r="I87" s="47">
        <v>-203876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-189851</v>
      </c>
      <c r="O87" s="48">
        <f t="shared" si="12"/>
        <v>-0.96827679769063246</v>
      </c>
      <c r="P87" s="9"/>
    </row>
    <row r="88" spans="1:119">
      <c r="A88" s="12"/>
      <c r="B88" s="25">
        <v>365</v>
      </c>
      <c r="C88" s="20" t="s">
        <v>105</v>
      </c>
      <c r="D88" s="47">
        <v>263709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263709</v>
      </c>
      <c r="O88" s="48">
        <f t="shared" si="12"/>
        <v>1.3449668742445338</v>
      </c>
      <c r="P88" s="9"/>
    </row>
    <row r="89" spans="1:119">
      <c r="A89" s="12"/>
      <c r="B89" s="25">
        <v>366</v>
      </c>
      <c r="C89" s="20" t="s">
        <v>106</v>
      </c>
      <c r="D89" s="47">
        <v>162979</v>
      </c>
      <c r="E89" s="47">
        <v>76308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239287</v>
      </c>
      <c r="O89" s="48">
        <f t="shared" si="12"/>
        <v>1.220409953537239</v>
      </c>
      <c r="P89" s="9"/>
    </row>
    <row r="90" spans="1:119">
      <c r="A90" s="12"/>
      <c r="B90" s="25">
        <v>369.9</v>
      </c>
      <c r="C90" s="20" t="s">
        <v>107</v>
      </c>
      <c r="D90" s="47">
        <v>1193251</v>
      </c>
      <c r="E90" s="47">
        <v>87176</v>
      </c>
      <c r="F90" s="47">
        <v>0</v>
      </c>
      <c r="G90" s="47">
        <v>0</v>
      </c>
      <c r="H90" s="47">
        <v>0</v>
      </c>
      <c r="I90" s="47">
        <v>40692</v>
      </c>
      <c r="J90" s="47">
        <v>186767</v>
      </c>
      <c r="K90" s="47">
        <v>0</v>
      </c>
      <c r="L90" s="47">
        <v>3265366</v>
      </c>
      <c r="M90" s="47">
        <v>0</v>
      </c>
      <c r="N90" s="47">
        <f t="shared" si="16"/>
        <v>4773252</v>
      </c>
      <c r="O90" s="48">
        <f t="shared" si="12"/>
        <v>24.344507856847773</v>
      </c>
      <c r="P90" s="9"/>
    </row>
    <row r="91" spans="1:119" ht="15.75">
      <c r="A91" s="29" t="s">
        <v>62</v>
      </c>
      <c r="B91" s="30"/>
      <c r="C91" s="31"/>
      <c r="D91" s="32">
        <f t="shared" ref="D91:M91" si="17">SUM(D92:D95)</f>
        <v>2689517</v>
      </c>
      <c r="E91" s="32">
        <f t="shared" si="17"/>
        <v>1117788</v>
      </c>
      <c r="F91" s="32">
        <f t="shared" si="17"/>
        <v>36898818</v>
      </c>
      <c r="G91" s="32">
        <f t="shared" si="17"/>
        <v>29783162</v>
      </c>
      <c r="H91" s="32">
        <f t="shared" si="17"/>
        <v>0</v>
      </c>
      <c r="I91" s="32">
        <f t="shared" si="17"/>
        <v>10434498</v>
      </c>
      <c r="J91" s="32">
        <f t="shared" si="17"/>
        <v>0</v>
      </c>
      <c r="K91" s="32">
        <f t="shared" si="17"/>
        <v>0</v>
      </c>
      <c r="L91" s="32">
        <f t="shared" si="17"/>
        <v>0</v>
      </c>
      <c r="M91" s="32">
        <f t="shared" si="17"/>
        <v>0</v>
      </c>
      <c r="N91" s="32">
        <f t="shared" ref="N91:N96" si="18">SUM(D91:M91)</f>
        <v>80923783</v>
      </c>
      <c r="O91" s="46">
        <f t="shared" si="12"/>
        <v>412.72693565086115</v>
      </c>
      <c r="P91" s="9"/>
    </row>
    <row r="92" spans="1:119">
      <c r="A92" s="12"/>
      <c r="B92" s="25">
        <v>381</v>
      </c>
      <c r="C92" s="20" t="s">
        <v>108</v>
      </c>
      <c r="D92" s="47">
        <v>2689517</v>
      </c>
      <c r="E92" s="47">
        <v>1117788</v>
      </c>
      <c r="F92" s="47">
        <v>5441933</v>
      </c>
      <c r="G92" s="47">
        <v>13726077</v>
      </c>
      <c r="H92" s="47">
        <v>0</v>
      </c>
      <c r="I92" s="47">
        <v>619291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8"/>
        <v>23594606</v>
      </c>
      <c r="O92" s="48">
        <f t="shared" si="12"/>
        <v>120.33705137424708</v>
      </c>
      <c r="P92" s="9"/>
    </row>
    <row r="93" spans="1:119">
      <c r="A93" s="12"/>
      <c r="B93" s="25">
        <v>383</v>
      </c>
      <c r="C93" s="20" t="s">
        <v>109</v>
      </c>
      <c r="D93" s="47">
        <v>0</v>
      </c>
      <c r="E93" s="47">
        <v>0</v>
      </c>
      <c r="F93" s="47">
        <v>18938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8"/>
        <v>18938</v>
      </c>
      <c r="O93" s="48">
        <f t="shared" si="12"/>
        <v>9.6587460664759192E-2</v>
      </c>
      <c r="P93" s="9"/>
    </row>
    <row r="94" spans="1:119">
      <c r="A94" s="12"/>
      <c r="B94" s="25">
        <v>384</v>
      </c>
      <c r="C94" s="20" t="s">
        <v>110</v>
      </c>
      <c r="D94" s="47">
        <v>0</v>
      </c>
      <c r="E94" s="47">
        <v>0</v>
      </c>
      <c r="F94" s="47">
        <v>31437947</v>
      </c>
      <c r="G94" s="47">
        <v>16057085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8"/>
        <v>47495032</v>
      </c>
      <c r="O94" s="48">
        <f t="shared" si="12"/>
        <v>242.23384386268239</v>
      </c>
      <c r="P94" s="9"/>
    </row>
    <row r="95" spans="1:119" ht="15.75" thickBot="1">
      <c r="A95" s="12"/>
      <c r="B95" s="25">
        <v>389.4</v>
      </c>
      <c r="C95" s="20" t="s">
        <v>111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9815207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8"/>
        <v>9815207</v>
      </c>
      <c r="O95" s="48">
        <f t="shared" si="12"/>
        <v>50.059452953266927</v>
      </c>
      <c r="P95" s="9"/>
    </row>
    <row r="96" spans="1:119" ht="16.5" thickBot="1">
      <c r="A96" s="14" t="s">
        <v>86</v>
      </c>
      <c r="B96" s="23"/>
      <c r="C96" s="22"/>
      <c r="D96" s="15">
        <f t="shared" ref="D96:M96" si="19">SUM(D5,D12,D23,D54,D78,D82,D91)</f>
        <v>142486344</v>
      </c>
      <c r="E96" s="15">
        <f t="shared" si="19"/>
        <v>85609399</v>
      </c>
      <c r="F96" s="15">
        <f t="shared" si="19"/>
        <v>47412719</v>
      </c>
      <c r="G96" s="15">
        <f t="shared" si="19"/>
        <v>33155082</v>
      </c>
      <c r="H96" s="15">
        <f t="shared" si="19"/>
        <v>0</v>
      </c>
      <c r="I96" s="15">
        <f t="shared" si="19"/>
        <v>68314049</v>
      </c>
      <c r="J96" s="15">
        <f t="shared" si="19"/>
        <v>20402749</v>
      </c>
      <c r="K96" s="15">
        <f t="shared" si="19"/>
        <v>0</v>
      </c>
      <c r="L96" s="15">
        <f t="shared" si="19"/>
        <v>6016823</v>
      </c>
      <c r="M96" s="15">
        <f t="shared" si="19"/>
        <v>872349</v>
      </c>
      <c r="N96" s="15">
        <f t="shared" si="18"/>
        <v>404269514</v>
      </c>
      <c r="O96" s="38">
        <f t="shared" si="12"/>
        <v>2061.852665616027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151</v>
      </c>
      <c r="M98" s="49"/>
      <c r="N98" s="49"/>
      <c r="O98" s="44">
        <v>196071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customHeight="1" thickBot="1">
      <c r="A100" s="53" t="s">
        <v>125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88318395</v>
      </c>
      <c r="E5" s="27">
        <f t="shared" si="0"/>
        <v>38854701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127173096</v>
      </c>
      <c r="O5" s="33">
        <f t="shared" ref="O5:O36" si="2">(N5/O$96)</f>
        <v>659.43363823035281</v>
      </c>
      <c r="P5" s="6"/>
    </row>
    <row r="6" spans="1:133">
      <c r="A6" s="12"/>
      <c r="B6" s="25">
        <v>311</v>
      </c>
      <c r="C6" s="20" t="s">
        <v>3</v>
      </c>
      <c r="D6" s="47">
        <v>86135140</v>
      </c>
      <c r="E6" s="47">
        <v>32073229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118208369</v>
      </c>
      <c r="O6" s="48">
        <f t="shared" si="2"/>
        <v>612.94862900047701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6454084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6454084</v>
      </c>
      <c r="O7" s="48">
        <f t="shared" si="2"/>
        <v>33.466513181092239</v>
      </c>
      <c r="P7" s="9"/>
    </row>
    <row r="8" spans="1:133">
      <c r="A8" s="12"/>
      <c r="B8" s="25">
        <v>315</v>
      </c>
      <c r="C8" s="20" t="s">
        <v>15</v>
      </c>
      <c r="D8" s="47">
        <v>2183255</v>
      </c>
      <c r="E8" s="47">
        <v>327388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2510643</v>
      </c>
      <c r="O8" s="48">
        <f t="shared" si="2"/>
        <v>13.018496048783524</v>
      </c>
      <c r="P8" s="9"/>
    </row>
    <row r="9" spans="1:133" ht="15.75">
      <c r="A9" s="29" t="s">
        <v>16</v>
      </c>
      <c r="B9" s="30"/>
      <c r="C9" s="31"/>
      <c r="D9" s="32">
        <f t="shared" ref="D9:M9" si="3">SUM(D10:D19)</f>
        <v>278015</v>
      </c>
      <c r="E9" s="32">
        <f t="shared" si="3"/>
        <v>6585961</v>
      </c>
      <c r="F9" s="32">
        <f t="shared" si="3"/>
        <v>355330</v>
      </c>
      <c r="G9" s="32">
        <f t="shared" si="3"/>
        <v>0</v>
      </c>
      <c r="H9" s="32">
        <f t="shared" si="3"/>
        <v>0</v>
      </c>
      <c r="I9" s="32">
        <f t="shared" si="3"/>
        <v>1190881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8410187</v>
      </c>
      <c r="O9" s="46">
        <f t="shared" si="2"/>
        <v>43.609539958102587</v>
      </c>
      <c r="P9" s="10"/>
    </row>
    <row r="10" spans="1:133">
      <c r="A10" s="12"/>
      <c r="B10" s="25">
        <v>322</v>
      </c>
      <c r="C10" s="20" t="s">
        <v>0</v>
      </c>
      <c r="D10" s="47">
        <v>0</v>
      </c>
      <c r="E10" s="47">
        <v>3286962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3286962</v>
      </c>
      <c r="O10" s="48">
        <f t="shared" si="2"/>
        <v>17.043961172297927</v>
      </c>
      <c r="P10" s="9"/>
    </row>
    <row r="11" spans="1:133">
      <c r="A11" s="12"/>
      <c r="B11" s="25">
        <v>323.7</v>
      </c>
      <c r="C11" s="20" t="s">
        <v>17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463257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18" si="4">SUM(D11:M11)</f>
        <v>463257</v>
      </c>
      <c r="O11" s="48">
        <f t="shared" si="2"/>
        <v>2.4021373903304086</v>
      </c>
      <c r="P11" s="9"/>
    </row>
    <row r="12" spans="1:133">
      <c r="A12" s="12"/>
      <c r="B12" s="25">
        <v>323.89999999999998</v>
      </c>
      <c r="C12" s="20" t="s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8900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8900</v>
      </c>
      <c r="O12" s="48">
        <f t="shared" si="2"/>
        <v>4.6149378798249437E-2</v>
      </c>
      <c r="P12" s="9"/>
    </row>
    <row r="13" spans="1:133">
      <c r="A13" s="12"/>
      <c r="B13" s="25">
        <v>324.11</v>
      </c>
      <c r="C13" s="20" t="s">
        <v>19</v>
      </c>
      <c r="D13" s="47">
        <v>0</v>
      </c>
      <c r="E13" s="47">
        <v>805845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805845</v>
      </c>
      <c r="O13" s="48">
        <f t="shared" si="2"/>
        <v>4.1785669840084623</v>
      </c>
      <c r="P13" s="9"/>
    </row>
    <row r="14" spans="1:133">
      <c r="A14" s="12"/>
      <c r="B14" s="25">
        <v>324.20999999999998</v>
      </c>
      <c r="C14" s="20" t="s">
        <v>20</v>
      </c>
      <c r="D14" s="47">
        <v>0</v>
      </c>
      <c r="E14" s="47">
        <v>0</v>
      </c>
      <c r="F14" s="47">
        <v>355330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355330</v>
      </c>
      <c r="O14" s="48">
        <f t="shared" si="2"/>
        <v>1.8425009852114576</v>
      </c>
      <c r="P14" s="9"/>
    </row>
    <row r="15" spans="1:133">
      <c r="A15" s="12"/>
      <c r="B15" s="25">
        <v>324.31</v>
      </c>
      <c r="C15" s="20" t="s">
        <v>21</v>
      </c>
      <c r="D15" s="47">
        <v>0</v>
      </c>
      <c r="E15" s="47">
        <v>1378597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1378597</v>
      </c>
      <c r="O15" s="48">
        <f t="shared" si="2"/>
        <v>7.1484713666438511</v>
      </c>
      <c r="P15" s="9"/>
    </row>
    <row r="16" spans="1:133">
      <c r="A16" s="12"/>
      <c r="B16" s="25">
        <v>324.61</v>
      </c>
      <c r="C16" s="20" t="s">
        <v>22</v>
      </c>
      <c r="D16" s="47">
        <v>0</v>
      </c>
      <c r="E16" s="47">
        <v>376183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376183</v>
      </c>
      <c r="O16" s="48">
        <f t="shared" si="2"/>
        <v>1.950630535332794</v>
      </c>
      <c r="P16" s="9"/>
    </row>
    <row r="17" spans="1:16">
      <c r="A17" s="12"/>
      <c r="B17" s="25">
        <v>324.70999999999998</v>
      </c>
      <c r="C17" s="20" t="s">
        <v>23</v>
      </c>
      <c r="D17" s="47">
        <v>0</v>
      </c>
      <c r="E17" s="47">
        <v>541381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541381</v>
      </c>
      <c r="O17" s="48">
        <f t="shared" si="2"/>
        <v>2.8072356003567505</v>
      </c>
      <c r="P17" s="9"/>
    </row>
    <row r="18" spans="1:16">
      <c r="A18" s="12"/>
      <c r="B18" s="25">
        <v>325.10000000000002</v>
      </c>
      <c r="C18" s="20" t="s">
        <v>24</v>
      </c>
      <c r="D18" s="47">
        <v>0</v>
      </c>
      <c r="E18" s="47">
        <v>23534</v>
      </c>
      <c r="F18" s="47">
        <v>0</v>
      </c>
      <c r="G18" s="47">
        <v>0</v>
      </c>
      <c r="H18" s="47">
        <v>0</v>
      </c>
      <c r="I18" s="47">
        <v>718724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742258</v>
      </c>
      <c r="O18" s="48">
        <f t="shared" si="2"/>
        <v>3.848847821127082</v>
      </c>
      <c r="P18" s="9"/>
    </row>
    <row r="19" spans="1:16">
      <c r="A19" s="12"/>
      <c r="B19" s="25">
        <v>329</v>
      </c>
      <c r="C19" s="20" t="s">
        <v>25</v>
      </c>
      <c r="D19" s="47">
        <v>278015</v>
      </c>
      <c r="E19" s="47">
        <v>173459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451474</v>
      </c>
      <c r="O19" s="48">
        <f t="shared" si="2"/>
        <v>2.3410387239956028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SUM(D21:D53)</f>
        <v>20670741</v>
      </c>
      <c r="E20" s="32">
        <f t="shared" si="5"/>
        <v>20298813</v>
      </c>
      <c r="F20" s="32">
        <f t="shared" si="5"/>
        <v>9437474</v>
      </c>
      <c r="G20" s="32">
        <f t="shared" si="5"/>
        <v>2216388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>SUM(D20:M20)</f>
        <v>52623416</v>
      </c>
      <c r="O20" s="46">
        <f t="shared" si="2"/>
        <v>272.86943355526518</v>
      </c>
      <c r="P20" s="10"/>
    </row>
    <row r="21" spans="1:16">
      <c r="A21" s="12"/>
      <c r="B21" s="25">
        <v>331.1</v>
      </c>
      <c r="C21" s="20" t="s">
        <v>26</v>
      </c>
      <c r="D21" s="47">
        <v>883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883</v>
      </c>
      <c r="O21" s="48">
        <f t="shared" si="2"/>
        <v>4.5786406156016011E-3</v>
      </c>
      <c r="P21" s="9"/>
    </row>
    <row r="22" spans="1:16">
      <c r="A22" s="12"/>
      <c r="B22" s="25">
        <v>331.2</v>
      </c>
      <c r="C22" s="20" t="s">
        <v>27</v>
      </c>
      <c r="D22" s="47">
        <v>283452</v>
      </c>
      <c r="E22" s="47">
        <v>364062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647514</v>
      </c>
      <c r="O22" s="48">
        <f t="shared" si="2"/>
        <v>3.3575695351876051</v>
      </c>
      <c r="P22" s="9"/>
    </row>
    <row r="23" spans="1:16">
      <c r="A23" s="12"/>
      <c r="B23" s="25">
        <v>331.39</v>
      </c>
      <c r="C23" s="20" t="s">
        <v>33</v>
      </c>
      <c r="D23" s="47">
        <v>259613</v>
      </c>
      <c r="E23" s="47">
        <v>241652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2" si="6">SUM(D23:M23)</f>
        <v>501265</v>
      </c>
      <c r="O23" s="48">
        <f t="shared" si="2"/>
        <v>2.5992211644162362</v>
      </c>
      <c r="P23" s="9"/>
    </row>
    <row r="24" spans="1:16">
      <c r="A24" s="12"/>
      <c r="B24" s="25">
        <v>331.42</v>
      </c>
      <c r="C24" s="20" t="s">
        <v>34</v>
      </c>
      <c r="D24" s="47">
        <v>0</v>
      </c>
      <c r="E24" s="47">
        <v>0</v>
      </c>
      <c r="F24" s="47">
        <v>0</v>
      </c>
      <c r="G24" s="47">
        <v>936820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936820</v>
      </c>
      <c r="O24" s="48">
        <f t="shared" si="2"/>
        <v>4.8577147242444987</v>
      </c>
      <c r="P24" s="9"/>
    </row>
    <row r="25" spans="1:16">
      <c r="A25" s="12"/>
      <c r="B25" s="25">
        <v>331.49</v>
      </c>
      <c r="C25" s="20" t="s">
        <v>35</v>
      </c>
      <c r="D25" s="47">
        <v>119842</v>
      </c>
      <c r="E25" s="47">
        <v>966267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1086109</v>
      </c>
      <c r="O25" s="48">
        <f t="shared" si="2"/>
        <v>5.6318264783357188</v>
      </c>
      <c r="P25" s="9"/>
    </row>
    <row r="26" spans="1:16">
      <c r="A26" s="12"/>
      <c r="B26" s="25">
        <v>331.5</v>
      </c>
      <c r="C26" s="20" t="s">
        <v>29</v>
      </c>
      <c r="D26" s="47">
        <v>0</v>
      </c>
      <c r="E26" s="47">
        <v>343897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343897</v>
      </c>
      <c r="O26" s="48">
        <f t="shared" si="2"/>
        <v>1.7832171820878187</v>
      </c>
      <c r="P26" s="9"/>
    </row>
    <row r="27" spans="1:16">
      <c r="A27" s="12"/>
      <c r="B27" s="25">
        <v>331.61</v>
      </c>
      <c r="C27" s="20" t="s">
        <v>36</v>
      </c>
      <c r="D27" s="47">
        <v>0</v>
      </c>
      <c r="E27" s="47">
        <v>2735881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2735881</v>
      </c>
      <c r="O27" s="48">
        <f t="shared" si="2"/>
        <v>14.186427934374546</v>
      </c>
      <c r="P27" s="9"/>
    </row>
    <row r="28" spans="1:16">
      <c r="A28" s="12"/>
      <c r="B28" s="25">
        <v>331.69</v>
      </c>
      <c r="C28" s="20" t="s">
        <v>37</v>
      </c>
      <c r="D28" s="47">
        <v>2984</v>
      </c>
      <c r="E28" s="47">
        <v>56640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59624</v>
      </c>
      <c r="O28" s="48">
        <f t="shared" si="2"/>
        <v>0.30916972600750836</v>
      </c>
      <c r="P28" s="9"/>
    </row>
    <row r="29" spans="1:16">
      <c r="A29" s="12"/>
      <c r="B29" s="25">
        <v>331.7</v>
      </c>
      <c r="C29" s="20" t="s">
        <v>30</v>
      </c>
      <c r="D29" s="47">
        <v>53945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53945</v>
      </c>
      <c r="O29" s="48">
        <f t="shared" si="2"/>
        <v>0.2797222740754568</v>
      </c>
      <c r="P29" s="9"/>
    </row>
    <row r="30" spans="1:16">
      <c r="A30" s="12"/>
      <c r="B30" s="25">
        <v>331.9</v>
      </c>
      <c r="C30" s="20" t="s">
        <v>127</v>
      </c>
      <c r="D30" s="47">
        <v>474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474</v>
      </c>
      <c r="O30" s="48">
        <f t="shared" si="2"/>
        <v>2.4578433202663182E-3</v>
      </c>
      <c r="P30" s="9"/>
    </row>
    <row r="31" spans="1:16">
      <c r="A31" s="12"/>
      <c r="B31" s="25">
        <v>334.1</v>
      </c>
      <c r="C31" s="20" t="s">
        <v>31</v>
      </c>
      <c r="D31" s="47">
        <v>46346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46346</v>
      </c>
      <c r="O31" s="48">
        <f t="shared" si="2"/>
        <v>0.24031900109928858</v>
      </c>
      <c r="P31" s="9"/>
    </row>
    <row r="32" spans="1:16">
      <c r="A32" s="12"/>
      <c r="B32" s="25">
        <v>334.2</v>
      </c>
      <c r="C32" s="20" t="s">
        <v>32</v>
      </c>
      <c r="D32" s="47">
        <v>148952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148952</v>
      </c>
      <c r="O32" s="48">
        <f t="shared" si="2"/>
        <v>0.77236430008503931</v>
      </c>
      <c r="P32" s="9"/>
    </row>
    <row r="33" spans="1:16">
      <c r="A33" s="12"/>
      <c r="B33" s="25">
        <v>334.39</v>
      </c>
      <c r="C33" s="20" t="s">
        <v>38</v>
      </c>
      <c r="D33" s="47">
        <v>210047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210047</v>
      </c>
      <c r="O33" s="48">
        <f t="shared" si="2"/>
        <v>1.08916163690291</v>
      </c>
      <c r="P33" s="9"/>
    </row>
    <row r="34" spans="1:16">
      <c r="A34" s="12"/>
      <c r="B34" s="25">
        <v>334.42</v>
      </c>
      <c r="C34" s="20" t="s">
        <v>39</v>
      </c>
      <c r="D34" s="47">
        <v>0</v>
      </c>
      <c r="E34" s="47">
        <v>0</v>
      </c>
      <c r="F34" s="47">
        <v>0</v>
      </c>
      <c r="G34" s="47">
        <v>213888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213888</v>
      </c>
      <c r="O34" s="48">
        <f t="shared" si="2"/>
        <v>1.1090784643146039</v>
      </c>
      <c r="P34" s="9"/>
    </row>
    <row r="35" spans="1:16">
      <c r="A35" s="12"/>
      <c r="B35" s="25">
        <v>334.49</v>
      </c>
      <c r="C35" s="20" t="s">
        <v>40</v>
      </c>
      <c r="D35" s="47">
        <v>0</v>
      </c>
      <c r="E35" s="47">
        <v>4155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4155</v>
      </c>
      <c r="O35" s="48">
        <f t="shared" si="2"/>
        <v>2.1545018978283866E-2</v>
      </c>
      <c r="P35" s="9"/>
    </row>
    <row r="36" spans="1:16">
      <c r="A36" s="12"/>
      <c r="B36" s="25">
        <v>334.5</v>
      </c>
      <c r="C36" s="20" t="s">
        <v>41</v>
      </c>
      <c r="D36" s="47">
        <v>0</v>
      </c>
      <c r="E36" s="47">
        <v>407316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407316</v>
      </c>
      <c r="O36" s="48">
        <f t="shared" si="2"/>
        <v>2.112065210627839</v>
      </c>
      <c r="P36" s="9"/>
    </row>
    <row r="37" spans="1:16">
      <c r="A37" s="12"/>
      <c r="B37" s="25">
        <v>334.62</v>
      </c>
      <c r="C37" s="20" t="s">
        <v>128</v>
      </c>
      <c r="D37" s="47">
        <v>0</v>
      </c>
      <c r="E37" s="47">
        <v>5000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5000</v>
      </c>
      <c r="O37" s="48">
        <f t="shared" ref="O37:O68" si="8">(N37/O$96)</f>
        <v>2.5926617302387323E-2</v>
      </c>
      <c r="P37" s="9"/>
    </row>
    <row r="38" spans="1:16">
      <c r="A38" s="12"/>
      <c r="B38" s="25">
        <v>334.69</v>
      </c>
      <c r="C38" s="20" t="s">
        <v>42</v>
      </c>
      <c r="D38" s="47">
        <v>0</v>
      </c>
      <c r="E38" s="47">
        <v>3536003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3536003</v>
      </c>
      <c r="O38" s="48">
        <f t="shared" si="8"/>
        <v>18.335319312218697</v>
      </c>
      <c r="P38" s="9"/>
    </row>
    <row r="39" spans="1:16">
      <c r="A39" s="12"/>
      <c r="B39" s="25">
        <v>334.7</v>
      </c>
      <c r="C39" s="20" t="s">
        <v>43</v>
      </c>
      <c r="D39" s="47">
        <v>127505</v>
      </c>
      <c r="E39" s="47">
        <v>0</v>
      </c>
      <c r="F39" s="47">
        <v>0</v>
      </c>
      <c r="G39" s="47">
        <v>140036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267541</v>
      </c>
      <c r="O39" s="48">
        <f t="shared" si="8"/>
        <v>1.3872866239396013</v>
      </c>
      <c r="P39" s="9"/>
    </row>
    <row r="40" spans="1:16">
      <c r="A40" s="12"/>
      <c r="B40" s="25">
        <v>334.9</v>
      </c>
      <c r="C40" s="20" t="s">
        <v>129</v>
      </c>
      <c r="D40" s="47">
        <v>0</v>
      </c>
      <c r="E40" s="47">
        <v>0</v>
      </c>
      <c r="F40" s="47">
        <v>0</v>
      </c>
      <c r="G40" s="47">
        <v>925644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925644</v>
      </c>
      <c r="O40" s="48">
        <f t="shared" si="8"/>
        <v>4.7997635492502022</v>
      </c>
      <c r="P40" s="9"/>
    </row>
    <row r="41" spans="1:16">
      <c r="A41" s="12"/>
      <c r="B41" s="25">
        <v>335.12</v>
      </c>
      <c r="C41" s="20" t="s">
        <v>44</v>
      </c>
      <c r="D41" s="47">
        <v>2749652</v>
      </c>
      <c r="E41" s="47">
        <v>0</v>
      </c>
      <c r="F41" s="47">
        <v>1228281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3977933</v>
      </c>
      <c r="O41" s="48">
        <f t="shared" si="8"/>
        <v>20.626869309107501</v>
      </c>
      <c r="P41" s="9"/>
    </row>
    <row r="42" spans="1:16">
      <c r="A42" s="12"/>
      <c r="B42" s="25">
        <v>335.13</v>
      </c>
      <c r="C42" s="20" t="s">
        <v>45</v>
      </c>
      <c r="D42" s="47">
        <v>50892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50892</v>
      </c>
      <c r="O42" s="48">
        <f t="shared" si="8"/>
        <v>0.26389148155061914</v>
      </c>
      <c r="P42" s="9"/>
    </row>
    <row r="43" spans="1:16">
      <c r="A43" s="12"/>
      <c r="B43" s="25">
        <v>335.14</v>
      </c>
      <c r="C43" s="20" t="s">
        <v>46</v>
      </c>
      <c r="D43" s="47">
        <v>57424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57424</v>
      </c>
      <c r="O43" s="48">
        <f t="shared" si="8"/>
        <v>0.29776201439445793</v>
      </c>
      <c r="P43" s="9"/>
    </row>
    <row r="44" spans="1:16">
      <c r="A44" s="12"/>
      <c r="B44" s="25">
        <v>335.15</v>
      </c>
      <c r="C44" s="20" t="s">
        <v>47</v>
      </c>
      <c r="D44" s="47">
        <v>81037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81037</v>
      </c>
      <c r="O44" s="48">
        <f t="shared" si="8"/>
        <v>0.42020305726671231</v>
      </c>
      <c r="P44" s="9"/>
    </row>
    <row r="45" spans="1:16">
      <c r="A45" s="12"/>
      <c r="B45" s="25">
        <v>335.17</v>
      </c>
      <c r="C45" s="20" t="s">
        <v>130</v>
      </c>
      <c r="D45" s="47">
        <v>310554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310554</v>
      </c>
      <c r="O45" s="48">
        <f t="shared" si="8"/>
        <v>1.6103229419451186</v>
      </c>
      <c r="P45" s="9"/>
    </row>
    <row r="46" spans="1:16">
      <c r="A46" s="12"/>
      <c r="B46" s="25">
        <v>335.18</v>
      </c>
      <c r="C46" s="20" t="s">
        <v>49</v>
      </c>
      <c r="D46" s="47">
        <v>9987257</v>
      </c>
      <c r="E46" s="47">
        <v>0</v>
      </c>
      <c r="F46" s="47">
        <v>5777704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15764961</v>
      </c>
      <c r="O46" s="48">
        <f t="shared" si="8"/>
        <v>81.746422126812277</v>
      </c>
      <c r="P46" s="9"/>
    </row>
    <row r="47" spans="1:16">
      <c r="A47" s="12"/>
      <c r="B47" s="25">
        <v>335.29</v>
      </c>
      <c r="C47" s="20" t="s">
        <v>50</v>
      </c>
      <c r="D47" s="47">
        <v>545</v>
      </c>
      <c r="E47" s="47">
        <v>8272914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8273459</v>
      </c>
      <c r="O47" s="48">
        <f t="shared" si="8"/>
        <v>42.900561051998423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3121577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3121577</v>
      </c>
      <c r="O48" s="48">
        <f t="shared" si="8"/>
        <v>16.186386451786863</v>
      </c>
      <c r="P48" s="9"/>
    </row>
    <row r="49" spans="1:16">
      <c r="A49" s="12"/>
      <c r="B49" s="25">
        <v>335.7</v>
      </c>
      <c r="C49" s="20" t="s">
        <v>52</v>
      </c>
      <c r="D49" s="47">
        <v>0</v>
      </c>
      <c r="E49" s="47">
        <v>74292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74292</v>
      </c>
      <c r="O49" s="48">
        <f t="shared" si="8"/>
        <v>0.38522805052579179</v>
      </c>
      <c r="P49" s="9"/>
    </row>
    <row r="50" spans="1:16">
      <c r="A50" s="12"/>
      <c r="B50" s="25">
        <v>337.1</v>
      </c>
      <c r="C50" s="20" t="s">
        <v>53</v>
      </c>
      <c r="D50" s="47">
        <v>5958185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5" si="9">SUM(D50:M50)</f>
        <v>5958185</v>
      </c>
      <c r="O50" s="48">
        <f t="shared" si="8"/>
        <v>30.895116462364921</v>
      </c>
      <c r="P50" s="9"/>
    </row>
    <row r="51" spans="1:16">
      <c r="A51" s="12"/>
      <c r="B51" s="25">
        <v>337.3</v>
      </c>
      <c r="C51" s="20" t="s">
        <v>123</v>
      </c>
      <c r="D51" s="47">
        <v>40325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40325</v>
      </c>
      <c r="O51" s="48">
        <f t="shared" si="8"/>
        <v>0.20909816854375377</v>
      </c>
      <c r="P51" s="9"/>
    </row>
    <row r="52" spans="1:16">
      <c r="A52" s="12"/>
      <c r="B52" s="25">
        <v>337.7</v>
      </c>
      <c r="C52" s="20" t="s">
        <v>54</v>
      </c>
      <c r="D52" s="47">
        <v>180827</v>
      </c>
      <c r="E52" s="47">
        <v>169157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349984</v>
      </c>
      <c r="O52" s="48">
        <f t="shared" si="8"/>
        <v>1.814780245991745</v>
      </c>
      <c r="P52" s="9"/>
    </row>
    <row r="53" spans="1:16">
      <c r="A53" s="12"/>
      <c r="B53" s="25">
        <v>338</v>
      </c>
      <c r="C53" s="20" t="s">
        <v>55</v>
      </c>
      <c r="D53" s="47">
        <v>0</v>
      </c>
      <c r="E53" s="47">
        <v>0</v>
      </c>
      <c r="F53" s="47">
        <v>2431489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2431489</v>
      </c>
      <c r="O53" s="48">
        <f t="shared" si="8"/>
        <v>12.60805695559289</v>
      </c>
      <c r="P53" s="9"/>
    </row>
    <row r="54" spans="1:16" ht="15.75">
      <c r="A54" s="29" t="s">
        <v>60</v>
      </c>
      <c r="B54" s="30"/>
      <c r="C54" s="31"/>
      <c r="D54" s="32">
        <f t="shared" ref="D54:M54" si="10">SUM(D55:D78)</f>
        <v>12522778</v>
      </c>
      <c r="E54" s="32">
        <f t="shared" si="10"/>
        <v>16721626</v>
      </c>
      <c r="F54" s="32">
        <f t="shared" si="10"/>
        <v>260950</v>
      </c>
      <c r="G54" s="32">
        <f t="shared" si="10"/>
        <v>0</v>
      </c>
      <c r="H54" s="32">
        <f t="shared" si="10"/>
        <v>0</v>
      </c>
      <c r="I54" s="32">
        <f t="shared" si="10"/>
        <v>55136088</v>
      </c>
      <c r="J54" s="32">
        <f t="shared" si="10"/>
        <v>18974550</v>
      </c>
      <c r="K54" s="32">
        <f t="shared" si="10"/>
        <v>0</v>
      </c>
      <c r="L54" s="32">
        <f t="shared" si="10"/>
        <v>0</v>
      </c>
      <c r="M54" s="32">
        <f t="shared" si="10"/>
        <v>1345409</v>
      </c>
      <c r="N54" s="32">
        <f t="shared" si="9"/>
        <v>104961401</v>
      </c>
      <c r="O54" s="46">
        <f t="shared" si="8"/>
        <v>544.25881504988286</v>
      </c>
      <c r="P54" s="10"/>
    </row>
    <row r="55" spans="1:16">
      <c r="A55" s="12"/>
      <c r="B55" s="25">
        <v>341.1</v>
      </c>
      <c r="C55" s="20" t="s">
        <v>63</v>
      </c>
      <c r="D55" s="47">
        <v>1024872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1024872</v>
      </c>
      <c r="O55" s="48">
        <f t="shared" si="8"/>
        <v>5.3142928255864597</v>
      </c>
      <c r="P55" s="9"/>
    </row>
    <row r="56" spans="1:16">
      <c r="A56" s="12"/>
      <c r="B56" s="25">
        <v>341.2</v>
      </c>
      <c r="C56" s="20" t="s">
        <v>131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18974550</v>
      </c>
      <c r="K56" s="47">
        <v>0</v>
      </c>
      <c r="L56" s="47">
        <v>0</v>
      </c>
      <c r="M56" s="47">
        <v>0</v>
      </c>
      <c r="N56" s="47">
        <f t="shared" ref="N56:N78" si="11">SUM(D56:M56)</f>
        <v>18974550</v>
      </c>
      <c r="O56" s="48">
        <f t="shared" si="8"/>
        <v>98.389179267002675</v>
      </c>
      <c r="P56" s="9"/>
    </row>
    <row r="57" spans="1:16">
      <c r="A57" s="12"/>
      <c r="B57" s="25">
        <v>341.3</v>
      </c>
      <c r="C57" s="20" t="s">
        <v>64</v>
      </c>
      <c r="D57" s="47">
        <v>1644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1644</v>
      </c>
      <c r="O57" s="48">
        <f t="shared" si="8"/>
        <v>8.5246717690249524E-3</v>
      </c>
      <c r="P57" s="9"/>
    </row>
    <row r="58" spans="1:16">
      <c r="A58" s="12"/>
      <c r="B58" s="25">
        <v>341.52</v>
      </c>
      <c r="C58" s="20" t="s">
        <v>65</v>
      </c>
      <c r="D58" s="47">
        <v>376951</v>
      </c>
      <c r="E58" s="47">
        <v>342358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719309</v>
      </c>
      <c r="O58" s="48">
        <f t="shared" si="8"/>
        <v>3.7298498330325844</v>
      </c>
      <c r="P58" s="9"/>
    </row>
    <row r="59" spans="1:16">
      <c r="A59" s="12"/>
      <c r="B59" s="25">
        <v>341.53</v>
      </c>
      <c r="C59" s="20" t="s">
        <v>66</v>
      </c>
      <c r="D59" s="47">
        <v>0</v>
      </c>
      <c r="E59" s="47">
        <v>576279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576279</v>
      </c>
      <c r="O59" s="48">
        <f t="shared" si="8"/>
        <v>2.988193018480493</v>
      </c>
      <c r="P59" s="9"/>
    </row>
    <row r="60" spans="1:16">
      <c r="A60" s="12"/>
      <c r="B60" s="25">
        <v>341.55</v>
      </c>
      <c r="C60" s="20" t="s">
        <v>67</v>
      </c>
      <c r="D60" s="47">
        <v>5085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5085</v>
      </c>
      <c r="O60" s="48">
        <f t="shared" si="8"/>
        <v>2.6367369796527908E-2</v>
      </c>
      <c r="P60" s="9"/>
    </row>
    <row r="61" spans="1:16">
      <c r="A61" s="12"/>
      <c r="B61" s="25">
        <v>341.9</v>
      </c>
      <c r="C61" s="20" t="s">
        <v>68</v>
      </c>
      <c r="D61" s="47">
        <v>325373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325373</v>
      </c>
      <c r="O61" s="48">
        <f t="shared" si="8"/>
        <v>1.6871642503059341</v>
      </c>
      <c r="P61" s="9"/>
    </row>
    <row r="62" spans="1:16">
      <c r="A62" s="12"/>
      <c r="B62" s="25">
        <v>342.3</v>
      </c>
      <c r="C62" s="20" t="s">
        <v>69</v>
      </c>
      <c r="D62" s="47">
        <v>120689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120689</v>
      </c>
      <c r="O62" s="48">
        <f t="shared" si="8"/>
        <v>0.62581150312156475</v>
      </c>
      <c r="P62" s="9"/>
    </row>
    <row r="63" spans="1:16">
      <c r="A63" s="12"/>
      <c r="B63" s="25">
        <v>342.6</v>
      </c>
      <c r="C63" s="20" t="s">
        <v>71</v>
      </c>
      <c r="D63" s="47">
        <v>3801854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3801854</v>
      </c>
      <c r="O63" s="48">
        <f t="shared" si="8"/>
        <v>19.713842739510092</v>
      </c>
      <c r="P63" s="9"/>
    </row>
    <row r="64" spans="1:16">
      <c r="A64" s="12"/>
      <c r="B64" s="25">
        <v>342.9</v>
      </c>
      <c r="C64" s="20" t="s">
        <v>72</v>
      </c>
      <c r="D64" s="47">
        <v>25914</v>
      </c>
      <c r="E64" s="47">
        <v>188200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214114</v>
      </c>
      <c r="O64" s="48">
        <f t="shared" si="8"/>
        <v>1.1102503474166718</v>
      </c>
      <c r="P64" s="9"/>
    </row>
    <row r="65" spans="1:16">
      <c r="A65" s="12"/>
      <c r="B65" s="25">
        <v>343.4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17865411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17865411</v>
      </c>
      <c r="O65" s="48">
        <f t="shared" si="8"/>
        <v>92.637934789372167</v>
      </c>
      <c r="P65" s="9"/>
    </row>
    <row r="66" spans="1:16">
      <c r="A66" s="12"/>
      <c r="B66" s="25">
        <v>343.6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33546954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33546954</v>
      </c>
      <c r="O66" s="48">
        <f t="shared" si="8"/>
        <v>173.95180760375831</v>
      </c>
      <c r="P66" s="9"/>
    </row>
    <row r="67" spans="1:16">
      <c r="A67" s="12"/>
      <c r="B67" s="25">
        <v>343.7</v>
      </c>
      <c r="C67" s="20" t="s">
        <v>75</v>
      </c>
      <c r="D67" s="47">
        <v>433512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433512</v>
      </c>
      <c r="O67" s="48">
        <f t="shared" si="8"/>
        <v>2.2478999439985068</v>
      </c>
      <c r="P67" s="9"/>
    </row>
    <row r="68" spans="1:16">
      <c r="A68" s="12"/>
      <c r="B68" s="25">
        <v>343.9</v>
      </c>
      <c r="C68" s="20" t="s">
        <v>76</v>
      </c>
      <c r="D68" s="47">
        <v>0</v>
      </c>
      <c r="E68" s="47">
        <v>0</v>
      </c>
      <c r="F68" s="47">
        <v>260950</v>
      </c>
      <c r="G68" s="47">
        <v>0</v>
      </c>
      <c r="H68" s="47">
        <v>0</v>
      </c>
      <c r="I68" s="47">
        <v>1779277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2040227</v>
      </c>
      <c r="O68" s="48">
        <f t="shared" si="8"/>
        <v>10.579236927799556</v>
      </c>
      <c r="P68" s="9"/>
    </row>
    <row r="69" spans="1:16">
      <c r="A69" s="12"/>
      <c r="B69" s="25">
        <v>344.5</v>
      </c>
      <c r="C69" s="20" t="s">
        <v>77</v>
      </c>
      <c r="D69" s="47">
        <v>0</v>
      </c>
      <c r="E69" s="47">
        <v>59961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59961</v>
      </c>
      <c r="O69" s="48">
        <f t="shared" ref="O69:O94" si="12">(N69/O$96)</f>
        <v>0.31091718001368923</v>
      </c>
      <c r="P69" s="9"/>
    </row>
    <row r="70" spans="1:16">
      <c r="A70" s="12"/>
      <c r="B70" s="25">
        <v>344.9</v>
      </c>
      <c r="C70" s="20" t="s">
        <v>78</v>
      </c>
      <c r="D70" s="47">
        <v>0</v>
      </c>
      <c r="E70" s="47">
        <v>10721837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10721837</v>
      </c>
      <c r="O70" s="48">
        <f t="shared" si="12"/>
        <v>55.596192935515319</v>
      </c>
      <c r="P70" s="9"/>
    </row>
    <row r="71" spans="1:16">
      <c r="A71" s="12"/>
      <c r="B71" s="25">
        <v>345.1</v>
      </c>
      <c r="C71" s="20" t="s">
        <v>79</v>
      </c>
      <c r="D71" s="47">
        <v>962874</v>
      </c>
      <c r="E71" s="47">
        <v>78409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1228119</v>
      </c>
      <c r="N71" s="47">
        <f t="shared" si="11"/>
        <v>2269402</v>
      </c>
      <c r="O71" s="48">
        <f t="shared" si="12"/>
        <v>11.767583431854479</v>
      </c>
      <c r="P71" s="9"/>
    </row>
    <row r="72" spans="1:16">
      <c r="A72" s="12"/>
      <c r="B72" s="25">
        <v>345.9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117290</v>
      </c>
      <c r="N72" s="47">
        <f t="shared" si="11"/>
        <v>117290</v>
      </c>
      <c r="O72" s="48">
        <f t="shared" si="12"/>
        <v>0.60818658867940179</v>
      </c>
      <c r="P72" s="9"/>
    </row>
    <row r="73" spans="1:16">
      <c r="A73" s="12"/>
      <c r="B73" s="25">
        <v>346.4</v>
      </c>
      <c r="C73" s="20" t="s">
        <v>81</v>
      </c>
      <c r="D73" s="47">
        <v>94305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94305</v>
      </c>
      <c r="O73" s="48">
        <f t="shared" si="12"/>
        <v>0.48900192894032729</v>
      </c>
      <c r="P73" s="9"/>
    </row>
    <row r="74" spans="1:16">
      <c r="A74" s="12"/>
      <c r="B74" s="25">
        <v>346.9</v>
      </c>
      <c r="C74" s="20" t="s">
        <v>82</v>
      </c>
      <c r="D74" s="47">
        <v>0</v>
      </c>
      <c r="E74" s="47">
        <v>413252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413252</v>
      </c>
      <c r="O74" s="48">
        <f t="shared" si="12"/>
        <v>2.142845290689233</v>
      </c>
      <c r="P74" s="9"/>
    </row>
    <row r="75" spans="1:16">
      <c r="A75" s="12"/>
      <c r="B75" s="25">
        <v>347.2</v>
      </c>
      <c r="C75" s="20" t="s">
        <v>83</v>
      </c>
      <c r="D75" s="47">
        <v>365921</v>
      </c>
      <c r="E75" s="47">
        <v>1090769</v>
      </c>
      <c r="F75" s="47">
        <v>0</v>
      </c>
      <c r="G75" s="47">
        <v>0</v>
      </c>
      <c r="H75" s="47">
        <v>0</v>
      </c>
      <c r="I75" s="47">
        <v>1189688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2646378</v>
      </c>
      <c r="O75" s="48">
        <f t="shared" si="12"/>
        <v>13.722325928691431</v>
      </c>
      <c r="P75" s="9"/>
    </row>
    <row r="76" spans="1:16">
      <c r="A76" s="12"/>
      <c r="B76" s="25">
        <v>347.3</v>
      </c>
      <c r="C76" s="20" t="s">
        <v>84</v>
      </c>
      <c r="D76" s="47">
        <v>0</v>
      </c>
      <c r="E76" s="47">
        <v>2847124</v>
      </c>
      <c r="F76" s="47">
        <v>0</v>
      </c>
      <c r="G76" s="47">
        <v>0</v>
      </c>
      <c r="H76" s="47">
        <v>0</v>
      </c>
      <c r="I76" s="47">
        <v>627078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3474202</v>
      </c>
      <c r="O76" s="48">
        <f t="shared" si="12"/>
        <v>18.014861137037727</v>
      </c>
      <c r="P76" s="9"/>
    </row>
    <row r="77" spans="1:16">
      <c r="A77" s="12"/>
      <c r="B77" s="25">
        <v>347.9</v>
      </c>
      <c r="C77" s="20" t="s">
        <v>85</v>
      </c>
      <c r="D77" s="47">
        <v>0</v>
      </c>
      <c r="E77" s="47">
        <v>367100</v>
      </c>
      <c r="F77" s="47">
        <v>0</v>
      </c>
      <c r="G77" s="47">
        <v>0</v>
      </c>
      <c r="H77" s="47">
        <v>0</v>
      </c>
      <c r="I77" s="47">
        <v>127680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494780</v>
      </c>
      <c r="O77" s="48">
        <f t="shared" si="12"/>
        <v>2.5655943417750398</v>
      </c>
      <c r="P77" s="9"/>
    </row>
    <row r="78" spans="1:16">
      <c r="A78" s="12"/>
      <c r="B78" s="25">
        <v>349</v>
      </c>
      <c r="C78" s="20" t="s">
        <v>1</v>
      </c>
      <c r="D78" s="47">
        <v>4983784</v>
      </c>
      <c r="E78" s="47">
        <v>36337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5020121</v>
      </c>
      <c r="O78" s="48">
        <f t="shared" si="12"/>
        <v>26.030951195735589</v>
      </c>
      <c r="P78" s="9"/>
    </row>
    <row r="79" spans="1:16" ht="15.75">
      <c r="A79" s="29" t="s">
        <v>61</v>
      </c>
      <c r="B79" s="30"/>
      <c r="C79" s="31"/>
      <c r="D79" s="32">
        <f t="shared" ref="D79:M79" si="13">SUM(D80:D82)</f>
        <v>534747</v>
      </c>
      <c r="E79" s="32">
        <f t="shared" si="13"/>
        <v>1410572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84" si="14">SUM(D79:M79)</f>
        <v>1945319</v>
      </c>
      <c r="O79" s="46">
        <f t="shared" si="12"/>
        <v>10.087108248812561</v>
      </c>
      <c r="P79" s="10"/>
    </row>
    <row r="80" spans="1:16">
      <c r="A80" s="13"/>
      <c r="B80" s="40">
        <v>351.1</v>
      </c>
      <c r="C80" s="21" t="s">
        <v>95</v>
      </c>
      <c r="D80" s="47">
        <v>18307</v>
      </c>
      <c r="E80" s="47">
        <v>1297024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1315331</v>
      </c>
      <c r="O80" s="48">
        <f t="shared" si="12"/>
        <v>6.8204166925932839</v>
      </c>
      <c r="P80" s="9"/>
    </row>
    <row r="81" spans="1:119">
      <c r="A81" s="13"/>
      <c r="B81" s="40">
        <v>352</v>
      </c>
      <c r="C81" s="21" t="s">
        <v>99</v>
      </c>
      <c r="D81" s="47">
        <v>208677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208677</v>
      </c>
      <c r="O81" s="48">
        <f t="shared" si="12"/>
        <v>1.0820577437620558</v>
      </c>
      <c r="P81" s="9"/>
    </row>
    <row r="82" spans="1:119">
      <c r="A82" s="13"/>
      <c r="B82" s="40">
        <v>359</v>
      </c>
      <c r="C82" s="21" t="s">
        <v>100</v>
      </c>
      <c r="D82" s="47">
        <v>307763</v>
      </c>
      <c r="E82" s="47">
        <v>113548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421311</v>
      </c>
      <c r="O82" s="48">
        <f t="shared" si="12"/>
        <v>2.1846338124572209</v>
      </c>
      <c r="P82" s="9"/>
    </row>
    <row r="83" spans="1:119" ht="15.75">
      <c r="A83" s="29" t="s">
        <v>5</v>
      </c>
      <c r="B83" s="30"/>
      <c r="C83" s="31"/>
      <c r="D83" s="32">
        <f t="shared" ref="D83:M83" si="15">SUM(D84:D90)</f>
        <v>2243745</v>
      </c>
      <c r="E83" s="32">
        <f t="shared" si="15"/>
        <v>835771</v>
      </c>
      <c r="F83" s="32">
        <f t="shared" si="15"/>
        <v>27646</v>
      </c>
      <c r="G83" s="32">
        <f t="shared" si="15"/>
        <v>75773</v>
      </c>
      <c r="H83" s="32">
        <f t="shared" si="15"/>
        <v>0</v>
      </c>
      <c r="I83" s="32">
        <f t="shared" si="15"/>
        <v>704841</v>
      </c>
      <c r="J83" s="32">
        <f t="shared" si="15"/>
        <v>194172</v>
      </c>
      <c r="K83" s="32">
        <f t="shared" si="15"/>
        <v>0</v>
      </c>
      <c r="L83" s="32">
        <f t="shared" si="15"/>
        <v>4053727</v>
      </c>
      <c r="M83" s="32">
        <f t="shared" si="15"/>
        <v>2135</v>
      </c>
      <c r="N83" s="32">
        <f t="shared" si="14"/>
        <v>8137810</v>
      </c>
      <c r="O83" s="46">
        <f t="shared" si="12"/>
        <v>42.197177109908118</v>
      </c>
      <c r="P83" s="10"/>
    </row>
    <row r="84" spans="1:119">
      <c r="A84" s="12"/>
      <c r="B84" s="25">
        <v>361.1</v>
      </c>
      <c r="C84" s="20" t="s">
        <v>101</v>
      </c>
      <c r="D84" s="47">
        <v>313815</v>
      </c>
      <c r="E84" s="47">
        <v>444170</v>
      </c>
      <c r="F84" s="47">
        <v>21082</v>
      </c>
      <c r="G84" s="47">
        <v>43845</v>
      </c>
      <c r="H84" s="47">
        <v>0</v>
      </c>
      <c r="I84" s="47">
        <v>903206</v>
      </c>
      <c r="J84" s="47">
        <v>32560</v>
      </c>
      <c r="K84" s="47">
        <v>0</v>
      </c>
      <c r="L84" s="47">
        <v>3930</v>
      </c>
      <c r="M84" s="47">
        <v>2135</v>
      </c>
      <c r="N84" s="47">
        <f t="shared" si="14"/>
        <v>1764743</v>
      </c>
      <c r="O84" s="48">
        <f t="shared" si="12"/>
        <v>9.1507632796133827</v>
      </c>
      <c r="P84" s="9"/>
    </row>
    <row r="85" spans="1:119">
      <c r="A85" s="12"/>
      <c r="B85" s="25">
        <v>361.2</v>
      </c>
      <c r="C85" s="20" t="s">
        <v>132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378428</v>
      </c>
      <c r="M85" s="47">
        <v>0</v>
      </c>
      <c r="N85" s="47">
        <f t="shared" ref="N85:N90" si="16">SUM(D85:M85)</f>
        <v>378428</v>
      </c>
      <c r="O85" s="48">
        <f t="shared" si="12"/>
        <v>1.9622715865015661</v>
      </c>
      <c r="P85" s="9"/>
    </row>
    <row r="86" spans="1:119">
      <c r="A86" s="12"/>
      <c r="B86" s="25">
        <v>361.3</v>
      </c>
      <c r="C86" s="20" t="s">
        <v>102</v>
      </c>
      <c r="D86" s="47">
        <v>248071</v>
      </c>
      <c r="E86" s="47">
        <v>68261</v>
      </c>
      <c r="F86" s="47">
        <v>6564</v>
      </c>
      <c r="G86" s="47">
        <v>31928</v>
      </c>
      <c r="H86" s="47">
        <v>0</v>
      </c>
      <c r="I86" s="47">
        <v>111833</v>
      </c>
      <c r="J86" s="47">
        <v>0</v>
      </c>
      <c r="K86" s="47">
        <v>0</v>
      </c>
      <c r="L86" s="47">
        <v>-701774</v>
      </c>
      <c r="M86" s="47">
        <v>0</v>
      </c>
      <c r="N86" s="47">
        <f t="shared" si="16"/>
        <v>-235117</v>
      </c>
      <c r="O86" s="48">
        <f t="shared" si="12"/>
        <v>-1.21915769605708</v>
      </c>
      <c r="P86" s="9"/>
    </row>
    <row r="87" spans="1:119">
      <c r="A87" s="12"/>
      <c r="B87" s="25">
        <v>362</v>
      </c>
      <c r="C87" s="20" t="s">
        <v>103</v>
      </c>
      <c r="D87" s="47">
        <v>569726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569726</v>
      </c>
      <c r="O87" s="48">
        <f t="shared" si="12"/>
        <v>2.954213593843984</v>
      </c>
      <c r="P87" s="9"/>
    </row>
    <row r="88" spans="1:119">
      <c r="A88" s="12"/>
      <c r="B88" s="25">
        <v>364</v>
      </c>
      <c r="C88" s="20" t="s">
        <v>104</v>
      </c>
      <c r="D88" s="47">
        <v>330306</v>
      </c>
      <c r="E88" s="47">
        <v>50213</v>
      </c>
      <c r="F88" s="47">
        <v>0</v>
      </c>
      <c r="G88" s="47">
        <v>0</v>
      </c>
      <c r="H88" s="47">
        <v>0</v>
      </c>
      <c r="I88" s="47">
        <v>-310198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70321</v>
      </c>
      <c r="O88" s="48">
        <f t="shared" si="12"/>
        <v>0.36463713106423579</v>
      </c>
      <c r="P88" s="9"/>
    </row>
    <row r="89" spans="1:119">
      <c r="A89" s="12"/>
      <c r="B89" s="25">
        <v>366</v>
      </c>
      <c r="C89" s="20" t="s">
        <v>106</v>
      </c>
      <c r="D89" s="47">
        <v>198127</v>
      </c>
      <c r="E89" s="47">
        <v>143753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341880</v>
      </c>
      <c r="O89" s="48">
        <f t="shared" si="12"/>
        <v>1.7727583846680357</v>
      </c>
      <c r="P89" s="9"/>
    </row>
    <row r="90" spans="1:119">
      <c r="A90" s="12"/>
      <c r="B90" s="25">
        <v>369.9</v>
      </c>
      <c r="C90" s="20" t="s">
        <v>107</v>
      </c>
      <c r="D90" s="47">
        <v>583700</v>
      </c>
      <c r="E90" s="47">
        <v>129374</v>
      </c>
      <c r="F90" s="47">
        <v>0</v>
      </c>
      <c r="G90" s="47">
        <v>0</v>
      </c>
      <c r="H90" s="47">
        <v>0</v>
      </c>
      <c r="I90" s="47">
        <v>0</v>
      </c>
      <c r="J90" s="47">
        <v>161612</v>
      </c>
      <c r="K90" s="47">
        <v>0</v>
      </c>
      <c r="L90" s="47">
        <v>4373143</v>
      </c>
      <c r="M90" s="47">
        <v>0</v>
      </c>
      <c r="N90" s="47">
        <f t="shared" si="16"/>
        <v>5247829</v>
      </c>
      <c r="O90" s="48">
        <f t="shared" si="12"/>
        <v>27.211690830273991</v>
      </c>
      <c r="P90" s="9"/>
    </row>
    <row r="91" spans="1:119" ht="15.75">
      <c r="A91" s="29" t="s">
        <v>62</v>
      </c>
      <c r="B91" s="30"/>
      <c r="C91" s="31"/>
      <c r="D91" s="32">
        <f t="shared" ref="D91:M91" si="17">SUM(D92:D93)</f>
        <v>3389512</v>
      </c>
      <c r="E91" s="32">
        <f t="shared" si="17"/>
        <v>1646714</v>
      </c>
      <c r="F91" s="32">
        <f t="shared" si="17"/>
        <v>5568228</v>
      </c>
      <c r="G91" s="32">
        <f t="shared" si="17"/>
        <v>679989</v>
      </c>
      <c r="H91" s="32">
        <f t="shared" si="17"/>
        <v>0</v>
      </c>
      <c r="I91" s="32">
        <f t="shared" si="17"/>
        <v>4772339</v>
      </c>
      <c r="J91" s="32">
        <f t="shared" si="17"/>
        <v>25000</v>
      </c>
      <c r="K91" s="32">
        <f t="shared" si="17"/>
        <v>0</v>
      </c>
      <c r="L91" s="32">
        <f t="shared" si="17"/>
        <v>0</v>
      </c>
      <c r="M91" s="32">
        <f t="shared" si="17"/>
        <v>0</v>
      </c>
      <c r="N91" s="32">
        <f>SUM(D91:M91)</f>
        <v>16081782</v>
      </c>
      <c r="O91" s="46">
        <f t="shared" si="12"/>
        <v>83.389241490884203</v>
      </c>
      <c r="P91" s="9"/>
    </row>
    <row r="92" spans="1:119">
      <c r="A92" s="12"/>
      <c r="B92" s="25">
        <v>381</v>
      </c>
      <c r="C92" s="20" t="s">
        <v>108</v>
      </c>
      <c r="D92" s="47">
        <v>3389512</v>
      </c>
      <c r="E92" s="47">
        <v>1646714</v>
      </c>
      <c r="F92" s="47">
        <v>5568228</v>
      </c>
      <c r="G92" s="47">
        <v>679989</v>
      </c>
      <c r="H92" s="47">
        <v>0</v>
      </c>
      <c r="I92" s="47">
        <v>363108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11647551</v>
      </c>
      <c r="O92" s="48">
        <f t="shared" si="12"/>
        <v>60.396319457407756</v>
      </c>
      <c r="P92" s="9"/>
    </row>
    <row r="93" spans="1:119" ht="15.75" thickBot="1">
      <c r="A93" s="12"/>
      <c r="B93" s="25">
        <v>389.4</v>
      </c>
      <c r="C93" s="20" t="s">
        <v>111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4409231</v>
      </c>
      <c r="J93" s="47">
        <v>25000</v>
      </c>
      <c r="K93" s="47">
        <v>0</v>
      </c>
      <c r="L93" s="47">
        <v>0</v>
      </c>
      <c r="M93" s="47">
        <v>0</v>
      </c>
      <c r="N93" s="47">
        <f>SUM(D93:M93)</f>
        <v>4434231</v>
      </c>
      <c r="O93" s="48">
        <f t="shared" si="12"/>
        <v>22.992922033476447</v>
      </c>
      <c r="P93" s="9"/>
    </row>
    <row r="94" spans="1:119" ht="16.5" thickBot="1">
      <c r="A94" s="14" t="s">
        <v>86</v>
      </c>
      <c r="B94" s="23"/>
      <c r="C94" s="22"/>
      <c r="D94" s="15">
        <f t="shared" ref="D94:M94" si="18">SUM(D5,D9,D20,D54,D79,D83,D91)</f>
        <v>127957933</v>
      </c>
      <c r="E94" s="15">
        <f t="shared" si="18"/>
        <v>86354158</v>
      </c>
      <c r="F94" s="15">
        <f t="shared" si="18"/>
        <v>15649628</v>
      </c>
      <c r="G94" s="15">
        <f t="shared" si="18"/>
        <v>2972150</v>
      </c>
      <c r="H94" s="15">
        <f t="shared" si="18"/>
        <v>0</v>
      </c>
      <c r="I94" s="15">
        <f t="shared" si="18"/>
        <v>61804149</v>
      </c>
      <c r="J94" s="15">
        <f t="shared" si="18"/>
        <v>19193722</v>
      </c>
      <c r="K94" s="15">
        <f t="shared" si="18"/>
        <v>0</v>
      </c>
      <c r="L94" s="15">
        <f t="shared" si="18"/>
        <v>4053727</v>
      </c>
      <c r="M94" s="15">
        <f t="shared" si="18"/>
        <v>1347544</v>
      </c>
      <c r="N94" s="15">
        <f>SUM(D94:M94)</f>
        <v>319333011</v>
      </c>
      <c r="O94" s="38">
        <f t="shared" si="12"/>
        <v>1655.8449536432083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133</v>
      </c>
      <c r="M96" s="49"/>
      <c r="N96" s="49"/>
      <c r="O96" s="44">
        <v>192852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125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97056631</v>
      </c>
      <c r="E5" s="27">
        <f t="shared" si="0"/>
        <v>43927810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140984441</v>
      </c>
      <c r="O5" s="33">
        <f t="shared" ref="O5:O36" si="2">(N5/O$99)</f>
        <v>741.87109488052454</v>
      </c>
      <c r="P5" s="6"/>
    </row>
    <row r="6" spans="1:133">
      <c r="A6" s="12"/>
      <c r="B6" s="25">
        <v>311</v>
      </c>
      <c r="C6" s="20" t="s">
        <v>3</v>
      </c>
      <c r="D6" s="47">
        <v>94765610</v>
      </c>
      <c r="E6" s="47">
        <v>38188171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132953781</v>
      </c>
      <c r="O6" s="48">
        <f t="shared" si="2"/>
        <v>699.61313730339566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5396159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5396159</v>
      </c>
      <c r="O7" s="48">
        <f t="shared" si="2"/>
        <v>28.395008393014066</v>
      </c>
      <c r="P7" s="9"/>
    </row>
    <row r="8" spans="1:133">
      <c r="A8" s="12"/>
      <c r="B8" s="25">
        <v>312.60000000000002</v>
      </c>
      <c r="C8" s="20" t="s">
        <v>13</v>
      </c>
      <c r="D8" s="47">
        <v>450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450</v>
      </c>
      <c r="O8" s="48">
        <f t="shared" si="2"/>
        <v>2.3679350028152114E-3</v>
      </c>
      <c r="P8" s="9"/>
    </row>
    <row r="9" spans="1:133">
      <c r="A9" s="12"/>
      <c r="B9" s="25">
        <v>315</v>
      </c>
      <c r="C9" s="20" t="s">
        <v>15</v>
      </c>
      <c r="D9" s="47">
        <v>2290571</v>
      </c>
      <c r="E9" s="47">
        <v>343480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2634051</v>
      </c>
      <c r="O9" s="48">
        <f t="shared" si="2"/>
        <v>13.860581249112025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SUM(D11:D20)</f>
        <v>275508</v>
      </c>
      <c r="E10" s="32">
        <f t="shared" si="3"/>
        <v>7662314</v>
      </c>
      <c r="F10" s="32">
        <f t="shared" si="3"/>
        <v>363893</v>
      </c>
      <c r="G10" s="32">
        <f t="shared" si="3"/>
        <v>0</v>
      </c>
      <c r="H10" s="32">
        <f t="shared" si="3"/>
        <v>0</v>
      </c>
      <c r="I10" s="32">
        <f t="shared" si="3"/>
        <v>1231326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9533041</v>
      </c>
      <c r="O10" s="46">
        <f t="shared" si="2"/>
        <v>50.163603260383397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2970357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2970357</v>
      </c>
      <c r="O11" s="48">
        <f t="shared" si="2"/>
        <v>15.630249580349297</v>
      </c>
      <c r="P11" s="9"/>
    </row>
    <row r="12" spans="1:133">
      <c r="A12" s="12"/>
      <c r="B12" s="25">
        <v>323.7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528339</v>
      </c>
      <c r="J12" s="47">
        <v>0</v>
      </c>
      <c r="K12" s="47">
        <v>0</v>
      </c>
      <c r="L12" s="47">
        <v>0</v>
      </c>
      <c r="M12" s="47">
        <v>0</v>
      </c>
      <c r="N12" s="47">
        <f t="shared" ref="N12:N19" si="4">SUM(D12:M12)</f>
        <v>528339</v>
      </c>
      <c r="O12" s="48">
        <f t="shared" si="2"/>
        <v>2.7801609143386359</v>
      </c>
      <c r="P12" s="9"/>
    </row>
    <row r="13" spans="1:133">
      <c r="A13" s="12"/>
      <c r="B13" s="25">
        <v>323.89999999999998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700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700</v>
      </c>
      <c r="O13" s="48">
        <f t="shared" si="2"/>
        <v>3.6834544488236623E-3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960326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960326</v>
      </c>
      <c r="O14" s="48">
        <f t="shared" si="2"/>
        <v>5.0533101100300462</v>
      </c>
      <c r="P14" s="9"/>
    </row>
    <row r="15" spans="1:133">
      <c r="A15" s="12"/>
      <c r="B15" s="25">
        <v>324.20999999999998</v>
      </c>
      <c r="C15" s="20" t="s">
        <v>20</v>
      </c>
      <c r="D15" s="47">
        <v>0</v>
      </c>
      <c r="E15" s="47">
        <v>0</v>
      </c>
      <c r="F15" s="47">
        <v>363893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363893</v>
      </c>
      <c r="O15" s="48">
        <f t="shared" si="2"/>
        <v>1.9148332710654128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2532056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2532056</v>
      </c>
      <c r="O16" s="48">
        <f t="shared" si="2"/>
        <v>13.323875625529496</v>
      </c>
      <c r="P16" s="9"/>
    </row>
    <row r="17" spans="1:16">
      <c r="A17" s="12"/>
      <c r="B17" s="25">
        <v>324.61</v>
      </c>
      <c r="C17" s="20" t="s">
        <v>22</v>
      </c>
      <c r="D17" s="47">
        <v>0</v>
      </c>
      <c r="E17" s="47">
        <v>481415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481415</v>
      </c>
      <c r="O17" s="48">
        <f t="shared" si="2"/>
        <v>2.5332431764006333</v>
      </c>
      <c r="P17" s="9"/>
    </row>
    <row r="18" spans="1:16">
      <c r="A18" s="12"/>
      <c r="B18" s="25">
        <v>324.70999999999998</v>
      </c>
      <c r="C18" s="20" t="s">
        <v>23</v>
      </c>
      <c r="D18" s="47">
        <v>0</v>
      </c>
      <c r="E18" s="47">
        <v>658206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658206</v>
      </c>
      <c r="O18" s="48">
        <f t="shared" si="2"/>
        <v>3.4635311699177538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23444</v>
      </c>
      <c r="F19" s="47">
        <v>0</v>
      </c>
      <c r="G19" s="47">
        <v>0</v>
      </c>
      <c r="H19" s="47">
        <v>0</v>
      </c>
      <c r="I19" s="47">
        <v>702287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725731</v>
      </c>
      <c r="O19" s="48">
        <f t="shared" si="2"/>
        <v>3.8188529722846365</v>
      </c>
      <c r="P19" s="9"/>
    </row>
    <row r="20" spans="1:16">
      <c r="A20" s="12"/>
      <c r="B20" s="25">
        <v>329</v>
      </c>
      <c r="C20" s="20" t="s">
        <v>25</v>
      </c>
      <c r="D20" s="47">
        <v>275508</v>
      </c>
      <c r="E20" s="47">
        <v>36510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312018</v>
      </c>
      <c r="O20" s="48">
        <f t="shared" si="2"/>
        <v>1.6418629860186593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SUM(D22:D53)</f>
        <v>17156192</v>
      </c>
      <c r="E21" s="32">
        <f t="shared" si="5"/>
        <v>18771944</v>
      </c>
      <c r="F21" s="32">
        <f t="shared" si="5"/>
        <v>13515316</v>
      </c>
      <c r="G21" s="32">
        <f t="shared" si="5"/>
        <v>7184057</v>
      </c>
      <c r="H21" s="32">
        <f t="shared" si="5"/>
        <v>0</v>
      </c>
      <c r="I21" s="32">
        <f t="shared" si="5"/>
        <v>60974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>SUM(D21:M21)</f>
        <v>56688483</v>
      </c>
      <c r="O21" s="46">
        <f t="shared" si="2"/>
        <v>298.29920700487793</v>
      </c>
      <c r="P21" s="10"/>
    </row>
    <row r="22" spans="1:16">
      <c r="A22" s="12"/>
      <c r="B22" s="25">
        <v>331.1</v>
      </c>
      <c r="C22" s="20" t="s">
        <v>26</v>
      </c>
      <c r="D22" s="47">
        <v>57556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57556</v>
      </c>
      <c r="O22" s="48">
        <f t="shared" si="2"/>
        <v>0.30286414893784958</v>
      </c>
      <c r="P22" s="9"/>
    </row>
    <row r="23" spans="1:16">
      <c r="A23" s="12"/>
      <c r="B23" s="25">
        <v>331.2</v>
      </c>
      <c r="C23" s="20" t="s">
        <v>27</v>
      </c>
      <c r="D23" s="47">
        <v>185657</v>
      </c>
      <c r="E23" s="47">
        <v>88090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273747</v>
      </c>
      <c r="O23" s="48">
        <f t="shared" si="2"/>
        <v>1.4404780071459016</v>
      </c>
      <c r="P23" s="9"/>
    </row>
    <row r="24" spans="1:16">
      <c r="A24" s="12"/>
      <c r="B24" s="25">
        <v>331.39</v>
      </c>
      <c r="C24" s="20" t="s">
        <v>33</v>
      </c>
      <c r="D24" s="47">
        <v>1942089</v>
      </c>
      <c r="E24" s="47">
        <v>388563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3" si="6">SUM(D24:M24)</f>
        <v>2330652</v>
      </c>
      <c r="O24" s="48">
        <f t="shared" si="2"/>
        <v>12.264072111513952</v>
      </c>
      <c r="P24" s="9"/>
    </row>
    <row r="25" spans="1:16">
      <c r="A25" s="12"/>
      <c r="B25" s="25">
        <v>331.42</v>
      </c>
      <c r="C25" s="20" t="s">
        <v>34</v>
      </c>
      <c r="D25" s="47">
        <v>0</v>
      </c>
      <c r="E25" s="47">
        <v>0</v>
      </c>
      <c r="F25" s="47">
        <v>0</v>
      </c>
      <c r="G25" s="47">
        <v>2521632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2521632</v>
      </c>
      <c r="O25" s="48">
        <f t="shared" si="2"/>
        <v>13.269023726708728</v>
      </c>
      <c r="P25" s="9"/>
    </row>
    <row r="26" spans="1:16">
      <c r="A26" s="12"/>
      <c r="B26" s="25">
        <v>331.49</v>
      </c>
      <c r="C26" s="20" t="s">
        <v>35</v>
      </c>
      <c r="D26" s="47">
        <v>178215</v>
      </c>
      <c r="E26" s="47">
        <v>1816259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1994474</v>
      </c>
      <c r="O26" s="48">
        <f t="shared" si="2"/>
        <v>10.495077326233037</v>
      </c>
      <c r="P26" s="9"/>
    </row>
    <row r="27" spans="1:16">
      <c r="A27" s="12"/>
      <c r="B27" s="25">
        <v>331.5</v>
      </c>
      <c r="C27" s="20" t="s">
        <v>29</v>
      </c>
      <c r="D27" s="47">
        <v>40923</v>
      </c>
      <c r="E27" s="47">
        <v>296842</v>
      </c>
      <c r="F27" s="47">
        <v>0</v>
      </c>
      <c r="G27" s="47">
        <v>0</v>
      </c>
      <c r="H27" s="47">
        <v>0</v>
      </c>
      <c r="I27" s="47">
        <v>59538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397303</v>
      </c>
      <c r="O27" s="48">
        <f t="shared" si="2"/>
        <v>2.0906392898299822</v>
      </c>
      <c r="P27" s="9"/>
    </row>
    <row r="28" spans="1:16">
      <c r="A28" s="12"/>
      <c r="B28" s="25">
        <v>331.61</v>
      </c>
      <c r="C28" s="20" t="s">
        <v>36</v>
      </c>
      <c r="D28" s="47">
        <v>0</v>
      </c>
      <c r="E28" s="47">
        <v>3206964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3206964</v>
      </c>
      <c r="O28" s="48">
        <f t="shared" si="2"/>
        <v>16.875294018596183</v>
      </c>
      <c r="P28" s="9"/>
    </row>
    <row r="29" spans="1:16">
      <c r="A29" s="12"/>
      <c r="B29" s="25">
        <v>331.69</v>
      </c>
      <c r="C29" s="20" t="s">
        <v>37</v>
      </c>
      <c r="D29" s="47">
        <v>3948867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3948867</v>
      </c>
      <c r="O29" s="48">
        <f t="shared" si="2"/>
        <v>20.779245312804214</v>
      </c>
      <c r="P29" s="9"/>
    </row>
    <row r="30" spans="1:16">
      <c r="A30" s="12"/>
      <c r="B30" s="25">
        <v>331.7</v>
      </c>
      <c r="C30" s="20" t="s">
        <v>30</v>
      </c>
      <c r="D30" s="47">
        <v>63850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63850</v>
      </c>
      <c r="O30" s="48">
        <f t="shared" si="2"/>
        <v>0.33598366651055833</v>
      </c>
      <c r="P30" s="9"/>
    </row>
    <row r="31" spans="1:16">
      <c r="A31" s="12"/>
      <c r="B31" s="25">
        <v>333</v>
      </c>
      <c r="C31" s="20" t="s">
        <v>4</v>
      </c>
      <c r="D31" s="47">
        <v>470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470</v>
      </c>
      <c r="O31" s="48">
        <f t="shared" si="2"/>
        <v>2.4731765584958877E-3</v>
      </c>
      <c r="P31" s="9"/>
    </row>
    <row r="32" spans="1:16">
      <c r="A32" s="12"/>
      <c r="B32" s="25">
        <v>334.1</v>
      </c>
      <c r="C32" s="20" t="s">
        <v>31</v>
      </c>
      <c r="D32" s="47">
        <v>32240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32240</v>
      </c>
      <c r="O32" s="48">
        <f t="shared" si="2"/>
        <v>0.16964938775724983</v>
      </c>
      <c r="P32" s="9"/>
    </row>
    <row r="33" spans="1:16">
      <c r="A33" s="12"/>
      <c r="B33" s="25">
        <v>334.2</v>
      </c>
      <c r="C33" s="20" t="s">
        <v>32</v>
      </c>
      <c r="D33" s="47">
        <v>227120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227120</v>
      </c>
      <c r="O33" s="48">
        <f t="shared" si="2"/>
        <v>1.1951231063097574</v>
      </c>
      <c r="P33" s="9"/>
    </row>
    <row r="34" spans="1:16">
      <c r="A34" s="12"/>
      <c r="B34" s="25">
        <v>334.39</v>
      </c>
      <c r="C34" s="20" t="s">
        <v>38</v>
      </c>
      <c r="D34" s="47">
        <v>0</v>
      </c>
      <c r="E34" s="47">
        <v>38725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38725</v>
      </c>
      <c r="O34" s="48">
        <f t="shared" si="2"/>
        <v>0.20377396218670904</v>
      </c>
      <c r="P34" s="9"/>
    </row>
    <row r="35" spans="1:16">
      <c r="A35" s="12"/>
      <c r="B35" s="25">
        <v>334.42</v>
      </c>
      <c r="C35" s="20" t="s">
        <v>39</v>
      </c>
      <c r="D35" s="47">
        <v>0</v>
      </c>
      <c r="E35" s="47">
        <v>0</v>
      </c>
      <c r="F35" s="47">
        <v>0</v>
      </c>
      <c r="G35" s="47">
        <v>4524800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4524800</v>
      </c>
      <c r="O35" s="48">
        <f t="shared" si="2"/>
        <v>23.809849557196156</v>
      </c>
      <c r="P35" s="9"/>
    </row>
    <row r="36" spans="1:16">
      <c r="A36" s="12"/>
      <c r="B36" s="25">
        <v>334.49</v>
      </c>
      <c r="C36" s="20" t="s">
        <v>40</v>
      </c>
      <c r="D36" s="47">
        <v>0</v>
      </c>
      <c r="E36" s="47">
        <v>272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272</v>
      </c>
      <c r="O36" s="48">
        <f t="shared" si="2"/>
        <v>1.4312851572571945E-3</v>
      </c>
      <c r="P36" s="9"/>
    </row>
    <row r="37" spans="1:16">
      <c r="A37" s="12"/>
      <c r="B37" s="25">
        <v>334.5</v>
      </c>
      <c r="C37" s="20" t="s">
        <v>41</v>
      </c>
      <c r="D37" s="47">
        <v>2347</v>
      </c>
      <c r="E37" s="47">
        <v>167599</v>
      </c>
      <c r="F37" s="47">
        <v>0</v>
      </c>
      <c r="G37" s="47">
        <v>0</v>
      </c>
      <c r="H37" s="47">
        <v>0</v>
      </c>
      <c r="I37" s="47">
        <v>1436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171382</v>
      </c>
      <c r="O37" s="48">
        <f t="shared" ref="O37:O68" si="8">(N37/O$99)</f>
        <v>0.90182541478328138</v>
      </c>
      <c r="P37" s="9"/>
    </row>
    <row r="38" spans="1:16">
      <c r="A38" s="12"/>
      <c r="B38" s="25">
        <v>334.61</v>
      </c>
      <c r="C38" s="20" t="s">
        <v>121</v>
      </c>
      <c r="D38" s="47">
        <v>0</v>
      </c>
      <c r="E38" s="47">
        <v>2918385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2918385</v>
      </c>
      <c r="O38" s="48">
        <f t="shared" si="8"/>
        <v>15.356768873757492</v>
      </c>
      <c r="P38" s="9"/>
    </row>
    <row r="39" spans="1:16">
      <c r="A39" s="12"/>
      <c r="B39" s="25">
        <v>334.7</v>
      </c>
      <c r="C39" s="20" t="s">
        <v>43</v>
      </c>
      <c r="D39" s="47">
        <v>130381</v>
      </c>
      <c r="E39" s="47">
        <v>0</v>
      </c>
      <c r="F39" s="47">
        <v>0</v>
      </c>
      <c r="G39" s="47">
        <v>137625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268006</v>
      </c>
      <c r="O39" s="48">
        <f t="shared" si="8"/>
        <v>1.4102684185877636</v>
      </c>
      <c r="P39" s="9"/>
    </row>
    <row r="40" spans="1:16">
      <c r="A40" s="12"/>
      <c r="B40" s="25">
        <v>335.12</v>
      </c>
      <c r="C40" s="20" t="s">
        <v>44</v>
      </c>
      <c r="D40" s="47">
        <v>2641193</v>
      </c>
      <c r="E40" s="47">
        <v>0</v>
      </c>
      <c r="F40" s="47">
        <v>1150893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3792086</v>
      </c>
      <c r="O40" s="48">
        <f t="shared" si="8"/>
        <v>19.954251495745609</v>
      </c>
      <c r="P40" s="9"/>
    </row>
    <row r="41" spans="1:16">
      <c r="A41" s="12"/>
      <c r="B41" s="25">
        <v>335.13</v>
      </c>
      <c r="C41" s="20" t="s">
        <v>45</v>
      </c>
      <c r="D41" s="47">
        <v>47741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47741</v>
      </c>
      <c r="O41" s="48">
        <f t="shared" si="8"/>
        <v>0.25121685548755784</v>
      </c>
      <c r="P41" s="9"/>
    </row>
    <row r="42" spans="1:16">
      <c r="A42" s="12"/>
      <c r="B42" s="25">
        <v>335.14</v>
      </c>
      <c r="C42" s="20" t="s">
        <v>46</v>
      </c>
      <c r="D42" s="47">
        <v>50595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50595</v>
      </c>
      <c r="O42" s="48">
        <f t="shared" si="8"/>
        <v>0.26623482548319027</v>
      </c>
      <c r="P42" s="9"/>
    </row>
    <row r="43" spans="1:16">
      <c r="A43" s="12"/>
      <c r="B43" s="25">
        <v>335.15</v>
      </c>
      <c r="C43" s="20" t="s">
        <v>47</v>
      </c>
      <c r="D43" s="47">
        <v>81445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81445</v>
      </c>
      <c r="O43" s="48">
        <f t="shared" si="8"/>
        <v>0.42856992512063313</v>
      </c>
      <c r="P43" s="9"/>
    </row>
    <row r="44" spans="1:16">
      <c r="A44" s="12"/>
      <c r="B44" s="25">
        <v>335.16</v>
      </c>
      <c r="C44" s="20" t="s">
        <v>48</v>
      </c>
      <c r="D44" s="47">
        <v>309631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309631</v>
      </c>
      <c r="O44" s="48">
        <f t="shared" si="8"/>
        <v>1.6293024063481707</v>
      </c>
      <c r="P44" s="9"/>
    </row>
    <row r="45" spans="1:16">
      <c r="A45" s="12"/>
      <c r="B45" s="25">
        <v>335.18</v>
      </c>
      <c r="C45" s="20" t="s">
        <v>49</v>
      </c>
      <c r="D45" s="47">
        <v>2599748</v>
      </c>
      <c r="E45" s="47">
        <v>0</v>
      </c>
      <c r="F45" s="47">
        <v>8440978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11040726</v>
      </c>
      <c r="O45" s="48">
        <f t="shared" si="8"/>
        <v>58.0971590042044</v>
      </c>
      <c r="P45" s="9"/>
    </row>
    <row r="46" spans="1:16">
      <c r="A46" s="12"/>
      <c r="B46" s="25">
        <v>335.29</v>
      </c>
      <c r="C46" s="20" t="s">
        <v>50</v>
      </c>
      <c r="D46" s="47">
        <v>804</v>
      </c>
      <c r="E46" s="47">
        <v>6760107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6760911</v>
      </c>
      <c r="O46" s="48">
        <f t="shared" si="8"/>
        <v>35.576439572929765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3009592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3009592</v>
      </c>
      <c r="O47" s="48">
        <f t="shared" si="8"/>
        <v>15.836707202205863</v>
      </c>
      <c r="P47" s="9"/>
    </row>
    <row r="48" spans="1:16">
      <c r="A48" s="12"/>
      <c r="B48" s="25">
        <v>335.7</v>
      </c>
      <c r="C48" s="20" t="s">
        <v>52</v>
      </c>
      <c r="D48" s="47">
        <v>0</v>
      </c>
      <c r="E48" s="47">
        <v>73654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73654</v>
      </c>
      <c r="O48" s="48">
        <f t="shared" si="8"/>
        <v>0.38757307710522576</v>
      </c>
      <c r="P48" s="9"/>
    </row>
    <row r="49" spans="1:16">
      <c r="A49" s="12"/>
      <c r="B49" s="25">
        <v>337.1</v>
      </c>
      <c r="C49" s="20" t="s">
        <v>53</v>
      </c>
      <c r="D49" s="47">
        <v>4410640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5" si="9">SUM(D49:M49)</f>
        <v>4410640</v>
      </c>
      <c r="O49" s="48">
        <f t="shared" si="8"/>
        <v>23.209130757370854</v>
      </c>
      <c r="P49" s="9"/>
    </row>
    <row r="50" spans="1:16">
      <c r="A50" s="12"/>
      <c r="B50" s="25">
        <v>337.2</v>
      </c>
      <c r="C50" s="20" t="s">
        <v>122</v>
      </c>
      <c r="D50" s="47">
        <v>0</v>
      </c>
      <c r="E50" s="47">
        <v>6892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6892</v>
      </c>
      <c r="O50" s="48">
        <f t="shared" si="8"/>
        <v>3.6266240087560978E-2</v>
      </c>
      <c r="P50" s="9"/>
    </row>
    <row r="51" spans="1:16">
      <c r="A51" s="12"/>
      <c r="B51" s="25">
        <v>337.3</v>
      </c>
      <c r="C51" s="20" t="s">
        <v>123</v>
      </c>
      <c r="D51" s="47">
        <v>10000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10000</v>
      </c>
      <c r="O51" s="48">
        <f t="shared" si="8"/>
        <v>5.2620777840338036E-2</v>
      </c>
      <c r="P51" s="9"/>
    </row>
    <row r="52" spans="1:16">
      <c r="A52" s="12"/>
      <c r="B52" s="25">
        <v>337.7</v>
      </c>
      <c r="C52" s="20" t="s">
        <v>54</v>
      </c>
      <c r="D52" s="47">
        <v>194680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194680</v>
      </c>
      <c r="O52" s="48">
        <f t="shared" si="8"/>
        <v>1.0244213029957008</v>
      </c>
      <c r="P52" s="9"/>
    </row>
    <row r="53" spans="1:16">
      <c r="A53" s="12"/>
      <c r="B53" s="25">
        <v>338</v>
      </c>
      <c r="C53" s="20" t="s">
        <v>55</v>
      </c>
      <c r="D53" s="47">
        <v>0</v>
      </c>
      <c r="E53" s="47">
        <v>0</v>
      </c>
      <c r="F53" s="47">
        <v>3923445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3923445</v>
      </c>
      <c r="O53" s="48">
        <f t="shared" si="8"/>
        <v>20.645472771378508</v>
      </c>
      <c r="P53" s="9"/>
    </row>
    <row r="54" spans="1:16" ht="15.75">
      <c r="A54" s="29" t="s">
        <v>60</v>
      </c>
      <c r="B54" s="30"/>
      <c r="C54" s="31"/>
      <c r="D54" s="32">
        <f t="shared" ref="D54:M54" si="10">SUM(D55:D77)</f>
        <v>11564051</v>
      </c>
      <c r="E54" s="32">
        <f t="shared" si="10"/>
        <v>12683387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53080936</v>
      </c>
      <c r="J54" s="32">
        <f t="shared" si="10"/>
        <v>19507554</v>
      </c>
      <c r="K54" s="32">
        <f t="shared" si="10"/>
        <v>0</v>
      </c>
      <c r="L54" s="32">
        <f t="shared" si="10"/>
        <v>0</v>
      </c>
      <c r="M54" s="32">
        <f t="shared" si="10"/>
        <v>2355021</v>
      </c>
      <c r="N54" s="32">
        <f t="shared" si="9"/>
        <v>99190949</v>
      </c>
      <c r="O54" s="46">
        <f t="shared" si="8"/>
        <v>521.95048911012998</v>
      </c>
      <c r="P54" s="10"/>
    </row>
    <row r="55" spans="1:16">
      <c r="A55" s="12"/>
      <c r="B55" s="25">
        <v>341.1</v>
      </c>
      <c r="C55" s="20" t="s">
        <v>63</v>
      </c>
      <c r="D55" s="47">
        <v>992585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992585</v>
      </c>
      <c r="O55" s="48">
        <f t="shared" si="8"/>
        <v>5.2230594772651928</v>
      </c>
      <c r="P55" s="9"/>
    </row>
    <row r="56" spans="1:16">
      <c r="A56" s="12"/>
      <c r="B56" s="25">
        <v>341.3</v>
      </c>
      <c r="C56" s="20" t="s">
        <v>64</v>
      </c>
      <c r="D56" s="47">
        <v>2087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7" si="11">SUM(D56:M56)</f>
        <v>2087</v>
      </c>
      <c r="O56" s="48">
        <f t="shared" si="8"/>
        <v>1.0981956335278547E-2</v>
      </c>
      <c r="P56" s="9"/>
    </row>
    <row r="57" spans="1:16">
      <c r="A57" s="12"/>
      <c r="B57" s="25">
        <v>341.52</v>
      </c>
      <c r="C57" s="20" t="s">
        <v>65</v>
      </c>
      <c r="D57" s="47">
        <v>268974</v>
      </c>
      <c r="E57" s="47">
        <v>334812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603786</v>
      </c>
      <c r="O57" s="48">
        <f t="shared" si="8"/>
        <v>3.1771688969106342</v>
      </c>
      <c r="P57" s="9"/>
    </row>
    <row r="58" spans="1:16">
      <c r="A58" s="12"/>
      <c r="B58" s="25">
        <v>341.53</v>
      </c>
      <c r="C58" s="20" t="s">
        <v>66</v>
      </c>
      <c r="D58" s="47">
        <v>0</v>
      </c>
      <c r="E58" s="47">
        <v>568458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568458</v>
      </c>
      <c r="O58" s="48">
        <f t="shared" si="8"/>
        <v>2.9912702129562878</v>
      </c>
      <c r="P58" s="9"/>
    </row>
    <row r="59" spans="1:16">
      <c r="A59" s="12"/>
      <c r="B59" s="25">
        <v>341.55</v>
      </c>
      <c r="C59" s="20" t="s">
        <v>67</v>
      </c>
      <c r="D59" s="47">
        <v>4760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4760</v>
      </c>
      <c r="O59" s="48">
        <f t="shared" si="8"/>
        <v>2.5047490252000905E-2</v>
      </c>
      <c r="P59" s="9"/>
    </row>
    <row r="60" spans="1:16">
      <c r="A60" s="12"/>
      <c r="B60" s="25">
        <v>341.9</v>
      </c>
      <c r="C60" s="20" t="s">
        <v>68</v>
      </c>
      <c r="D60" s="47">
        <v>293809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19507554</v>
      </c>
      <c r="K60" s="47">
        <v>0</v>
      </c>
      <c r="L60" s="47">
        <v>0</v>
      </c>
      <c r="M60" s="47">
        <v>0</v>
      </c>
      <c r="N60" s="47">
        <f t="shared" si="11"/>
        <v>19801363</v>
      </c>
      <c r="O60" s="48">
        <f t="shared" si="8"/>
        <v>104.19631233588895</v>
      </c>
      <c r="P60" s="9"/>
    </row>
    <row r="61" spans="1:16">
      <c r="A61" s="12"/>
      <c r="B61" s="25">
        <v>342.3</v>
      </c>
      <c r="C61" s="20" t="s">
        <v>69</v>
      </c>
      <c r="D61" s="47">
        <v>99358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99358</v>
      </c>
      <c r="O61" s="48">
        <f t="shared" si="8"/>
        <v>0.5228295244660307</v>
      </c>
      <c r="P61" s="9"/>
    </row>
    <row r="62" spans="1:16">
      <c r="A62" s="12"/>
      <c r="B62" s="25">
        <v>342.6</v>
      </c>
      <c r="C62" s="20" t="s">
        <v>71</v>
      </c>
      <c r="D62" s="47">
        <v>3678160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3678160</v>
      </c>
      <c r="O62" s="48">
        <f t="shared" si="8"/>
        <v>19.354764022121774</v>
      </c>
      <c r="P62" s="9"/>
    </row>
    <row r="63" spans="1:16">
      <c r="A63" s="12"/>
      <c r="B63" s="25">
        <v>342.9</v>
      </c>
      <c r="C63" s="20" t="s">
        <v>72</v>
      </c>
      <c r="D63" s="47">
        <v>24620</v>
      </c>
      <c r="E63" s="47">
        <v>176998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201618</v>
      </c>
      <c r="O63" s="48">
        <f t="shared" si="8"/>
        <v>1.0609295986613274</v>
      </c>
      <c r="P63" s="9"/>
    </row>
    <row r="64" spans="1:16">
      <c r="A64" s="12"/>
      <c r="B64" s="25">
        <v>343.4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17850154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17850154</v>
      </c>
      <c r="O64" s="48">
        <f t="shared" si="8"/>
        <v>93.92889880498214</v>
      </c>
      <c r="P64" s="9"/>
    </row>
    <row r="65" spans="1:16">
      <c r="A65" s="12"/>
      <c r="B65" s="25">
        <v>343.6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31154254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31154254</v>
      </c>
      <c r="O65" s="48">
        <f t="shared" si="8"/>
        <v>163.93610785154627</v>
      </c>
      <c r="P65" s="9"/>
    </row>
    <row r="66" spans="1:16">
      <c r="A66" s="12"/>
      <c r="B66" s="25">
        <v>343.7</v>
      </c>
      <c r="C66" s="20" t="s">
        <v>75</v>
      </c>
      <c r="D66" s="47">
        <v>356182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356182</v>
      </c>
      <c r="O66" s="48">
        <f t="shared" si="8"/>
        <v>1.8742573892727283</v>
      </c>
      <c r="P66" s="9"/>
    </row>
    <row r="67" spans="1:16">
      <c r="A67" s="12"/>
      <c r="B67" s="25">
        <v>343.9</v>
      </c>
      <c r="C67" s="20" t="s">
        <v>76</v>
      </c>
      <c r="D67" s="47">
        <v>0</v>
      </c>
      <c r="E67" s="47">
        <v>61855</v>
      </c>
      <c r="F67" s="47">
        <v>0</v>
      </c>
      <c r="G67" s="47">
        <v>0</v>
      </c>
      <c r="H67" s="47">
        <v>0</v>
      </c>
      <c r="I67" s="47">
        <v>2020607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2082462</v>
      </c>
      <c r="O67" s="48">
        <f t="shared" si="8"/>
        <v>10.958077026294603</v>
      </c>
      <c r="P67" s="9"/>
    </row>
    <row r="68" spans="1:16">
      <c r="A68" s="12"/>
      <c r="B68" s="25">
        <v>344.5</v>
      </c>
      <c r="C68" s="20" t="s">
        <v>77</v>
      </c>
      <c r="D68" s="47">
        <v>0</v>
      </c>
      <c r="E68" s="47">
        <v>48415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48415</v>
      </c>
      <c r="O68" s="48">
        <f t="shared" si="8"/>
        <v>0.25476349591399661</v>
      </c>
      <c r="P68" s="9"/>
    </row>
    <row r="69" spans="1:16">
      <c r="A69" s="12"/>
      <c r="B69" s="25">
        <v>344.9</v>
      </c>
      <c r="C69" s="20" t="s">
        <v>78</v>
      </c>
      <c r="D69" s="47">
        <v>0</v>
      </c>
      <c r="E69" s="47">
        <v>5250070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5250070</v>
      </c>
      <c r="O69" s="48">
        <f t="shared" ref="O69:O97" si="12">(N69/O$99)</f>
        <v>27.626276711622353</v>
      </c>
      <c r="P69" s="9"/>
    </row>
    <row r="70" spans="1:16">
      <c r="A70" s="12"/>
      <c r="B70" s="25">
        <v>345.1</v>
      </c>
      <c r="C70" s="20" t="s">
        <v>79</v>
      </c>
      <c r="D70" s="47">
        <v>700</v>
      </c>
      <c r="E70" s="47">
        <v>114471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2212591</v>
      </c>
      <c r="N70" s="47">
        <f t="shared" si="11"/>
        <v>2327762</v>
      </c>
      <c r="O70" s="48">
        <f t="shared" si="12"/>
        <v>12.248864706718095</v>
      </c>
      <c r="P70" s="9"/>
    </row>
    <row r="71" spans="1:16">
      <c r="A71" s="12"/>
      <c r="B71" s="25">
        <v>345.9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139000</v>
      </c>
      <c r="N71" s="47">
        <f t="shared" si="11"/>
        <v>139000</v>
      </c>
      <c r="O71" s="48">
        <f t="shared" si="12"/>
        <v>0.73142881198069865</v>
      </c>
      <c r="P71" s="9"/>
    </row>
    <row r="72" spans="1:16">
      <c r="A72" s="12"/>
      <c r="B72" s="25">
        <v>346.4</v>
      </c>
      <c r="C72" s="20" t="s">
        <v>81</v>
      </c>
      <c r="D72" s="47">
        <v>75432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75432</v>
      </c>
      <c r="O72" s="48">
        <f t="shared" si="12"/>
        <v>0.39692905140523788</v>
      </c>
      <c r="P72" s="9"/>
    </row>
    <row r="73" spans="1:16">
      <c r="A73" s="12"/>
      <c r="B73" s="25">
        <v>346.9</v>
      </c>
      <c r="C73" s="20" t="s">
        <v>82</v>
      </c>
      <c r="D73" s="47">
        <v>0</v>
      </c>
      <c r="E73" s="47">
        <v>546443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546443</v>
      </c>
      <c r="O73" s="48">
        <f t="shared" si="12"/>
        <v>2.8754255705407838</v>
      </c>
      <c r="P73" s="9"/>
    </row>
    <row r="74" spans="1:16">
      <c r="A74" s="12"/>
      <c r="B74" s="25">
        <v>347.2</v>
      </c>
      <c r="C74" s="20" t="s">
        <v>83</v>
      </c>
      <c r="D74" s="47">
        <v>361773</v>
      </c>
      <c r="E74" s="47">
        <v>1130313</v>
      </c>
      <c r="F74" s="47">
        <v>0</v>
      </c>
      <c r="G74" s="47">
        <v>0</v>
      </c>
      <c r="H74" s="47">
        <v>0</v>
      </c>
      <c r="I74" s="47">
        <v>1291230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2783316</v>
      </c>
      <c r="O74" s="48">
        <f t="shared" si="12"/>
        <v>14.646025289545831</v>
      </c>
      <c r="P74" s="9"/>
    </row>
    <row r="75" spans="1:16">
      <c r="A75" s="12"/>
      <c r="B75" s="25">
        <v>347.3</v>
      </c>
      <c r="C75" s="20" t="s">
        <v>84</v>
      </c>
      <c r="D75" s="47">
        <v>0</v>
      </c>
      <c r="E75" s="47">
        <v>3957051</v>
      </c>
      <c r="F75" s="47">
        <v>0</v>
      </c>
      <c r="G75" s="47">
        <v>0</v>
      </c>
      <c r="H75" s="47">
        <v>0</v>
      </c>
      <c r="I75" s="47">
        <v>637250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4594301</v>
      </c>
      <c r="O75" s="48">
        <f t="shared" si="12"/>
        <v>24.175569225264287</v>
      </c>
      <c r="P75" s="9"/>
    </row>
    <row r="76" spans="1:16">
      <c r="A76" s="12"/>
      <c r="B76" s="25">
        <v>347.9</v>
      </c>
      <c r="C76" s="20" t="s">
        <v>85</v>
      </c>
      <c r="D76" s="47">
        <v>0</v>
      </c>
      <c r="E76" s="47">
        <v>444255</v>
      </c>
      <c r="F76" s="47">
        <v>0</v>
      </c>
      <c r="G76" s="47">
        <v>0</v>
      </c>
      <c r="H76" s="47">
        <v>0</v>
      </c>
      <c r="I76" s="47">
        <v>127441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571696</v>
      </c>
      <c r="O76" s="48">
        <f t="shared" si="12"/>
        <v>3.0083088208209894</v>
      </c>
      <c r="P76" s="9"/>
    </row>
    <row r="77" spans="1:16">
      <c r="A77" s="12"/>
      <c r="B77" s="25">
        <v>349</v>
      </c>
      <c r="C77" s="20" t="s">
        <v>1</v>
      </c>
      <c r="D77" s="47">
        <v>5405611</v>
      </c>
      <c r="E77" s="47">
        <v>50246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3430</v>
      </c>
      <c r="N77" s="47">
        <f t="shared" si="11"/>
        <v>5459287</v>
      </c>
      <c r="O77" s="48">
        <f t="shared" si="12"/>
        <v>28.727192839364552</v>
      </c>
      <c r="P77" s="9"/>
    </row>
    <row r="78" spans="1:16" ht="15.75">
      <c r="A78" s="29" t="s">
        <v>61</v>
      </c>
      <c r="B78" s="30"/>
      <c r="C78" s="31"/>
      <c r="D78" s="32">
        <f t="shared" ref="D78:M78" si="13">SUM(D79:D83)</f>
        <v>476942</v>
      </c>
      <c r="E78" s="32">
        <f t="shared" si="13"/>
        <v>1822275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85" si="14">SUM(D78:M78)</f>
        <v>2299217</v>
      </c>
      <c r="O78" s="46">
        <f t="shared" si="12"/>
        <v>12.09865869637285</v>
      </c>
      <c r="P78" s="10"/>
    </row>
    <row r="79" spans="1:16">
      <c r="A79" s="13"/>
      <c r="B79" s="40">
        <v>351.1</v>
      </c>
      <c r="C79" s="21" t="s">
        <v>95</v>
      </c>
      <c r="D79" s="47">
        <v>19449</v>
      </c>
      <c r="E79" s="47">
        <v>1589689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1609138</v>
      </c>
      <c r="O79" s="48">
        <f t="shared" si="12"/>
        <v>8.4674093212445865</v>
      </c>
      <c r="P79" s="9"/>
    </row>
    <row r="80" spans="1:16">
      <c r="A80" s="13"/>
      <c r="B80" s="40">
        <v>351.3</v>
      </c>
      <c r="C80" s="21" t="s">
        <v>96</v>
      </c>
      <c r="D80" s="47">
        <v>0</v>
      </c>
      <c r="E80" s="47">
        <v>43461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43461</v>
      </c>
      <c r="O80" s="48">
        <f t="shared" si="12"/>
        <v>0.22869516257189315</v>
      </c>
      <c r="P80" s="9"/>
    </row>
    <row r="81" spans="1:16">
      <c r="A81" s="13"/>
      <c r="B81" s="40">
        <v>351.4</v>
      </c>
      <c r="C81" s="21" t="s">
        <v>97</v>
      </c>
      <c r="D81" s="47">
        <v>0</v>
      </c>
      <c r="E81" s="47">
        <v>58324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58324</v>
      </c>
      <c r="O81" s="48">
        <f t="shared" si="12"/>
        <v>0.30690542467598758</v>
      </c>
      <c r="P81" s="9"/>
    </row>
    <row r="82" spans="1:16">
      <c r="A82" s="13"/>
      <c r="B82" s="40">
        <v>352</v>
      </c>
      <c r="C82" s="21" t="s">
        <v>99</v>
      </c>
      <c r="D82" s="47">
        <v>225093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225093</v>
      </c>
      <c r="O82" s="48">
        <f t="shared" si="12"/>
        <v>1.1844568746415209</v>
      </c>
      <c r="P82" s="9"/>
    </row>
    <row r="83" spans="1:16">
      <c r="A83" s="13"/>
      <c r="B83" s="40">
        <v>359</v>
      </c>
      <c r="C83" s="21" t="s">
        <v>100</v>
      </c>
      <c r="D83" s="47">
        <v>232400</v>
      </c>
      <c r="E83" s="47">
        <v>130801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363201</v>
      </c>
      <c r="O83" s="48">
        <f t="shared" si="12"/>
        <v>1.9111919132388615</v>
      </c>
      <c r="P83" s="9"/>
    </row>
    <row r="84" spans="1:16" ht="15.75">
      <c r="A84" s="29" t="s">
        <v>5</v>
      </c>
      <c r="B84" s="30"/>
      <c r="C84" s="31"/>
      <c r="D84" s="32">
        <f t="shared" ref="D84:M84" si="15">SUM(D85:D91)</f>
        <v>2564145</v>
      </c>
      <c r="E84" s="32">
        <f t="shared" si="15"/>
        <v>1454691</v>
      </c>
      <c r="F84" s="32">
        <f t="shared" si="15"/>
        <v>22155</v>
      </c>
      <c r="G84" s="32">
        <f t="shared" si="15"/>
        <v>310498</v>
      </c>
      <c r="H84" s="32">
        <f t="shared" si="15"/>
        <v>0</v>
      </c>
      <c r="I84" s="32">
        <f t="shared" si="15"/>
        <v>2229430</v>
      </c>
      <c r="J84" s="32">
        <f t="shared" si="15"/>
        <v>950814</v>
      </c>
      <c r="K84" s="32">
        <f t="shared" si="15"/>
        <v>0</v>
      </c>
      <c r="L84" s="32">
        <f t="shared" si="15"/>
        <v>0</v>
      </c>
      <c r="M84" s="32">
        <f t="shared" si="15"/>
        <v>1608</v>
      </c>
      <c r="N84" s="32">
        <f t="shared" si="14"/>
        <v>7533341</v>
      </c>
      <c r="O84" s="46">
        <f t="shared" si="12"/>
        <v>39.641026315650997</v>
      </c>
      <c r="P84" s="10"/>
    </row>
    <row r="85" spans="1:16">
      <c r="A85" s="12"/>
      <c r="B85" s="25">
        <v>361.1</v>
      </c>
      <c r="C85" s="20" t="s">
        <v>101</v>
      </c>
      <c r="D85" s="47">
        <v>457998</v>
      </c>
      <c r="E85" s="47">
        <v>581500</v>
      </c>
      <c r="F85" s="47">
        <v>54482</v>
      </c>
      <c r="G85" s="47">
        <v>441012</v>
      </c>
      <c r="H85" s="47">
        <v>0</v>
      </c>
      <c r="I85" s="47">
        <v>1375572</v>
      </c>
      <c r="J85" s="47">
        <v>40153</v>
      </c>
      <c r="K85" s="47">
        <v>0</v>
      </c>
      <c r="L85" s="47">
        <v>0</v>
      </c>
      <c r="M85" s="47">
        <v>1608</v>
      </c>
      <c r="N85" s="47">
        <f t="shared" si="14"/>
        <v>2952325</v>
      </c>
      <c r="O85" s="48">
        <f t="shared" si="12"/>
        <v>15.535363793747599</v>
      </c>
      <c r="P85" s="9"/>
    </row>
    <row r="86" spans="1:16">
      <c r="A86" s="12"/>
      <c r="B86" s="25">
        <v>361.3</v>
      </c>
      <c r="C86" s="20" t="s">
        <v>102</v>
      </c>
      <c r="D86" s="47">
        <v>612659</v>
      </c>
      <c r="E86" s="47">
        <v>359549</v>
      </c>
      <c r="F86" s="47">
        <v>-32327</v>
      </c>
      <c r="G86" s="47">
        <v>-137014</v>
      </c>
      <c r="H86" s="47">
        <v>0</v>
      </c>
      <c r="I86" s="47">
        <v>836124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6">SUM(D86:M86)</f>
        <v>1638991</v>
      </c>
      <c r="O86" s="48">
        <f t="shared" si="12"/>
        <v>8.6244981293313483</v>
      </c>
      <c r="P86" s="9"/>
    </row>
    <row r="87" spans="1:16">
      <c r="A87" s="12"/>
      <c r="B87" s="25">
        <v>362</v>
      </c>
      <c r="C87" s="20" t="s">
        <v>103</v>
      </c>
      <c r="D87" s="47">
        <v>543260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543260</v>
      </c>
      <c r="O87" s="48">
        <f t="shared" si="12"/>
        <v>2.8586763769542043</v>
      </c>
      <c r="P87" s="9"/>
    </row>
    <row r="88" spans="1:16">
      <c r="A88" s="12"/>
      <c r="B88" s="25">
        <v>364</v>
      </c>
      <c r="C88" s="20" t="s">
        <v>104</v>
      </c>
      <c r="D88" s="47">
        <v>0</v>
      </c>
      <c r="E88" s="47">
        <v>283557</v>
      </c>
      <c r="F88" s="47">
        <v>0</v>
      </c>
      <c r="G88" s="47">
        <v>0</v>
      </c>
      <c r="H88" s="47">
        <v>0</v>
      </c>
      <c r="I88" s="47">
        <v>17734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301291</v>
      </c>
      <c r="O88" s="48">
        <f t="shared" si="12"/>
        <v>1.5854166776293288</v>
      </c>
      <c r="P88" s="9"/>
    </row>
    <row r="89" spans="1:16">
      <c r="A89" s="12"/>
      <c r="B89" s="25">
        <v>365</v>
      </c>
      <c r="C89" s="20" t="s">
        <v>105</v>
      </c>
      <c r="D89" s="47">
        <v>220434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220434</v>
      </c>
      <c r="O89" s="48">
        <f t="shared" si="12"/>
        <v>1.1599408542457075</v>
      </c>
      <c r="P89" s="9"/>
    </row>
    <row r="90" spans="1:16">
      <c r="A90" s="12"/>
      <c r="B90" s="25">
        <v>366</v>
      </c>
      <c r="C90" s="20" t="s">
        <v>106</v>
      </c>
      <c r="D90" s="47">
        <v>261221</v>
      </c>
      <c r="E90" s="47">
        <v>98600</v>
      </c>
      <c r="F90" s="47">
        <v>0</v>
      </c>
      <c r="G90" s="47">
        <v>5000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364821</v>
      </c>
      <c r="O90" s="48">
        <f t="shared" si="12"/>
        <v>1.9197164792489962</v>
      </c>
      <c r="P90" s="9"/>
    </row>
    <row r="91" spans="1:16">
      <c r="A91" s="12"/>
      <c r="B91" s="25">
        <v>369.9</v>
      </c>
      <c r="C91" s="20" t="s">
        <v>107</v>
      </c>
      <c r="D91" s="47">
        <v>468573</v>
      </c>
      <c r="E91" s="47">
        <v>131485</v>
      </c>
      <c r="F91" s="47">
        <v>0</v>
      </c>
      <c r="G91" s="47">
        <v>1500</v>
      </c>
      <c r="H91" s="47">
        <v>0</v>
      </c>
      <c r="I91" s="47">
        <v>0</v>
      </c>
      <c r="J91" s="47">
        <v>910661</v>
      </c>
      <c r="K91" s="47">
        <v>0</v>
      </c>
      <c r="L91" s="47">
        <v>0</v>
      </c>
      <c r="M91" s="47">
        <v>0</v>
      </c>
      <c r="N91" s="47">
        <f t="shared" si="16"/>
        <v>1512219</v>
      </c>
      <c r="O91" s="48">
        <f t="shared" si="12"/>
        <v>7.9574140044938142</v>
      </c>
      <c r="P91" s="9"/>
    </row>
    <row r="92" spans="1:16" ht="15.75">
      <c r="A92" s="29" t="s">
        <v>62</v>
      </c>
      <c r="B92" s="30"/>
      <c r="C92" s="31"/>
      <c r="D92" s="32">
        <f t="shared" ref="D92:M92" si="17">SUM(D93:D96)</f>
        <v>6764537</v>
      </c>
      <c r="E92" s="32">
        <f t="shared" si="17"/>
        <v>11151130</v>
      </c>
      <c r="F92" s="32">
        <f t="shared" si="17"/>
        <v>2645372</v>
      </c>
      <c r="G92" s="32">
        <f t="shared" si="17"/>
        <v>385285</v>
      </c>
      <c r="H92" s="32">
        <f t="shared" si="17"/>
        <v>0</v>
      </c>
      <c r="I92" s="32">
        <f t="shared" si="17"/>
        <v>2711979</v>
      </c>
      <c r="J92" s="32">
        <f t="shared" si="17"/>
        <v>0</v>
      </c>
      <c r="K92" s="32">
        <f t="shared" si="17"/>
        <v>0</v>
      </c>
      <c r="L92" s="32">
        <f t="shared" si="17"/>
        <v>0</v>
      </c>
      <c r="M92" s="32">
        <f t="shared" si="17"/>
        <v>0</v>
      </c>
      <c r="N92" s="32">
        <f t="shared" ref="N92:N97" si="18">SUM(D92:M92)</f>
        <v>23658303</v>
      </c>
      <c r="O92" s="46">
        <f t="shared" si="12"/>
        <v>124.49183062424029</v>
      </c>
      <c r="P92" s="9"/>
    </row>
    <row r="93" spans="1:16">
      <c r="A93" s="12"/>
      <c r="B93" s="25">
        <v>381</v>
      </c>
      <c r="C93" s="20" t="s">
        <v>108</v>
      </c>
      <c r="D93" s="47">
        <v>4961809</v>
      </c>
      <c r="E93" s="47">
        <v>10651130</v>
      </c>
      <c r="F93" s="47">
        <v>2637150</v>
      </c>
      <c r="G93" s="47">
        <v>385285</v>
      </c>
      <c r="H93" s="47">
        <v>0</v>
      </c>
      <c r="I93" s="47">
        <v>488288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8"/>
        <v>19123662</v>
      </c>
      <c r="O93" s="48">
        <f t="shared" si="12"/>
        <v>100.63019695957145</v>
      </c>
      <c r="P93" s="9"/>
    </row>
    <row r="94" spans="1:16">
      <c r="A94" s="12"/>
      <c r="B94" s="25">
        <v>383</v>
      </c>
      <c r="C94" s="20" t="s">
        <v>109</v>
      </c>
      <c r="D94" s="47">
        <v>1802728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8"/>
        <v>1802728</v>
      </c>
      <c r="O94" s="48">
        <f t="shared" si="12"/>
        <v>9.4860949594556914</v>
      </c>
      <c r="P94" s="9"/>
    </row>
    <row r="95" spans="1:16">
      <c r="A95" s="12"/>
      <c r="B95" s="25">
        <v>384</v>
      </c>
      <c r="C95" s="20" t="s">
        <v>110</v>
      </c>
      <c r="D95" s="47">
        <v>0</v>
      </c>
      <c r="E95" s="47">
        <v>500000</v>
      </c>
      <c r="F95" s="47">
        <v>8222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8"/>
        <v>508222</v>
      </c>
      <c r="O95" s="48">
        <f t="shared" si="12"/>
        <v>2.6743036955572279</v>
      </c>
      <c r="P95" s="9"/>
    </row>
    <row r="96" spans="1:16" ht="15.75" thickBot="1">
      <c r="A96" s="12"/>
      <c r="B96" s="25">
        <v>389.4</v>
      </c>
      <c r="C96" s="20" t="s">
        <v>111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2223691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8"/>
        <v>2223691</v>
      </c>
      <c r="O96" s="48">
        <f t="shared" si="12"/>
        <v>11.701235009655912</v>
      </c>
      <c r="P96" s="9"/>
    </row>
    <row r="97" spans="1:119" ht="16.5" thickBot="1">
      <c r="A97" s="14" t="s">
        <v>86</v>
      </c>
      <c r="B97" s="23"/>
      <c r="C97" s="22"/>
      <c r="D97" s="15">
        <f t="shared" ref="D97:M97" si="19">SUM(D5,D10,D21,D54,D78,D84,D92)</f>
        <v>135858006</v>
      </c>
      <c r="E97" s="15">
        <f t="shared" si="19"/>
        <v>97473551</v>
      </c>
      <c r="F97" s="15">
        <f t="shared" si="19"/>
        <v>16546736</v>
      </c>
      <c r="G97" s="15">
        <f t="shared" si="19"/>
        <v>7879840</v>
      </c>
      <c r="H97" s="15">
        <f t="shared" si="19"/>
        <v>0</v>
      </c>
      <c r="I97" s="15">
        <f t="shared" si="19"/>
        <v>59314645</v>
      </c>
      <c r="J97" s="15">
        <f t="shared" si="19"/>
        <v>20458368</v>
      </c>
      <c r="K97" s="15">
        <f t="shared" si="19"/>
        <v>0</v>
      </c>
      <c r="L97" s="15">
        <f t="shared" si="19"/>
        <v>0</v>
      </c>
      <c r="M97" s="15">
        <f t="shared" si="19"/>
        <v>2356629</v>
      </c>
      <c r="N97" s="15">
        <f t="shared" si="18"/>
        <v>339887775</v>
      </c>
      <c r="O97" s="38">
        <f t="shared" si="12"/>
        <v>1788.5159098921799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124</v>
      </c>
      <c r="M99" s="49"/>
      <c r="N99" s="49"/>
      <c r="O99" s="44">
        <v>190039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thickBot="1">
      <c r="A101" s="53" t="s">
        <v>125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A101:O101"/>
    <mergeCell ref="L99:N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98929270</v>
      </c>
      <c r="E5" s="27">
        <f t="shared" si="0"/>
        <v>45118966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144048236</v>
      </c>
      <c r="O5" s="33">
        <f t="shared" ref="O5:O36" si="2">(N5/O$107)</f>
        <v>784.69611923387004</v>
      </c>
      <c r="P5" s="6"/>
    </row>
    <row r="6" spans="1:133">
      <c r="A6" s="12"/>
      <c r="B6" s="25">
        <v>311</v>
      </c>
      <c r="C6" s="20" t="s">
        <v>3</v>
      </c>
      <c r="D6" s="47">
        <v>96630601</v>
      </c>
      <c r="E6" s="47">
        <v>40347547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136978148</v>
      </c>
      <c r="O6" s="48">
        <f t="shared" si="2"/>
        <v>746.18214106726521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4475364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4475364</v>
      </c>
      <c r="O7" s="48">
        <f t="shared" si="2"/>
        <v>24.379338896999542</v>
      </c>
      <c r="P7" s="9"/>
    </row>
    <row r="8" spans="1:133">
      <c r="A8" s="12"/>
      <c r="B8" s="25">
        <v>312.60000000000002</v>
      </c>
      <c r="C8" s="20" t="s">
        <v>13</v>
      </c>
      <c r="D8" s="47">
        <v>650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650</v>
      </c>
      <c r="O8" s="48">
        <f t="shared" si="2"/>
        <v>3.5408450090427734E-3</v>
      </c>
      <c r="P8" s="9"/>
    </row>
    <row r="9" spans="1:133">
      <c r="A9" s="12"/>
      <c r="B9" s="25">
        <v>314.3</v>
      </c>
      <c r="C9" s="20" t="s">
        <v>14</v>
      </c>
      <c r="D9" s="47">
        <v>0</v>
      </c>
      <c r="E9" s="47">
        <v>875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875</v>
      </c>
      <c r="O9" s="48">
        <f t="shared" si="2"/>
        <v>4.7665221275575795E-3</v>
      </c>
      <c r="P9" s="9"/>
    </row>
    <row r="10" spans="1:133">
      <c r="A10" s="12"/>
      <c r="B10" s="25">
        <v>315</v>
      </c>
      <c r="C10" s="20" t="s">
        <v>15</v>
      </c>
      <c r="D10" s="47">
        <v>2298019</v>
      </c>
      <c r="E10" s="47">
        <v>295180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2593199</v>
      </c>
      <c r="O10" s="48">
        <f t="shared" si="2"/>
        <v>14.126331902468786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SUM(D12:D21)</f>
        <v>279888</v>
      </c>
      <c r="E11" s="32">
        <f t="shared" si="3"/>
        <v>10383194</v>
      </c>
      <c r="F11" s="32">
        <f t="shared" si="3"/>
        <v>349844</v>
      </c>
      <c r="G11" s="32">
        <f t="shared" si="3"/>
        <v>0</v>
      </c>
      <c r="H11" s="32">
        <f t="shared" si="3"/>
        <v>0</v>
      </c>
      <c r="I11" s="32">
        <f t="shared" si="3"/>
        <v>1241976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12254902</v>
      </c>
      <c r="O11" s="46">
        <f t="shared" si="2"/>
        <v>66.758013204628156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2887802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2887802</v>
      </c>
      <c r="O12" s="48">
        <f t="shared" si="2"/>
        <v>15.731168152005752</v>
      </c>
      <c r="P12" s="9"/>
    </row>
    <row r="13" spans="1:133">
      <c r="A13" s="12"/>
      <c r="B13" s="25">
        <v>323.7</v>
      </c>
      <c r="C13" s="20" t="s">
        <v>17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551877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21" si="4">SUM(D13:M13)</f>
        <v>551877</v>
      </c>
      <c r="O13" s="48">
        <f t="shared" si="2"/>
        <v>3.0063244939315363</v>
      </c>
      <c r="P13" s="9"/>
    </row>
    <row r="14" spans="1:133">
      <c r="A14" s="12"/>
      <c r="B14" s="25">
        <v>323.89999999999998</v>
      </c>
      <c r="C14" s="20" t="s">
        <v>18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21600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21600</v>
      </c>
      <c r="O14" s="48">
        <f t="shared" si="2"/>
        <v>0.11766500337742139</v>
      </c>
      <c r="P14" s="9"/>
    </row>
    <row r="15" spans="1:133">
      <c r="A15" s="12"/>
      <c r="B15" s="25">
        <v>324.02</v>
      </c>
      <c r="C15" s="20" t="s">
        <v>19</v>
      </c>
      <c r="D15" s="47">
        <v>0</v>
      </c>
      <c r="E15" s="47">
        <v>947798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947798</v>
      </c>
      <c r="O15" s="48">
        <f t="shared" si="2"/>
        <v>5.1630858736626504</v>
      </c>
      <c r="P15" s="9"/>
    </row>
    <row r="16" spans="1:133">
      <c r="A16" s="12"/>
      <c r="B16" s="25">
        <v>324.02999999999997</v>
      </c>
      <c r="C16" s="20" t="s">
        <v>20</v>
      </c>
      <c r="D16" s="47">
        <v>0</v>
      </c>
      <c r="E16" s="47">
        <v>0</v>
      </c>
      <c r="F16" s="47">
        <v>349844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349844</v>
      </c>
      <c r="O16" s="48">
        <f t="shared" si="2"/>
        <v>1.9057590482208615</v>
      </c>
      <c r="P16" s="9"/>
    </row>
    <row r="17" spans="1:16">
      <c r="A17" s="12"/>
      <c r="B17" s="25">
        <v>324.04000000000002</v>
      </c>
      <c r="C17" s="20" t="s">
        <v>21</v>
      </c>
      <c r="D17" s="47">
        <v>0</v>
      </c>
      <c r="E17" s="47">
        <v>5151444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5151444</v>
      </c>
      <c r="O17" s="48">
        <f t="shared" si="2"/>
        <v>28.062253502712831</v>
      </c>
      <c r="P17" s="9"/>
    </row>
    <row r="18" spans="1:16">
      <c r="A18" s="12"/>
      <c r="B18" s="25">
        <v>324.07</v>
      </c>
      <c r="C18" s="20" t="s">
        <v>22</v>
      </c>
      <c r="D18" s="47">
        <v>0</v>
      </c>
      <c r="E18" s="47">
        <v>604331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604331</v>
      </c>
      <c r="O18" s="48">
        <f t="shared" si="2"/>
        <v>3.2920652387074281</v>
      </c>
      <c r="P18" s="9"/>
    </row>
    <row r="19" spans="1:16">
      <c r="A19" s="12"/>
      <c r="B19" s="25">
        <v>324.08999999999997</v>
      </c>
      <c r="C19" s="20" t="s">
        <v>23</v>
      </c>
      <c r="D19" s="47">
        <v>0</v>
      </c>
      <c r="E19" s="47">
        <v>768434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768434</v>
      </c>
      <c r="O19" s="48">
        <f t="shared" si="2"/>
        <v>4.1860087595058069</v>
      </c>
      <c r="P19" s="9"/>
    </row>
    <row r="20" spans="1:16">
      <c r="A20" s="12"/>
      <c r="B20" s="25">
        <v>325.10000000000002</v>
      </c>
      <c r="C20" s="20" t="s">
        <v>24</v>
      </c>
      <c r="D20" s="47">
        <v>0</v>
      </c>
      <c r="E20" s="47">
        <v>23385</v>
      </c>
      <c r="F20" s="47">
        <v>0</v>
      </c>
      <c r="G20" s="47">
        <v>0</v>
      </c>
      <c r="H20" s="47">
        <v>0</v>
      </c>
      <c r="I20" s="47">
        <v>668499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691884</v>
      </c>
      <c r="O20" s="48">
        <f t="shared" si="2"/>
        <v>3.7690061665177694</v>
      </c>
      <c r="P20" s="9"/>
    </row>
    <row r="21" spans="1:16">
      <c r="A21" s="12"/>
      <c r="B21" s="25">
        <v>329</v>
      </c>
      <c r="C21" s="20" t="s">
        <v>25</v>
      </c>
      <c r="D21" s="47">
        <v>279888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279888</v>
      </c>
      <c r="O21" s="48">
        <f t="shared" si="2"/>
        <v>1.5246769659860981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SUM(D23:D52)</f>
        <v>16105101</v>
      </c>
      <c r="E22" s="32">
        <f t="shared" si="5"/>
        <v>18043909</v>
      </c>
      <c r="F22" s="32">
        <f t="shared" si="5"/>
        <v>12622942</v>
      </c>
      <c r="G22" s="32">
        <f t="shared" si="5"/>
        <v>6290929</v>
      </c>
      <c r="H22" s="32">
        <f t="shared" si="5"/>
        <v>0</v>
      </c>
      <c r="I22" s="32">
        <f t="shared" si="5"/>
        <v>111426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53174307</v>
      </c>
      <c r="O22" s="46">
        <f t="shared" si="2"/>
        <v>289.66458392347414</v>
      </c>
      <c r="P22" s="10"/>
    </row>
    <row r="23" spans="1:16">
      <c r="A23" s="12"/>
      <c r="B23" s="25">
        <v>331.1</v>
      </c>
      <c r="C23" s="20" t="s">
        <v>26</v>
      </c>
      <c r="D23" s="47">
        <v>36291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36291</v>
      </c>
      <c r="O23" s="48">
        <f t="shared" si="2"/>
        <v>0.19769354803564815</v>
      </c>
      <c r="P23" s="9"/>
    </row>
    <row r="24" spans="1:16">
      <c r="A24" s="12"/>
      <c r="B24" s="25">
        <v>331.2</v>
      </c>
      <c r="C24" s="20" t="s">
        <v>27</v>
      </c>
      <c r="D24" s="47">
        <v>186362</v>
      </c>
      <c r="E24" s="47">
        <v>31166</v>
      </c>
      <c r="F24" s="47">
        <v>0</v>
      </c>
      <c r="G24" s="47">
        <v>488253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705781</v>
      </c>
      <c r="O24" s="48">
        <f t="shared" si="2"/>
        <v>3.8447094328111042</v>
      </c>
      <c r="P24" s="9"/>
    </row>
    <row r="25" spans="1:16">
      <c r="A25" s="12"/>
      <c r="B25" s="25">
        <v>331.39</v>
      </c>
      <c r="C25" s="20" t="s">
        <v>33</v>
      </c>
      <c r="D25" s="47">
        <v>359476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359476</v>
      </c>
      <c r="O25" s="48">
        <f t="shared" si="2"/>
        <v>1.9582289238010153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0</v>
      </c>
      <c r="F26" s="47">
        <v>0</v>
      </c>
      <c r="G26" s="47">
        <v>495660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495660</v>
      </c>
      <c r="O26" s="48">
        <f t="shared" si="2"/>
        <v>2.7000849802802169</v>
      </c>
      <c r="P26" s="9"/>
    </row>
    <row r="27" spans="1:16">
      <c r="A27" s="12"/>
      <c r="B27" s="25">
        <v>331.49</v>
      </c>
      <c r="C27" s="20" t="s">
        <v>35</v>
      </c>
      <c r="D27" s="47">
        <v>275074</v>
      </c>
      <c r="E27" s="47">
        <v>249735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524809</v>
      </c>
      <c r="O27" s="48">
        <f t="shared" si="2"/>
        <v>2.8588728128472751</v>
      </c>
      <c r="P27" s="9"/>
    </row>
    <row r="28" spans="1:16">
      <c r="A28" s="12"/>
      <c r="B28" s="25">
        <v>331.5</v>
      </c>
      <c r="C28" s="20" t="s">
        <v>29</v>
      </c>
      <c r="D28" s="47">
        <v>86663</v>
      </c>
      <c r="E28" s="47">
        <v>73229</v>
      </c>
      <c r="F28" s="47">
        <v>0</v>
      </c>
      <c r="G28" s="47">
        <v>0</v>
      </c>
      <c r="H28" s="47">
        <v>0</v>
      </c>
      <c r="I28" s="47">
        <v>104949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264841</v>
      </c>
      <c r="O28" s="48">
        <f t="shared" si="2"/>
        <v>1.4427091277536879</v>
      </c>
      <c r="P28" s="9"/>
    </row>
    <row r="29" spans="1:16">
      <c r="A29" s="12"/>
      <c r="B29" s="25">
        <v>331.61</v>
      </c>
      <c r="C29" s="20" t="s">
        <v>36</v>
      </c>
      <c r="D29" s="47">
        <v>0</v>
      </c>
      <c r="E29" s="47">
        <v>3050541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3050541</v>
      </c>
      <c r="O29" s="48">
        <f t="shared" si="2"/>
        <v>16.617681345739001</v>
      </c>
      <c r="P29" s="9"/>
    </row>
    <row r="30" spans="1:16">
      <c r="A30" s="12"/>
      <c r="B30" s="25">
        <v>331.69</v>
      </c>
      <c r="C30" s="20" t="s">
        <v>37</v>
      </c>
      <c r="D30" s="47">
        <v>1049143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1049143</v>
      </c>
      <c r="O30" s="48">
        <f t="shared" si="2"/>
        <v>5.7151580851110193</v>
      </c>
      <c r="P30" s="9"/>
    </row>
    <row r="31" spans="1:16">
      <c r="A31" s="12"/>
      <c r="B31" s="25">
        <v>331.7</v>
      </c>
      <c r="C31" s="20" t="s">
        <v>30</v>
      </c>
      <c r="D31" s="47">
        <v>60000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60000</v>
      </c>
      <c r="O31" s="48">
        <f t="shared" si="2"/>
        <v>0.3268472316039483</v>
      </c>
      <c r="P31" s="9"/>
    </row>
    <row r="32" spans="1:16">
      <c r="A32" s="12"/>
      <c r="B32" s="25">
        <v>333</v>
      </c>
      <c r="C32" s="20" t="s">
        <v>4</v>
      </c>
      <c r="D32" s="47">
        <v>630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630</v>
      </c>
      <c r="O32" s="48">
        <f t="shared" si="2"/>
        <v>3.4318959318414572E-3</v>
      </c>
      <c r="P32" s="9"/>
    </row>
    <row r="33" spans="1:16">
      <c r="A33" s="12"/>
      <c r="B33" s="25">
        <v>334.1</v>
      </c>
      <c r="C33" s="20" t="s">
        <v>31</v>
      </c>
      <c r="D33" s="47">
        <v>56972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56972</v>
      </c>
      <c r="O33" s="48">
        <f t="shared" si="2"/>
        <v>0.31035234131566908</v>
      </c>
      <c r="P33" s="9"/>
    </row>
    <row r="34" spans="1:16">
      <c r="A34" s="12"/>
      <c r="B34" s="25">
        <v>334.2</v>
      </c>
      <c r="C34" s="20" t="s">
        <v>32</v>
      </c>
      <c r="D34" s="47">
        <v>232546</v>
      </c>
      <c r="E34" s="47">
        <v>0</v>
      </c>
      <c r="F34" s="47">
        <v>0</v>
      </c>
      <c r="G34" s="47">
        <v>1160499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1393045</v>
      </c>
      <c r="O34" s="48">
        <f t="shared" si="2"/>
        <v>7.58854836249537</v>
      </c>
      <c r="P34" s="9"/>
    </row>
    <row r="35" spans="1:16">
      <c r="A35" s="12"/>
      <c r="B35" s="25">
        <v>334.39</v>
      </c>
      <c r="C35" s="20" t="s">
        <v>38</v>
      </c>
      <c r="D35" s="47">
        <v>788493</v>
      </c>
      <c r="E35" s="47">
        <v>169991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6" si="7">SUM(D35:M35)</f>
        <v>958484</v>
      </c>
      <c r="O35" s="48">
        <f t="shared" si="2"/>
        <v>5.2212973656113135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0</v>
      </c>
      <c r="F36" s="47">
        <v>0</v>
      </c>
      <c r="G36" s="47">
        <v>3575182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3575182</v>
      </c>
      <c r="O36" s="48">
        <f t="shared" si="2"/>
        <v>19.475638986337785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6882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6882</v>
      </c>
      <c r="O37" s="48">
        <f t="shared" ref="O37:O68" si="8">(N37/O$107)</f>
        <v>3.748937746497287E-2</v>
      </c>
      <c r="P37" s="9"/>
    </row>
    <row r="38" spans="1:16">
      <c r="A38" s="12"/>
      <c r="B38" s="25">
        <v>334.5</v>
      </c>
      <c r="C38" s="20" t="s">
        <v>41</v>
      </c>
      <c r="D38" s="47">
        <v>14444</v>
      </c>
      <c r="E38" s="47">
        <v>1525356</v>
      </c>
      <c r="F38" s="47">
        <v>0</v>
      </c>
      <c r="G38" s="47">
        <v>0</v>
      </c>
      <c r="H38" s="47">
        <v>0</v>
      </c>
      <c r="I38" s="47">
        <v>6477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1546277</v>
      </c>
      <c r="O38" s="48">
        <f t="shared" si="8"/>
        <v>8.4232726123809734</v>
      </c>
      <c r="P38" s="9"/>
    </row>
    <row r="39" spans="1:16">
      <c r="A39" s="12"/>
      <c r="B39" s="25">
        <v>334.69</v>
      </c>
      <c r="C39" s="20" t="s">
        <v>42</v>
      </c>
      <c r="D39" s="47">
        <v>0</v>
      </c>
      <c r="E39" s="47">
        <v>4034240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4034240</v>
      </c>
      <c r="O39" s="48">
        <f t="shared" si="8"/>
        <v>21.976336260431875</v>
      </c>
      <c r="P39" s="9"/>
    </row>
    <row r="40" spans="1:16">
      <c r="A40" s="12"/>
      <c r="B40" s="25">
        <v>334.7</v>
      </c>
      <c r="C40" s="20" t="s">
        <v>43</v>
      </c>
      <c r="D40" s="47">
        <v>170944</v>
      </c>
      <c r="E40" s="47">
        <v>0</v>
      </c>
      <c r="F40" s="47">
        <v>0</v>
      </c>
      <c r="G40" s="47">
        <v>515069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686013</v>
      </c>
      <c r="O40" s="48">
        <f t="shared" si="8"/>
        <v>3.7370241649053231</v>
      </c>
      <c r="P40" s="9"/>
    </row>
    <row r="41" spans="1:16">
      <c r="A41" s="12"/>
      <c r="B41" s="25">
        <v>335.12</v>
      </c>
      <c r="C41" s="20" t="s">
        <v>44</v>
      </c>
      <c r="D41" s="47">
        <v>2482344</v>
      </c>
      <c r="E41" s="47">
        <v>0</v>
      </c>
      <c r="F41" s="47">
        <v>1188413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3670757</v>
      </c>
      <c r="O41" s="48">
        <f t="shared" si="8"/>
        <v>19.996279389013576</v>
      </c>
      <c r="P41" s="9"/>
    </row>
    <row r="42" spans="1:16">
      <c r="A42" s="12"/>
      <c r="B42" s="25">
        <v>335.13</v>
      </c>
      <c r="C42" s="20" t="s">
        <v>45</v>
      </c>
      <c r="D42" s="47">
        <v>55275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55275</v>
      </c>
      <c r="O42" s="48">
        <f t="shared" si="8"/>
        <v>0.30110801211513738</v>
      </c>
      <c r="P42" s="9"/>
    </row>
    <row r="43" spans="1:16">
      <c r="A43" s="12"/>
      <c r="B43" s="25">
        <v>335.14</v>
      </c>
      <c r="C43" s="20" t="s">
        <v>46</v>
      </c>
      <c r="D43" s="47">
        <v>59661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59661</v>
      </c>
      <c r="O43" s="48">
        <f t="shared" si="8"/>
        <v>0.32500054474538603</v>
      </c>
      <c r="P43" s="9"/>
    </row>
    <row r="44" spans="1:16">
      <c r="A44" s="12"/>
      <c r="B44" s="25">
        <v>335.15</v>
      </c>
      <c r="C44" s="20" t="s">
        <v>47</v>
      </c>
      <c r="D44" s="47">
        <v>143704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143704</v>
      </c>
      <c r="O44" s="48">
        <f t="shared" si="8"/>
        <v>0.78282090950689642</v>
      </c>
      <c r="P44" s="9"/>
    </row>
    <row r="45" spans="1:16">
      <c r="A45" s="12"/>
      <c r="B45" s="25">
        <v>335.16</v>
      </c>
      <c r="C45" s="20" t="s">
        <v>48</v>
      </c>
      <c r="D45" s="47">
        <v>318281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318281</v>
      </c>
      <c r="O45" s="48">
        <f t="shared" si="8"/>
        <v>1.7338210620356045</v>
      </c>
      <c r="P45" s="9"/>
    </row>
    <row r="46" spans="1:16">
      <c r="A46" s="12"/>
      <c r="B46" s="25">
        <v>335.18</v>
      </c>
      <c r="C46" s="20" t="s">
        <v>49</v>
      </c>
      <c r="D46" s="47">
        <v>3614988</v>
      </c>
      <c r="E46" s="47">
        <v>0</v>
      </c>
      <c r="F46" s="47">
        <v>7553668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11168656</v>
      </c>
      <c r="O46" s="48">
        <f t="shared" si="8"/>
        <v>60.840738238947118</v>
      </c>
      <c r="P46" s="9"/>
    </row>
    <row r="47" spans="1:16">
      <c r="A47" s="12"/>
      <c r="B47" s="25">
        <v>335.29</v>
      </c>
      <c r="C47" s="20" t="s">
        <v>50</v>
      </c>
      <c r="D47" s="47">
        <v>3876</v>
      </c>
      <c r="E47" s="47">
        <v>5510929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4" si="9">SUM(D47:M47)</f>
        <v>5514805</v>
      </c>
      <c r="O47" s="48">
        <f t="shared" si="8"/>
        <v>30.041645784760203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3024995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3024995</v>
      </c>
      <c r="O48" s="48">
        <f t="shared" si="8"/>
        <v>16.478520689429761</v>
      </c>
      <c r="P48" s="9"/>
    </row>
    <row r="49" spans="1:16">
      <c r="A49" s="12"/>
      <c r="B49" s="25">
        <v>335.7</v>
      </c>
      <c r="C49" s="20" t="s">
        <v>52</v>
      </c>
      <c r="D49" s="47">
        <v>0</v>
      </c>
      <c r="E49" s="47">
        <v>79056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79056</v>
      </c>
      <c r="O49" s="48">
        <f t="shared" si="8"/>
        <v>0.4306539123613623</v>
      </c>
      <c r="P49" s="9"/>
    </row>
    <row r="50" spans="1:16">
      <c r="A50" s="12"/>
      <c r="B50" s="25">
        <v>337.1</v>
      </c>
      <c r="C50" s="20" t="s">
        <v>53</v>
      </c>
      <c r="D50" s="47">
        <v>5960095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5960095</v>
      </c>
      <c r="O50" s="48">
        <f t="shared" si="8"/>
        <v>32.467342514108907</v>
      </c>
      <c r="P50" s="9"/>
    </row>
    <row r="51" spans="1:16">
      <c r="A51" s="12"/>
      <c r="B51" s="25">
        <v>337.7</v>
      </c>
      <c r="C51" s="20" t="s">
        <v>54</v>
      </c>
      <c r="D51" s="47">
        <v>149839</v>
      </c>
      <c r="E51" s="47">
        <v>287789</v>
      </c>
      <c r="F51" s="47">
        <v>0</v>
      </c>
      <c r="G51" s="47">
        <v>56266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493894</v>
      </c>
      <c r="O51" s="48">
        <f t="shared" si="8"/>
        <v>2.6904647767633407</v>
      </c>
      <c r="P51" s="9"/>
    </row>
    <row r="52" spans="1:16">
      <c r="A52" s="12"/>
      <c r="B52" s="25">
        <v>338</v>
      </c>
      <c r="C52" s="20" t="s">
        <v>55</v>
      </c>
      <c r="D52" s="47">
        <v>0</v>
      </c>
      <c r="E52" s="47">
        <v>0</v>
      </c>
      <c r="F52" s="47">
        <v>3880861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3880861</v>
      </c>
      <c r="O52" s="48">
        <f t="shared" si="8"/>
        <v>21.140811234828842</v>
      </c>
      <c r="P52" s="9"/>
    </row>
    <row r="53" spans="1:16" ht="15.75">
      <c r="A53" s="29" t="s">
        <v>60</v>
      </c>
      <c r="B53" s="30"/>
      <c r="C53" s="31"/>
      <c r="D53" s="32">
        <f t="shared" ref="D53:M53" si="10">SUM(D54:D84)</f>
        <v>15177330</v>
      </c>
      <c r="E53" s="32">
        <f t="shared" si="10"/>
        <v>12568339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51439655</v>
      </c>
      <c r="J53" s="32">
        <f t="shared" si="10"/>
        <v>19645361</v>
      </c>
      <c r="K53" s="32">
        <f t="shared" si="10"/>
        <v>0</v>
      </c>
      <c r="L53" s="32">
        <f t="shared" si="10"/>
        <v>0</v>
      </c>
      <c r="M53" s="32">
        <f t="shared" si="10"/>
        <v>62493</v>
      </c>
      <c r="N53" s="32">
        <f t="shared" si="9"/>
        <v>98893178</v>
      </c>
      <c r="O53" s="46">
        <f t="shared" si="8"/>
        <v>538.7160242302748</v>
      </c>
      <c r="P53" s="10"/>
    </row>
    <row r="54" spans="1:16">
      <c r="A54" s="12"/>
      <c r="B54" s="25">
        <v>341.1</v>
      </c>
      <c r="C54" s="20" t="s">
        <v>63</v>
      </c>
      <c r="D54" s="47">
        <v>1139213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1139213</v>
      </c>
      <c r="O54" s="48">
        <f t="shared" si="8"/>
        <v>6.2058102542871465</v>
      </c>
      <c r="P54" s="9"/>
    </row>
    <row r="55" spans="1:16">
      <c r="A55" s="12"/>
      <c r="B55" s="25">
        <v>341.3</v>
      </c>
      <c r="C55" s="20" t="s">
        <v>64</v>
      </c>
      <c r="D55" s="47">
        <v>2311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84" si="11">SUM(D55:M55)</f>
        <v>2311</v>
      </c>
      <c r="O55" s="48">
        <f t="shared" si="8"/>
        <v>1.2589065870612075E-2</v>
      </c>
      <c r="P55" s="9"/>
    </row>
    <row r="56" spans="1:16">
      <c r="A56" s="12"/>
      <c r="B56" s="25">
        <v>341.52</v>
      </c>
      <c r="C56" s="20" t="s">
        <v>65</v>
      </c>
      <c r="D56" s="47">
        <v>228879</v>
      </c>
      <c r="E56" s="47">
        <v>392998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621877</v>
      </c>
      <c r="O56" s="48">
        <f t="shared" si="8"/>
        <v>3.3876462641361429</v>
      </c>
      <c r="P56" s="9"/>
    </row>
    <row r="57" spans="1:16">
      <c r="A57" s="12"/>
      <c r="B57" s="25">
        <v>341.53</v>
      </c>
      <c r="C57" s="20" t="s">
        <v>66</v>
      </c>
      <c r="D57" s="47">
        <v>0</v>
      </c>
      <c r="E57" s="47">
        <v>589751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589751</v>
      </c>
      <c r="O57" s="48">
        <f t="shared" si="8"/>
        <v>3.2126413614276688</v>
      </c>
      <c r="P57" s="9"/>
    </row>
    <row r="58" spans="1:16">
      <c r="A58" s="12"/>
      <c r="B58" s="25">
        <v>341.55</v>
      </c>
      <c r="C58" s="20" t="s">
        <v>67</v>
      </c>
      <c r="D58" s="47">
        <v>4625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4625</v>
      </c>
      <c r="O58" s="48">
        <f t="shared" si="8"/>
        <v>2.519447410280435E-2</v>
      </c>
      <c r="P58" s="9"/>
    </row>
    <row r="59" spans="1:16">
      <c r="A59" s="12"/>
      <c r="B59" s="25">
        <v>341.9</v>
      </c>
      <c r="C59" s="20" t="s">
        <v>68</v>
      </c>
      <c r="D59" s="47">
        <v>333300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19645361</v>
      </c>
      <c r="K59" s="47">
        <v>0</v>
      </c>
      <c r="L59" s="47">
        <v>0</v>
      </c>
      <c r="M59" s="47">
        <v>0</v>
      </c>
      <c r="N59" s="47">
        <f t="shared" si="11"/>
        <v>19978661</v>
      </c>
      <c r="O59" s="48">
        <f t="shared" si="8"/>
        <v>108.83283398339616</v>
      </c>
      <c r="P59" s="9"/>
    </row>
    <row r="60" spans="1:16">
      <c r="A60" s="12"/>
      <c r="B60" s="25">
        <v>342.3</v>
      </c>
      <c r="C60" s="20" t="s">
        <v>69</v>
      </c>
      <c r="D60" s="47">
        <v>100556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100556</v>
      </c>
      <c r="O60" s="48">
        <f t="shared" si="8"/>
        <v>0.54777417035277709</v>
      </c>
      <c r="P60" s="9"/>
    </row>
    <row r="61" spans="1:16">
      <c r="A61" s="12"/>
      <c r="B61" s="25">
        <v>342.4</v>
      </c>
      <c r="C61" s="20" t="s">
        <v>70</v>
      </c>
      <c r="D61" s="47">
        <v>0</v>
      </c>
      <c r="E61" s="47">
        <v>1146593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1146593</v>
      </c>
      <c r="O61" s="48">
        <f t="shared" si="8"/>
        <v>6.2460124637744316</v>
      </c>
      <c r="P61" s="9"/>
    </row>
    <row r="62" spans="1:16">
      <c r="A62" s="12"/>
      <c r="B62" s="25">
        <v>342.6</v>
      </c>
      <c r="C62" s="20" t="s">
        <v>71</v>
      </c>
      <c r="D62" s="47">
        <v>3477030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3477030</v>
      </c>
      <c r="O62" s="48">
        <f t="shared" si="8"/>
        <v>18.940960495064608</v>
      </c>
      <c r="P62" s="9"/>
    </row>
    <row r="63" spans="1:16">
      <c r="A63" s="12"/>
      <c r="B63" s="25">
        <v>342.9</v>
      </c>
      <c r="C63" s="20" t="s">
        <v>72</v>
      </c>
      <c r="D63" s="47">
        <v>23581</v>
      </c>
      <c r="E63" s="47">
        <v>170509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194090</v>
      </c>
      <c r="O63" s="48">
        <f t="shared" si="8"/>
        <v>1.0572963197001721</v>
      </c>
      <c r="P63" s="9"/>
    </row>
    <row r="64" spans="1:16">
      <c r="A64" s="12"/>
      <c r="B64" s="25">
        <v>343.4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17528437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17528437</v>
      </c>
      <c r="O64" s="48">
        <f t="shared" si="8"/>
        <v>95.485351796570285</v>
      </c>
      <c r="P64" s="9"/>
    </row>
    <row r="65" spans="1:16">
      <c r="A65" s="12"/>
      <c r="B65" s="25">
        <v>343.6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29343455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29343455</v>
      </c>
      <c r="O65" s="48">
        <f t="shared" si="8"/>
        <v>159.84711720741726</v>
      </c>
      <c r="P65" s="9"/>
    </row>
    <row r="66" spans="1:16">
      <c r="A66" s="12"/>
      <c r="B66" s="25">
        <v>343.7</v>
      </c>
      <c r="C66" s="20" t="s">
        <v>75</v>
      </c>
      <c r="D66" s="47">
        <v>382584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382584</v>
      </c>
      <c r="O66" s="48">
        <f t="shared" si="8"/>
        <v>2.0841086875994161</v>
      </c>
      <c r="P66" s="9"/>
    </row>
    <row r="67" spans="1:16">
      <c r="A67" s="12"/>
      <c r="B67" s="25">
        <v>343.9</v>
      </c>
      <c r="C67" s="20" t="s">
        <v>76</v>
      </c>
      <c r="D67" s="47">
        <v>0</v>
      </c>
      <c r="E67" s="47">
        <v>145649</v>
      </c>
      <c r="F67" s="47">
        <v>0</v>
      </c>
      <c r="G67" s="47">
        <v>0</v>
      </c>
      <c r="H67" s="47">
        <v>0</v>
      </c>
      <c r="I67" s="47">
        <v>2213281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2358930</v>
      </c>
      <c r="O67" s="48">
        <f t="shared" si="8"/>
        <v>12.850162334125031</v>
      </c>
      <c r="P67" s="9"/>
    </row>
    <row r="68" spans="1:16">
      <c r="A68" s="12"/>
      <c r="B68" s="25">
        <v>344.5</v>
      </c>
      <c r="C68" s="20" t="s">
        <v>77</v>
      </c>
      <c r="D68" s="47">
        <v>0</v>
      </c>
      <c r="E68" s="47">
        <v>78987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78987</v>
      </c>
      <c r="O68" s="48">
        <f t="shared" si="8"/>
        <v>0.43027803804501774</v>
      </c>
      <c r="P68" s="9"/>
    </row>
    <row r="69" spans="1:16">
      <c r="A69" s="12"/>
      <c r="B69" s="25">
        <v>344.9</v>
      </c>
      <c r="C69" s="20" t="s">
        <v>78</v>
      </c>
      <c r="D69" s="47">
        <v>0</v>
      </c>
      <c r="E69" s="47">
        <v>3278417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3278417</v>
      </c>
      <c r="O69" s="48">
        <f t="shared" ref="O69:O100" si="12">(N69/O$107)</f>
        <v>17.859025341555355</v>
      </c>
      <c r="P69" s="9"/>
    </row>
    <row r="70" spans="1:16">
      <c r="A70" s="12"/>
      <c r="B70" s="25">
        <v>345.1</v>
      </c>
      <c r="C70" s="20" t="s">
        <v>79</v>
      </c>
      <c r="D70" s="47">
        <v>560550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28759</v>
      </c>
      <c r="N70" s="47">
        <f t="shared" si="11"/>
        <v>589309</v>
      </c>
      <c r="O70" s="48">
        <f t="shared" si="12"/>
        <v>3.2102335868215195</v>
      </c>
      <c r="P70" s="9"/>
    </row>
    <row r="71" spans="1:16">
      <c r="A71" s="12"/>
      <c r="B71" s="25">
        <v>345.9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31000</v>
      </c>
      <c r="N71" s="47">
        <f t="shared" si="11"/>
        <v>31000</v>
      </c>
      <c r="O71" s="48">
        <f t="shared" si="12"/>
        <v>0.16887106966203996</v>
      </c>
      <c r="P71" s="9"/>
    </row>
    <row r="72" spans="1:16">
      <c r="A72" s="12"/>
      <c r="B72" s="25">
        <v>346.4</v>
      </c>
      <c r="C72" s="20" t="s">
        <v>81</v>
      </c>
      <c r="D72" s="47">
        <v>88816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88816</v>
      </c>
      <c r="O72" s="48">
        <f t="shared" si="12"/>
        <v>0.48382106203560454</v>
      </c>
      <c r="P72" s="9"/>
    </row>
    <row r="73" spans="1:16">
      <c r="A73" s="12"/>
      <c r="B73" s="25">
        <v>346.9</v>
      </c>
      <c r="C73" s="20" t="s">
        <v>82</v>
      </c>
      <c r="D73" s="47">
        <v>0</v>
      </c>
      <c r="E73" s="47">
        <v>464655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464655</v>
      </c>
      <c r="O73" s="48">
        <f t="shared" si="12"/>
        <v>2.5311866733488766</v>
      </c>
      <c r="P73" s="9"/>
    </row>
    <row r="74" spans="1:16">
      <c r="A74" s="12"/>
      <c r="B74" s="25">
        <v>347.2</v>
      </c>
      <c r="C74" s="20" t="s">
        <v>83</v>
      </c>
      <c r="D74" s="47">
        <v>257877</v>
      </c>
      <c r="E74" s="47">
        <v>1258963</v>
      </c>
      <c r="F74" s="47">
        <v>0</v>
      </c>
      <c r="G74" s="47">
        <v>0</v>
      </c>
      <c r="H74" s="47">
        <v>0</v>
      </c>
      <c r="I74" s="47">
        <v>1589017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3105857</v>
      </c>
      <c r="O74" s="48">
        <f t="shared" si="12"/>
        <v>16.919012703462403</v>
      </c>
      <c r="P74" s="9"/>
    </row>
    <row r="75" spans="1:16">
      <c r="A75" s="12"/>
      <c r="B75" s="25">
        <v>347.3</v>
      </c>
      <c r="C75" s="20" t="s">
        <v>84</v>
      </c>
      <c r="D75" s="47">
        <v>0</v>
      </c>
      <c r="E75" s="47">
        <v>4454098</v>
      </c>
      <c r="F75" s="47">
        <v>0</v>
      </c>
      <c r="G75" s="47">
        <v>0</v>
      </c>
      <c r="H75" s="47">
        <v>0</v>
      </c>
      <c r="I75" s="47">
        <v>625195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5079293</v>
      </c>
      <c r="O75" s="48">
        <f t="shared" si="12"/>
        <v>27.669214259255224</v>
      </c>
      <c r="P75" s="9"/>
    </row>
    <row r="76" spans="1:16">
      <c r="A76" s="12"/>
      <c r="B76" s="25">
        <v>347.9</v>
      </c>
      <c r="C76" s="20" t="s">
        <v>85</v>
      </c>
      <c r="D76" s="47">
        <v>0</v>
      </c>
      <c r="E76" s="47">
        <v>560814</v>
      </c>
      <c r="F76" s="47">
        <v>0</v>
      </c>
      <c r="G76" s="47">
        <v>0</v>
      </c>
      <c r="H76" s="47">
        <v>0</v>
      </c>
      <c r="I76" s="47">
        <v>140270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701084</v>
      </c>
      <c r="O76" s="48">
        <f t="shared" si="12"/>
        <v>3.8191227420303751</v>
      </c>
      <c r="P76" s="9"/>
    </row>
    <row r="77" spans="1:16">
      <c r="A77" s="12"/>
      <c r="B77" s="25">
        <v>348.22</v>
      </c>
      <c r="C77" s="39" t="s">
        <v>87</v>
      </c>
      <c r="D77" s="47">
        <v>192990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2" si="13">SUM(D77:M77)</f>
        <v>192990</v>
      </c>
      <c r="O77" s="48">
        <f t="shared" si="12"/>
        <v>1.0513041204540998</v>
      </c>
      <c r="P77" s="9"/>
    </row>
    <row r="78" spans="1:16">
      <c r="A78" s="12"/>
      <c r="B78" s="25">
        <v>348.32</v>
      </c>
      <c r="C78" s="39" t="s">
        <v>88</v>
      </c>
      <c r="D78" s="47">
        <v>444807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444807</v>
      </c>
      <c r="O78" s="48">
        <f t="shared" si="12"/>
        <v>2.4230656091342908</v>
      </c>
      <c r="P78" s="9"/>
    </row>
    <row r="79" spans="1:16">
      <c r="A79" s="12"/>
      <c r="B79" s="25">
        <v>348.42</v>
      </c>
      <c r="C79" s="39" t="s">
        <v>89</v>
      </c>
      <c r="D79" s="47">
        <v>47325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47325</v>
      </c>
      <c r="O79" s="48">
        <f t="shared" si="12"/>
        <v>0.25780075392761426</v>
      </c>
      <c r="P79" s="9"/>
    </row>
    <row r="80" spans="1:16">
      <c r="A80" s="12"/>
      <c r="B80" s="25">
        <v>348.43</v>
      </c>
      <c r="C80" s="39" t="s">
        <v>90</v>
      </c>
      <c r="D80" s="47">
        <v>775957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775957</v>
      </c>
      <c r="O80" s="48">
        <f t="shared" si="12"/>
        <v>4.2269899548950818</v>
      </c>
      <c r="P80" s="9"/>
    </row>
    <row r="81" spans="1:16">
      <c r="A81" s="12"/>
      <c r="B81" s="25">
        <v>348.48</v>
      </c>
      <c r="C81" s="39" t="s">
        <v>91</v>
      </c>
      <c r="D81" s="47">
        <v>96068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96068</v>
      </c>
      <c r="O81" s="48">
        <f t="shared" si="12"/>
        <v>0.52332599742880181</v>
      </c>
      <c r="P81" s="9"/>
    </row>
    <row r="82" spans="1:16">
      <c r="A82" s="12"/>
      <c r="B82" s="25">
        <v>348.52</v>
      </c>
      <c r="C82" s="39" t="s">
        <v>92</v>
      </c>
      <c r="D82" s="47">
        <v>546174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546174</v>
      </c>
      <c r="O82" s="48">
        <f t="shared" si="12"/>
        <v>2.975257664567581</v>
      </c>
      <c r="P82" s="9"/>
    </row>
    <row r="83" spans="1:16">
      <c r="A83" s="12"/>
      <c r="B83" s="25">
        <v>348.72</v>
      </c>
      <c r="C83" s="39" t="s">
        <v>93</v>
      </c>
      <c r="D83" s="47">
        <v>98766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98766</v>
      </c>
      <c r="O83" s="48">
        <f t="shared" si="12"/>
        <v>0.5380232279432593</v>
      </c>
      <c r="P83" s="9"/>
    </row>
    <row r="84" spans="1:16">
      <c r="A84" s="12"/>
      <c r="B84" s="25">
        <v>349</v>
      </c>
      <c r="C84" s="20" t="s">
        <v>1</v>
      </c>
      <c r="D84" s="47">
        <v>6375921</v>
      </c>
      <c r="E84" s="47">
        <v>26905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2734</v>
      </c>
      <c r="N84" s="47">
        <f t="shared" si="11"/>
        <v>6405560</v>
      </c>
      <c r="O84" s="48">
        <f t="shared" si="12"/>
        <v>34.893992547883123</v>
      </c>
      <c r="P84" s="9"/>
    </row>
    <row r="85" spans="1:16" ht="15.75">
      <c r="A85" s="29" t="s">
        <v>61</v>
      </c>
      <c r="B85" s="30"/>
      <c r="C85" s="31"/>
      <c r="D85" s="32">
        <f t="shared" ref="D85:M85" si="14">SUM(D86:D91)</f>
        <v>1354834</v>
      </c>
      <c r="E85" s="32">
        <f t="shared" si="14"/>
        <v>1477811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ref="N85:N93" si="15">SUM(D85:M85)</f>
        <v>2832645</v>
      </c>
      <c r="O85" s="46">
        <f t="shared" si="12"/>
        <v>15.430702939446103</v>
      </c>
      <c r="P85" s="10"/>
    </row>
    <row r="86" spans="1:16">
      <c r="A86" s="13"/>
      <c r="B86" s="40">
        <v>351.1</v>
      </c>
      <c r="C86" s="21" t="s">
        <v>95</v>
      </c>
      <c r="D86" s="47">
        <v>19793</v>
      </c>
      <c r="E86" s="47">
        <v>1337910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1357703</v>
      </c>
      <c r="O86" s="48">
        <f t="shared" si="12"/>
        <v>7.3960244481729243</v>
      </c>
      <c r="P86" s="9"/>
    </row>
    <row r="87" spans="1:16">
      <c r="A87" s="13"/>
      <c r="B87" s="40">
        <v>351.3</v>
      </c>
      <c r="C87" s="21" t="s">
        <v>96</v>
      </c>
      <c r="D87" s="47">
        <v>0</v>
      </c>
      <c r="E87" s="47">
        <v>46671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46671</v>
      </c>
      <c r="O87" s="48">
        <f t="shared" si="12"/>
        <v>0.25423811910313121</v>
      </c>
      <c r="P87" s="9"/>
    </row>
    <row r="88" spans="1:16">
      <c r="A88" s="13"/>
      <c r="B88" s="40">
        <v>351.4</v>
      </c>
      <c r="C88" s="21" t="s">
        <v>97</v>
      </c>
      <c r="D88" s="47">
        <v>0</v>
      </c>
      <c r="E88" s="47">
        <v>62382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62382</v>
      </c>
      <c r="O88" s="48">
        <f t="shared" si="12"/>
        <v>0.33982306669862505</v>
      </c>
      <c r="P88" s="9"/>
    </row>
    <row r="89" spans="1:16">
      <c r="A89" s="13"/>
      <c r="B89" s="40">
        <v>351.5</v>
      </c>
      <c r="C89" s="21" t="s">
        <v>98</v>
      </c>
      <c r="D89" s="47">
        <v>728579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728579</v>
      </c>
      <c r="O89" s="48">
        <f t="shared" si="12"/>
        <v>3.9689004859128842</v>
      </c>
      <c r="P89" s="9"/>
    </row>
    <row r="90" spans="1:16">
      <c r="A90" s="13"/>
      <c r="B90" s="40">
        <v>352</v>
      </c>
      <c r="C90" s="21" t="s">
        <v>99</v>
      </c>
      <c r="D90" s="47">
        <v>171925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171925</v>
      </c>
      <c r="O90" s="48">
        <f t="shared" si="12"/>
        <v>0.93655350489181355</v>
      </c>
      <c r="P90" s="9"/>
    </row>
    <row r="91" spans="1:16">
      <c r="A91" s="13"/>
      <c r="B91" s="40">
        <v>359</v>
      </c>
      <c r="C91" s="21" t="s">
        <v>100</v>
      </c>
      <c r="D91" s="47">
        <v>434537</v>
      </c>
      <c r="E91" s="47">
        <v>30848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465385</v>
      </c>
      <c r="O91" s="48">
        <f t="shared" si="12"/>
        <v>2.535163314666725</v>
      </c>
      <c r="P91" s="9"/>
    </row>
    <row r="92" spans="1:16" ht="15.75">
      <c r="A92" s="29" t="s">
        <v>5</v>
      </c>
      <c r="B92" s="30"/>
      <c r="C92" s="31"/>
      <c r="D92" s="32">
        <f t="shared" ref="D92:M92" si="16">SUM(D93:D99)</f>
        <v>2047898</v>
      </c>
      <c r="E92" s="32">
        <f t="shared" si="16"/>
        <v>2922375</v>
      </c>
      <c r="F92" s="32">
        <f t="shared" si="16"/>
        <v>101439</v>
      </c>
      <c r="G92" s="32">
        <f t="shared" si="16"/>
        <v>3283165</v>
      </c>
      <c r="H92" s="32">
        <f t="shared" si="16"/>
        <v>0</v>
      </c>
      <c r="I92" s="32">
        <f t="shared" si="16"/>
        <v>4509085</v>
      </c>
      <c r="J92" s="32">
        <f t="shared" si="16"/>
        <v>315890</v>
      </c>
      <c r="K92" s="32">
        <f t="shared" si="16"/>
        <v>0</v>
      </c>
      <c r="L92" s="32">
        <f t="shared" si="16"/>
        <v>0</v>
      </c>
      <c r="M92" s="32">
        <f t="shared" si="16"/>
        <v>11579</v>
      </c>
      <c r="N92" s="32">
        <f t="shared" si="15"/>
        <v>13191431</v>
      </c>
      <c r="O92" s="46">
        <f t="shared" si="12"/>
        <v>71.859711720741728</v>
      </c>
      <c r="P92" s="10"/>
    </row>
    <row r="93" spans="1:16">
      <c r="A93" s="12"/>
      <c r="B93" s="25">
        <v>361.1</v>
      </c>
      <c r="C93" s="20" t="s">
        <v>101</v>
      </c>
      <c r="D93" s="47">
        <v>876230</v>
      </c>
      <c r="E93" s="47">
        <v>1327843</v>
      </c>
      <c r="F93" s="47">
        <v>73551</v>
      </c>
      <c r="G93" s="47">
        <v>1294098</v>
      </c>
      <c r="H93" s="47">
        <v>0</v>
      </c>
      <c r="I93" s="47">
        <v>2749996</v>
      </c>
      <c r="J93" s="47">
        <v>74801</v>
      </c>
      <c r="K93" s="47">
        <v>0</v>
      </c>
      <c r="L93" s="47">
        <v>0</v>
      </c>
      <c r="M93" s="47">
        <v>11579</v>
      </c>
      <c r="N93" s="47">
        <f t="shared" si="15"/>
        <v>6408098</v>
      </c>
      <c r="O93" s="48">
        <f t="shared" si="12"/>
        <v>34.907818185779966</v>
      </c>
      <c r="P93" s="9"/>
    </row>
    <row r="94" spans="1:16">
      <c r="A94" s="12"/>
      <c r="B94" s="25">
        <v>361.3</v>
      </c>
      <c r="C94" s="20" t="s">
        <v>102</v>
      </c>
      <c r="D94" s="47">
        <v>-211071</v>
      </c>
      <c r="E94" s="47">
        <v>559565</v>
      </c>
      <c r="F94" s="47">
        <v>-13948</v>
      </c>
      <c r="G94" s="47">
        <v>583</v>
      </c>
      <c r="H94" s="47">
        <v>0</v>
      </c>
      <c r="I94" s="47">
        <v>1759089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7">SUM(D94:M94)</f>
        <v>2094218</v>
      </c>
      <c r="O94" s="48">
        <f t="shared" si="12"/>
        <v>11.408155927919291</v>
      </c>
      <c r="P94" s="9"/>
    </row>
    <row r="95" spans="1:16">
      <c r="A95" s="12"/>
      <c r="B95" s="25">
        <v>362</v>
      </c>
      <c r="C95" s="20" t="s">
        <v>103</v>
      </c>
      <c r="D95" s="47">
        <v>481749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481749</v>
      </c>
      <c r="O95" s="48">
        <f t="shared" si="12"/>
        <v>2.6243054496328417</v>
      </c>
      <c r="P95" s="9"/>
    </row>
    <row r="96" spans="1:16">
      <c r="A96" s="12"/>
      <c r="B96" s="25">
        <v>364</v>
      </c>
      <c r="C96" s="20" t="s">
        <v>104</v>
      </c>
      <c r="D96" s="47">
        <v>0</v>
      </c>
      <c r="E96" s="47">
        <v>54239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54239</v>
      </c>
      <c r="O96" s="48">
        <f t="shared" si="12"/>
        <v>0.29546444991610921</v>
      </c>
      <c r="P96" s="9"/>
    </row>
    <row r="97" spans="1:119">
      <c r="A97" s="12"/>
      <c r="B97" s="25">
        <v>365</v>
      </c>
      <c r="C97" s="20" t="s">
        <v>105</v>
      </c>
      <c r="D97" s="47">
        <v>188644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188644</v>
      </c>
      <c r="O97" s="48">
        <f t="shared" si="12"/>
        <v>1.0276294859782538</v>
      </c>
      <c r="P97" s="9"/>
    </row>
    <row r="98" spans="1:119">
      <c r="A98" s="12"/>
      <c r="B98" s="25">
        <v>366</v>
      </c>
      <c r="C98" s="20" t="s">
        <v>106</v>
      </c>
      <c r="D98" s="47">
        <v>188533</v>
      </c>
      <c r="E98" s="47">
        <v>825290</v>
      </c>
      <c r="F98" s="47">
        <v>0</v>
      </c>
      <c r="G98" s="47">
        <v>1983709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2997532</v>
      </c>
      <c r="O98" s="48">
        <f t="shared" si="12"/>
        <v>16.328917264070775</v>
      </c>
      <c r="P98" s="9"/>
    </row>
    <row r="99" spans="1:119">
      <c r="A99" s="12"/>
      <c r="B99" s="25">
        <v>369.9</v>
      </c>
      <c r="C99" s="20" t="s">
        <v>107</v>
      </c>
      <c r="D99" s="47">
        <v>523813</v>
      </c>
      <c r="E99" s="47">
        <v>155438</v>
      </c>
      <c r="F99" s="47">
        <v>41836</v>
      </c>
      <c r="G99" s="47">
        <v>4775</v>
      </c>
      <c r="H99" s="47">
        <v>0</v>
      </c>
      <c r="I99" s="47">
        <v>0</v>
      </c>
      <c r="J99" s="47">
        <v>241089</v>
      </c>
      <c r="K99" s="47">
        <v>0</v>
      </c>
      <c r="L99" s="47">
        <v>0</v>
      </c>
      <c r="M99" s="47">
        <v>0</v>
      </c>
      <c r="N99" s="47">
        <f t="shared" si="17"/>
        <v>966951</v>
      </c>
      <c r="O99" s="48">
        <f t="shared" si="12"/>
        <v>5.2674209574444903</v>
      </c>
      <c r="P99" s="9"/>
    </row>
    <row r="100" spans="1:119" ht="15.75">
      <c r="A100" s="29" t="s">
        <v>62</v>
      </c>
      <c r="B100" s="30"/>
      <c r="C100" s="31"/>
      <c r="D100" s="32">
        <f t="shared" ref="D100:M100" si="18">SUM(D101:D104)</f>
        <v>6704951</v>
      </c>
      <c r="E100" s="32">
        <f t="shared" si="18"/>
        <v>6898410</v>
      </c>
      <c r="F100" s="32">
        <f t="shared" si="18"/>
        <v>24543024</v>
      </c>
      <c r="G100" s="32">
        <f t="shared" si="18"/>
        <v>15647037</v>
      </c>
      <c r="H100" s="32">
        <f t="shared" si="18"/>
        <v>0</v>
      </c>
      <c r="I100" s="32">
        <f t="shared" si="18"/>
        <v>12246541</v>
      </c>
      <c r="J100" s="32">
        <f t="shared" si="18"/>
        <v>0</v>
      </c>
      <c r="K100" s="32">
        <f t="shared" si="18"/>
        <v>0</v>
      </c>
      <c r="L100" s="32">
        <f t="shared" si="18"/>
        <v>0</v>
      </c>
      <c r="M100" s="32">
        <f t="shared" si="18"/>
        <v>0</v>
      </c>
      <c r="N100" s="32">
        <f t="shared" ref="N100:N105" si="19">SUM(D100:M100)</f>
        <v>66039963</v>
      </c>
      <c r="O100" s="46">
        <f t="shared" si="12"/>
        <v>359.74965136295293</v>
      </c>
      <c r="P100" s="9"/>
    </row>
    <row r="101" spans="1:119">
      <c r="A101" s="12"/>
      <c r="B101" s="25">
        <v>381</v>
      </c>
      <c r="C101" s="20" t="s">
        <v>108</v>
      </c>
      <c r="D101" s="47">
        <v>6357451</v>
      </c>
      <c r="E101" s="47">
        <v>6898410</v>
      </c>
      <c r="F101" s="47">
        <v>5262040</v>
      </c>
      <c r="G101" s="47">
        <v>458021</v>
      </c>
      <c r="H101" s="47">
        <v>0</v>
      </c>
      <c r="I101" s="47">
        <v>241137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9"/>
        <v>19217059</v>
      </c>
      <c r="O101" s="48">
        <f>(N101/O$107)</f>
        <v>104.68404222866232</v>
      </c>
      <c r="P101" s="9"/>
    </row>
    <row r="102" spans="1:119">
      <c r="A102" s="12"/>
      <c r="B102" s="25">
        <v>383</v>
      </c>
      <c r="C102" s="20" t="s">
        <v>109</v>
      </c>
      <c r="D102" s="47">
        <v>347500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9"/>
        <v>347500</v>
      </c>
      <c r="O102" s="48">
        <f>(N102/O$107)</f>
        <v>1.8929902163728674</v>
      </c>
      <c r="P102" s="9"/>
    </row>
    <row r="103" spans="1:119">
      <c r="A103" s="12"/>
      <c r="B103" s="25">
        <v>384</v>
      </c>
      <c r="C103" s="20" t="s">
        <v>110</v>
      </c>
      <c r="D103" s="47">
        <v>0</v>
      </c>
      <c r="E103" s="47">
        <v>0</v>
      </c>
      <c r="F103" s="47">
        <v>19280984</v>
      </c>
      <c r="G103" s="47">
        <v>15189016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9"/>
        <v>34470000</v>
      </c>
      <c r="O103" s="48">
        <f>(N103/O$107)</f>
        <v>187.7737345564683</v>
      </c>
      <c r="P103" s="9"/>
    </row>
    <row r="104" spans="1:119" ht="15.75" thickBot="1">
      <c r="A104" s="12"/>
      <c r="B104" s="25">
        <v>389.4</v>
      </c>
      <c r="C104" s="20" t="s">
        <v>111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12005404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9"/>
        <v>12005404</v>
      </c>
      <c r="O104" s="48">
        <f>(N104/O$107)</f>
        <v>65.398884361449461</v>
      </c>
      <c r="P104" s="9"/>
    </row>
    <row r="105" spans="1:119" ht="16.5" thickBot="1">
      <c r="A105" s="14" t="s">
        <v>86</v>
      </c>
      <c r="B105" s="23"/>
      <c r="C105" s="22"/>
      <c r="D105" s="15">
        <f t="shared" ref="D105:M105" si="20">SUM(D5,D11,D22,D53,D85,D92,D100)</f>
        <v>140599272</v>
      </c>
      <c r="E105" s="15">
        <f t="shared" si="20"/>
        <v>97413004</v>
      </c>
      <c r="F105" s="15">
        <f t="shared" si="20"/>
        <v>37617249</v>
      </c>
      <c r="G105" s="15">
        <f t="shared" si="20"/>
        <v>25221131</v>
      </c>
      <c r="H105" s="15">
        <f t="shared" si="20"/>
        <v>0</v>
      </c>
      <c r="I105" s="15">
        <f t="shared" si="20"/>
        <v>69548683</v>
      </c>
      <c r="J105" s="15">
        <f t="shared" si="20"/>
        <v>19961251</v>
      </c>
      <c r="K105" s="15">
        <f t="shared" si="20"/>
        <v>0</v>
      </c>
      <c r="L105" s="15">
        <f t="shared" si="20"/>
        <v>0</v>
      </c>
      <c r="M105" s="15">
        <f t="shared" si="20"/>
        <v>74072</v>
      </c>
      <c r="N105" s="15">
        <f t="shared" si="19"/>
        <v>390434662</v>
      </c>
      <c r="O105" s="38">
        <f>(N105/O$107)</f>
        <v>2126.874806615388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9" t="s">
        <v>118</v>
      </c>
      <c r="M107" s="49"/>
      <c r="N107" s="49"/>
      <c r="O107" s="44">
        <v>183572</v>
      </c>
    </row>
    <row r="108" spans="1:119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2"/>
    </row>
    <row r="109" spans="1:119" ht="15.75" thickBot="1">
      <c r="A109" s="53" t="s">
        <v>125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</sheetData>
  <mergeCells count="10">
    <mergeCell ref="A109:O109"/>
    <mergeCell ref="A1:O1"/>
    <mergeCell ref="D3:H3"/>
    <mergeCell ref="I3:J3"/>
    <mergeCell ref="K3:L3"/>
    <mergeCell ref="O3:O4"/>
    <mergeCell ref="A2:O2"/>
    <mergeCell ref="A3:C4"/>
    <mergeCell ref="A108:O108"/>
    <mergeCell ref="L107:N107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100586023</v>
      </c>
      <c r="E5" s="27">
        <f t="shared" si="0"/>
        <v>49035524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149621547</v>
      </c>
      <c r="O5" s="33">
        <f t="shared" ref="O5:O36" si="2">(N5/O$101)</f>
        <v>825.81712661441657</v>
      </c>
      <c r="P5" s="6"/>
    </row>
    <row r="6" spans="1:133">
      <c r="A6" s="12"/>
      <c r="B6" s="25">
        <v>311</v>
      </c>
      <c r="C6" s="20" t="s">
        <v>3</v>
      </c>
      <c r="D6" s="47">
        <v>98494888</v>
      </c>
      <c r="E6" s="47">
        <v>43506937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142001825</v>
      </c>
      <c r="O6" s="48">
        <f t="shared" si="2"/>
        <v>783.76103874599846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5241193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5241193</v>
      </c>
      <c r="O7" s="48">
        <f t="shared" si="2"/>
        <v>28.928099127939067</v>
      </c>
      <c r="P7" s="9"/>
    </row>
    <row r="8" spans="1:133">
      <c r="A8" s="12"/>
      <c r="B8" s="25">
        <v>314.3</v>
      </c>
      <c r="C8" s="20" t="s">
        <v>14</v>
      </c>
      <c r="D8" s="47">
        <v>0</v>
      </c>
      <c r="E8" s="47">
        <v>32369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32369</v>
      </c>
      <c r="O8" s="48">
        <f t="shared" si="2"/>
        <v>0.17865658461198808</v>
      </c>
      <c r="P8" s="9"/>
    </row>
    <row r="9" spans="1:133">
      <c r="A9" s="12"/>
      <c r="B9" s="25">
        <v>315</v>
      </c>
      <c r="C9" s="20" t="s">
        <v>15</v>
      </c>
      <c r="D9" s="47">
        <v>2091135</v>
      </c>
      <c r="E9" s="47">
        <v>255025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2346160</v>
      </c>
      <c r="O9" s="48">
        <f t="shared" si="2"/>
        <v>12.949332155867094</v>
      </c>
      <c r="P9" s="9"/>
    </row>
    <row r="10" spans="1:133" ht="15.75">
      <c r="A10" s="29" t="s">
        <v>135</v>
      </c>
      <c r="B10" s="30"/>
      <c r="C10" s="31"/>
      <c r="D10" s="32">
        <f t="shared" ref="D10:M10" si="3">SUM(D11:D14)</f>
        <v>287169</v>
      </c>
      <c r="E10" s="32">
        <f t="shared" si="3"/>
        <v>3419481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680796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4387446</v>
      </c>
      <c r="O10" s="46">
        <f t="shared" si="2"/>
        <v>24.215950987967766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3419481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3419481</v>
      </c>
      <c r="O11" s="48">
        <f t="shared" si="2"/>
        <v>18.873391102770725</v>
      </c>
      <c r="P11" s="9"/>
    </row>
    <row r="12" spans="1:133">
      <c r="A12" s="12"/>
      <c r="B12" s="25">
        <v>323.7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673996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673996</v>
      </c>
      <c r="O12" s="48">
        <f t="shared" si="2"/>
        <v>3.7200353239871951</v>
      </c>
      <c r="P12" s="9"/>
    </row>
    <row r="13" spans="1:133">
      <c r="A13" s="12"/>
      <c r="B13" s="25">
        <v>323.89999999999998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6800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6800</v>
      </c>
      <c r="O13" s="48">
        <f t="shared" si="2"/>
        <v>3.7531736394745559E-2</v>
      </c>
      <c r="P13" s="9"/>
    </row>
    <row r="14" spans="1:133">
      <c r="A14" s="12"/>
      <c r="B14" s="25">
        <v>329</v>
      </c>
      <c r="C14" s="20" t="s">
        <v>136</v>
      </c>
      <c r="D14" s="47">
        <v>287169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287169</v>
      </c>
      <c r="O14" s="48">
        <f t="shared" si="2"/>
        <v>1.5849928248151011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SUM(D16:D40)</f>
        <v>14498473</v>
      </c>
      <c r="E15" s="32">
        <f t="shared" si="4"/>
        <v>15291058</v>
      </c>
      <c r="F15" s="32">
        <f t="shared" si="4"/>
        <v>10367245</v>
      </c>
      <c r="G15" s="32">
        <f t="shared" si="4"/>
        <v>4471719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44628495</v>
      </c>
      <c r="O15" s="46">
        <f t="shared" si="2"/>
        <v>246.32131029915001</v>
      </c>
      <c r="P15" s="10"/>
    </row>
    <row r="16" spans="1:133">
      <c r="A16" s="12"/>
      <c r="B16" s="25">
        <v>331.1</v>
      </c>
      <c r="C16" s="20" t="s">
        <v>26</v>
      </c>
      <c r="D16" s="47">
        <v>31168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31168</v>
      </c>
      <c r="O16" s="48">
        <f t="shared" si="2"/>
        <v>0.17202781763991609</v>
      </c>
      <c r="P16" s="9"/>
    </row>
    <row r="17" spans="1:16">
      <c r="A17" s="12"/>
      <c r="B17" s="25">
        <v>331.2</v>
      </c>
      <c r="C17" s="20" t="s">
        <v>27</v>
      </c>
      <c r="D17" s="47">
        <v>742196</v>
      </c>
      <c r="E17" s="47">
        <v>36146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778342</v>
      </c>
      <c r="O17" s="48">
        <f t="shared" si="2"/>
        <v>4.2959598189645654</v>
      </c>
      <c r="P17" s="9"/>
    </row>
    <row r="18" spans="1:16">
      <c r="A18" s="12"/>
      <c r="B18" s="25">
        <v>331.42</v>
      </c>
      <c r="C18" s="20" t="s">
        <v>34</v>
      </c>
      <c r="D18" s="47">
        <v>0</v>
      </c>
      <c r="E18" s="47">
        <v>0</v>
      </c>
      <c r="F18" s="47">
        <v>0</v>
      </c>
      <c r="G18" s="47">
        <v>587066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587066</v>
      </c>
      <c r="O18" s="48">
        <f t="shared" si="2"/>
        <v>3.2402362291643669</v>
      </c>
      <c r="P18" s="9"/>
    </row>
    <row r="19" spans="1:16">
      <c r="A19" s="12"/>
      <c r="B19" s="25">
        <v>331.49</v>
      </c>
      <c r="C19" s="20" t="s">
        <v>35</v>
      </c>
      <c r="D19" s="47">
        <v>4134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4134</v>
      </c>
      <c r="O19" s="48">
        <f t="shared" si="2"/>
        <v>2.2817087978805609E-2</v>
      </c>
      <c r="P19" s="9"/>
    </row>
    <row r="20" spans="1:16">
      <c r="A20" s="12"/>
      <c r="B20" s="25">
        <v>331.61</v>
      </c>
      <c r="C20" s="20" t="s">
        <v>36</v>
      </c>
      <c r="D20" s="47">
        <v>0</v>
      </c>
      <c r="E20" s="47">
        <v>2769198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2769198</v>
      </c>
      <c r="O20" s="48">
        <f t="shared" si="2"/>
        <v>15.284236670714208</v>
      </c>
      <c r="P20" s="9"/>
    </row>
    <row r="21" spans="1:16">
      <c r="A21" s="12"/>
      <c r="B21" s="25">
        <v>331.69</v>
      </c>
      <c r="C21" s="20" t="s">
        <v>37</v>
      </c>
      <c r="D21" s="47">
        <v>76794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76794</v>
      </c>
      <c r="O21" s="48">
        <f t="shared" si="2"/>
        <v>0.42385473010266034</v>
      </c>
      <c r="P21" s="9"/>
    </row>
    <row r="22" spans="1:16">
      <c r="A22" s="12"/>
      <c r="B22" s="25">
        <v>333</v>
      </c>
      <c r="C22" s="20" t="s">
        <v>4</v>
      </c>
      <c r="D22" s="47">
        <v>279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279</v>
      </c>
      <c r="O22" s="48">
        <f t="shared" si="2"/>
        <v>1.5399050667844133E-3</v>
      </c>
      <c r="P22" s="9"/>
    </row>
    <row r="23" spans="1:16">
      <c r="A23" s="12"/>
      <c r="B23" s="25">
        <v>334.2</v>
      </c>
      <c r="C23" s="20" t="s">
        <v>32</v>
      </c>
      <c r="D23" s="47">
        <v>285827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285827</v>
      </c>
      <c r="O23" s="48">
        <f t="shared" si="2"/>
        <v>1.5775858262501379</v>
      </c>
      <c r="P23" s="9"/>
    </row>
    <row r="24" spans="1:16">
      <c r="A24" s="12"/>
      <c r="B24" s="25">
        <v>334.39</v>
      </c>
      <c r="C24" s="20" t="s">
        <v>38</v>
      </c>
      <c r="D24" s="47">
        <v>22752</v>
      </c>
      <c r="E24" s="47">
        <v>59453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6">SUM(D24:M24)</f>
        <v>82205</v>
      </c>
      <c r="O24" s="48">
        <f t="shared" si="2"/>
        <v>0.45372005740147919</v>
      </c>
      <c r="P24" s="9"/>
    </row>
    <row r="25" spans="1:16">
      <c r="A25" s="12"/>
      <c r="B25" s="25">
        <v>334.42</v>
      </c>
      <c r="C25" s="20" t="s">
        <v>39</v>
      </c>
      <c r="D25" s="47">
        <v>0</v>
      </c>
      <c r="E25" s="47">
        <v>0</v>
      </c>
      <c r="F25" s="47">
        <v>0</v>
      </c>
      <c r="G25" s="47">
        <v>3103284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3103284</v>
      </c>
      <c r="O25" s="48">
        <f t="shared" si="2"/>
        <v>17.128181918534054</v>
      </c>
      <c r="P25" s="9"/>
    </row>
    <row r="26" spans="1:16">
      <c r="A26" s="12"/>
      <c r="B26" s="25">
        <v>334.5</v>
      </c>
      <c r="C26" s="20" t="s">
        <v>41</v>
      </c>
      <c r="D26" s="47">
        <v>0</v>
      </c>
      <c r="E26" s="47">
        <v>1128772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1128772</v>
      </c>
      <c r="O26" s="48">
        <f t="shared" si="2"/>
        <v>6.230113699083784</v>
      </c>
      <c r="P26" s="9"/>
    </row>
    <row r="27" spans="1:16">
      <c r="A27" s="12"/>
      <c r="B27" s="25">
        <v>334.61</v>
      </c>
      <c r="C27" s="20" t="s">
        <v>121</v>
      </c>
      <c r="D27" s="47">
        <v>0</v>
      </c>
      <c r="E27" s="47">
        <v>3728007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3728007</v>
      </c>
      <c r="O27" s="48">
        <f t="shared" si="2"/>
        <v>20.576261176730323</v>
      </c>
      <c r="P27" s="9"/>
    </row>
    <row r="28" spans="1:16">
      <c r="A28" s="12"/>
      <c r="B28" s="25">
        <v>334.7</v>
      </c>
      <c r="C28" s="20" t="s">
        <v>43</v>
      </c>
      <c r="D28" s="47">
        <v>385458</v>
      </c>
      <c r="E28" s="47">
        <v>675</v>
      </c>
      <c r="F28" s="47">
        <v>0</v>
      </c>
      <c r="G28" s="47">
        <v>760369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1146502</v>
      </c>
      <c r="O28" s="48">
        <f t="shared" si="2"/>
        <v>6.3279721823600843</v>
      </c>
      <c r="P28" s="9"/>
    </row>
    <row r="29" spans="1:16">
      <c r="A29" s="12"/>
      <c r="B29" s="25">
        <v>335.12</v>
      </c>
      <c r="C29" s="20" t="s">
        <v>44</v>
      </c>
      <c r="D29" s="47">
        <v>2752608</v>
      </c>
      <c r="E29" s="47">
        <v>0</v>
      </c>
      <c r="F29" s="47">
        <v>1179537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3932145</v>
      </c>
      <c r="O29" s="48">
        <f t="shared" si="2"/>
        <v>21.702974942046584</v>
      </c>
      <c r="P29" s="9"/>
    </row>
    <row r="30" spans="1:16">
      <c r="A30" s="12"/>
      <c r="B30" s="25">
        <v>335.13</v>
      </c>
      <c r="C30" s="20" t="s">
        <v>45</v>
      </c>
      <c r="D30" s="47">
        <v>68059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68059</v>
      </c>
      <c r="O30" s="48">
        <f t="shared" si="2"/>
        <v>0.37564300695441</v>
      </c>
      <c r="P30" s="9"/>
    </row>
    <row r="31" spans="1:16">
      <c r="A31" s="12"/>
      <c r="B31" s="25">
        <v>335.14</v>
      </c>
      <c r="C31" s="20" t="s">
        <v>46</v>
      </c>
      <c r="D31" s="47">
        <v>57297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57297</v>
      </c>
      <c r="O31" s="48">
        <f t="shared" si="2"/>
        <v>0.31624351473672591</v>
      </c>
      <c r="P31" s="9"/>
    </row>
    <row r="32" spans="1:16">
      <c r="A32" s="12"/>
      <c r="B32" s="25">
        <v>335.15</v>
      </c>
      <c r="C32" s="20" t="s">
        <v>47</v>
      </c>
      <c r="D32" s="47">
        <v>18757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18757</v>
      </c>
      <c r="O32" s="48">
        <f t="shared" si="2"/>
        <v>0.10352687934650624</v>
      </c>
      <c r="P32" s="9"/>
    </row>
    <row r="33" spans="1:16">
      <c r="A33" s="12"/>
      <c r="B33" s="25">
        <v>335.16</v>
      </c>
      <c r="C33" s="20" t="s">
        <v>48</v>
      </c>
      <c r="D33" s="47">
        <v>349573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349573</v>
      </c>
      <c r="O33" s="48">
        <f t="shared" si="2"/>
        <v>1.9294237774588807</v>
      </c>
      <c r="P33" s="9"/>
    </row>
    <row r="34" spans="1:16">
      <c r="A34" s="12"/>
      <c r="B34" s="25">
        <v>335.18</v>
      </c>
      <c r="C34" s="20" t="s">
        <v>49</v>
      </c>
      <c r="D34" s="47">
        <v>6494043</v>
      </c>
      <c r="E34" s="47">
        <v>0</v>
      </c>
      <c r="F34" s="47">
        <v>5583344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12077387</v>
      </c>
      <c r="O34" s="48">
        <f t="shared" si="2"/>
        <v>66.659603709018654</v>
      </c>
      <c r="P34" s="9"/>
    </row>
    <row r="35" spans="1:16">
      <c r="A35" s="12"/>
      <c r="B35" s="25">
        <v>335.29</v>
      </c>
      <c r="C35" s="20" t="s">
        <v>50</v>
      </c>
      <c r="D35" s="47">
        <v>2622</v>
      </c>
      <c r="E35" s="47">
        <v>4310878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4313500</v>
      </c>
      <c r="O35" s="48">
        <f t="shared" si="2"/>
        <v>23.807815432166905</v>
      </c>
      <c r="P35" s="9"/>
    </row>
    <row r="36" spans="1:16">
      <c r="A36" s="12"/>
      <c r="B36" s="25">
        <v>335.49</v>
      </c>
      <c r="C36" s="20" t="s">
        <v>51</v>
      </c>
      <c r="D36" s="47">
        <v>0</v>
      </c>
      <c r="E36" s="47">
        <v>3055489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3055489</v>
      </c>
      <c r="O36" s="48">
        <f t="shared" si="2"/>
        <v>16.864383486035987</v>
      </c>
      <c r="P36" s="9"/>
    </row>
    <row r="37" spans="1:16">
      <c r="A37" s="12"/>
      <c r="B37" s="25">
        <v>335.7</v>
      </c>
      <c r="C37" s="20" t="s">
        <v>52</v>
      </c>
      <c r="D37" s="47">
        <v>0</v>
      </c>
      <c r="E37" s="47">
        <v>85452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85452</v>
      </c>
      <c r="O37" s="48">
        <f t="shared" ref="O37:O68" si="7">(N37/O$101)</f>
        <v>0.47164146152997022</v>
      </c>
      <c r="P37" s="9"/>
    </row>
    <row r="38" spans="1:16">
      <c r="A38" s="12"/>
      <c r="B38" s="25">
        <v>337.1</v>
      </c>
      <c r="C38" s="20" t="s">
        <v>53</v>
      </c>
      <c r="D38" s="47">
        <v>3084285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3084285</v>
      </c>
      <c r="O38" s="48">
        <f t="shared" si="7"/>
        <v>17.023319350921735</v>
      </c>
      <c r="P38" s="9"/>
    </row>
    <row r="39" spans="1:16">
      <c r="A39" s="12"/>
      <c r="B39" s="25">
        <v>337.7</v>
      </c>
      <c r="C39" s="20" t="s">
        <v>54</v>
      </c>
      <c r="D39" s="47">
        <v>122621</v>
      </c>
      <c r="E39" s="47">
        <v>116988</v>
      </c>
      <c r="F39" s="47">
        <v>0</v>
      </c>
      <c r="G39" s="47">
        <v>21000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260609</v>
      </c>
      <c r="O39" s="48">
        <f t="shared" si="7"/>
        <v>1.4383982779556241</v>
      </c>
      <c r="P39" s="9"/>
    </row>
    <row r="40" spans="1:16">
      <c r="A40" s="12"/>
      <c r="B40" s="25">
        <v>338</v>
      </c>
      <c r="C40" s="20" t="s">
        <v>55</v>
      </c>
      <c r="D40" s="47">
        <v>0</v>
      </c>
      <c r="E40" s="47">
        <v>0</v>
      </c>
      <c r="F40" s="47">
        <v>3604364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3604364</v>
      </c>
      <c r="O40" s="48">
        <f t="shared" si="7"/>
        <v>19.893829340986866</v>
      </c>
      <c r="P40" s="9"/>
    </row>
    <row r="41" spans="1:16" ht="15.75">
      <c r="A41" s="29" t="s">
        <v>60</v>
      </c>
      <c r="B41" s="30"/>
      <c r="C41" s="31"/>
      <c r="D41" s="32">
        <f t="shared" ref="D41:M41" si="8">SUM(D42:D70)</f>
        <v>14823833</v>
      </c>
      <c r="E41" s="32">
        <f t="shared" si="8"/>
        <v>12558545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46358744</v>
      </c>
      <c r="J41" s="32">
        <f t="shared" si="8"/>
        <v>19092107</v>
      </c>
      <c r="K41" s="32">
        <f t="shared" si="8"/>
        <v>0</v>
      </c>
      <c r="L41" s="32">
        <f t="shared" si="8"/>
        <v>0</v>
      </c>
      <c r="M41" s="32">
        <f t="shared" si="8"/>
        <v>35670</v>
      </c>
      <c r="N41" s="32">
        <f>SUM(D41:M41)</f>
        <v>92868899</v>
      </c>
      <c r="O41" s="46">
        <f t="shared" si="7"/>
        <v>512.57809360856606</v>
      </c>
      <c r="P41" s="10"/>
    </row>
    <row r="42" spans="1:16">
      <c r="A42" s="12"/>
      <c r="B42" s="25">
        <v>341.1</v>
      </c>
      <c r="C42" s="20" t="s">
        <v>63</v>
      </c>
      <c r="D42" s="47">
        <v>1126866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1126866</v>
      </c>
      <c r="O42" s="48">
        <f t="shared" si="7"/>
        <v>6.2195937741472571</v>
      </c>
      <c r="P42" s="9"/>
    </row>
    <row r="43" spans="1:16">
      <c r="A43" s="12"/>
      <c r="B43" s="25">
        <v>341.52</v>
      </c>
      <c r="C43" s="20" t="s">
        <v>65</v>
      </c>
      <c r="D43" s="47">
        <v>187307</v>
      </c>
      <c r="E43" s="47">
        <v>581429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0" si="9">SUM(D43:M43)</f>
        <v>768736</v>
      </c>
      <c r="O43" s="48">
        <f t="shared" si="7"/>
        <v>4.2429407219339881</v>
      </c>
      <c r="P43" s="9"/>
    </row>
    <row r="44" spans="1:16">
      <c r="A44" s="12"/>
      <c r="B44" s="25">
        <v>341.53</v>
      </c>
      <c r="C44" s="20" t="s">
        <v>66</v>
      </c>
      <c r="D44" s="47">
        <v>0</v>
      </c>
      <c r="E44" s="47">
        <v>742977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742977</v>
      </c>
      <c r="O44" s="48">
        <f t="shared" si="7"/>
        <v>4.1007671928468925</v>
      </c>
      <c r="P44" s="9"/>
    </row>
    <row r="45" spans="1:16">
      <c r="A45" s="12"/>
      <c r="B45" s="25">
        <v>341.55</v>
      </c>
      <c r="C45" s="20" t="s">
        <v>67</v>
      </c>
      <c r="D45" s="47">
        <v>9208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9208</v>
      </c>
      <c r="O45" s="48">
        <f t="shared" si="7"/>
        <v>5.0822386576884863E-2</v>
      </c>
      <c r="P45" s="9"/>
    </row>
    <row r="46" spans="1:16">
      <c r="A46" s="12"/>
      <c r="B46" s="25">
        <v>341.9</v>
      </c>
      <c r="C46" s="20" t="s">
        <v>68</v>
      </c>
      <c r="D46" s="47">
        <v>325595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19092107</v>
      </c>
      <c r="K46" s="47">
        <v>0</v>
      </c>
      <c r="L46" s="47">
        <v>0</v>
      </c>
      <c r="M46" s="47">
        <v>0</v>
      </c>
      <c r="N46" s="47">
        <f t="shared" si="9"/>
        <v>19417702</v>
      </c>
      <c r="O46" s="48">
        <f t="shared" si="7"/>
        <v>107.17354012584171</v>
      </c>
      <c r="P46" s="9"/>
    </row>
    <row r="47" spans="1:16">
      <c r="A47" s="12"/>
      <c r="B47" s="25">
        <v>342.3</v>
      </c>
      <c r="C47" s="20" t="s">
        <v>69</v>
      </c>
      <c r="D47" s="47">
        <v>179014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179014</v>
      </c>
      <c r="O47" s="48">
        <f t="shared" si="7"/>
        <v>0.98804503808367372</v>
      </c>
      <c r="P47" s="9"/>
    </row>
    <row r="48" spans="1:16">
      <c r="A48" s="12"/>
      <c r="B48" s="25">
        <v>342.4</v>
      </c>
      <c r="C48" s="20" t="s">
        <v>70</v>
      </c>
      <c r="D48" s="47">
        <v>0</v>
      </c>
      <c r="E48" s="47">
        <v>998350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998350</v>
      </c>
      <c r="O48" s="48">
        <f t="shared" si="7"/>
        <v>5.5102660337785627</v>
      </c>
      <c r="P48" s="9"/>
    </row>
    <row r="49" spans="1:16">
      <c r="A49" s="12"/>
      <c r="B49" s="25">
        <v>342.6</v>
      </c>
      <c r="C49" s="20" t="s">
        <v>71</v>
      </c>
      <c r="D49" s="47">
        <v>3180807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3180807</v>
      </c>
      <c r="O49" s="48">
        <f t="shared" si="7"/>
        <v>17.55606027155315</v>
      </c>
      <c r="P49" s="9"/>
    </row>
    <row r="50" spans="1:16">
      <c r="A50" s="12"/>
      <c r="B50" s="25">
        <v>342.9</v>
      </c>
      <c r="C50" s="20" t="s">
        <v>72</v>
      </c>
      <c r="D50" s="47">
        <v>14512</v>
      </c>
      <c r="E50" s="47">
        <v>343646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358158</v>
      </c>
      <c r="O50" s="48">
        <f t="shared" si="7"/>
        <v>1.976807594657247</v>
      </c>
      <c r="P50" s="9"/>
    </row>
    <row r="51" spans="1:16">
      <c r="A51" s="12"/>
      <c r="B51" s="25">
        <v>343.4</v>
      </c>
      <c r="C51" s="20" t="s">
        <v>73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14470252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14470252</v>
      </c>
      <c r="O51" s="48">
        <f t="shared" si="7"/>
        <v>79.866718180814658</v>
      </c>
      <c r="P51" s="9"/>
    </row>
    <row r="52" spans="1:16">
      <c r="A52" s="12"/>
      <c r="B52" s="25">
        <v>343.6</v>
      </c>
      <c r="C52" s="20" t="s">
        <v>74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27265392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27265392</v>
      </c>
      <c r="O52" s="48">
        <f t="shared" si="7"/>
        <v>150.48786841814768</v>
      </c>
      <c r="P52" s="9"/>
    </row>
    <row r="53" spans="1:16">
      <c r="A53" s="12"/>
      <c r="B53" s="25">
        <v>343.7</v>
      </c>
      <c r="C53" s="20" t="s">
        <v>75</v>
      </c>
      <c r="D53" s="47">
        <v>898452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898452</v>
      </c>
      <c r="O53" s="48">
        <f t="shared" si="7"/>
        <v>4.9588917099017555</v>
      </c>
      <c r="P53" s="9"/>
    </row>
    <row r="54" spans="1:16">
      <c r="A54" s="12"/>
      <c r="B54" s="25">
        <v>343.9</v>
      </c>
      <c r="C54" s="20" t="s">
        <v>76</v>
      </c>
      <c r="D54" s="47">
        <v>0</v>
      </c>
      <c r="E54" s="47">
        <v>1141709</v>
      </c>
      <c r="F54" s="47">
        <v>0</v>
      </c>
      <c r="G54" s="47">
        <v>0</v>
      </c>
      <c r="H54" s="47">
        <v>0</v>
      </c>
      <c r="I54" s="47">
        <v>2082028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3223737</v>
      </c>
      <c r="O54" s="48">
        <f t="shared" si="7"/>
        <v>17.793006954409979</v>
      </c>
      <c r="P54" s="9"/>
    </row>
    <row r="55" spans="1:16">
      <c r="A55" s="12"/>
      <c r="B55" s="25">
        <v>344.5</v>
      </c>
      <c r="C55" s="20" t="s">
        <v>77</v>
      </c>
      <c r="D55" s="47">
        <v>0</v>
      </c>
      <c r="E55" s="47">
        <v>24667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24667</v>
      </c>
      <c r="O55" s="48">
        <f t="shared" si="7"/>
        <v>0.1361463737719395</v>
      </c>
      <c r="P55" s="9"/>
    </row>
    <row r="56" spans="1:16">
      <c r="A56" s="12"/>
      <c r="B56" s="25">
        <v>344.9</v>
      </c>
      <c r="C56" s="20" t="s">
        <v>78</v>
      </c>
      <c r="D56" s="47">
        <v>0</v>
      </c>
      <c r="E56" s="47">
        <v>5160907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5160907</v>
      </c>
      <c r="O56" s="48">
        <f t="shared" si="7"/>
        <v>28.484970747323104</v>
      </c>
      <c r="P56" s="9"/>
    </row>
    <row r="57" spans="1:16">
      <c r="A57" s="12"/>
      <c r="B57" s="25">
        <v>345.1</v>
      </c>
      <c r="C57" s="20" t="s">
        <v>79</v>
      </c>
      <c r="D57" s="47">
        <v>352450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32170</v>
      </c>
      <c r="N57" s="47">
        <f t="shared" si="9"/>
        <v>384620</v>
      </c>
      <c r="O57" s="48">
        <f t="shared" si="7"/>
        <v>2.1228612429627995</v>
      </c>
      <c r="P57" s="9"/>
    </row>
    <row r="58" spans="1:16">
      <c r="A58" s="12"/>
      <c r="B58" s="25">
        <v>346.4</v>
      </c>
      <c r="C58" s="20" t="s">
        <v>81</v>
      </c>
      <c r="D58" s="47">
        <v>66773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66773</v>
      </c>
      <c r="O58" s="48">
        <f t="shared" si="7"/>
        <v>0.3685450932774037</v>
      </c>
      <c r="P58" s="9"/>
    </row>
    <row r="59" spans="1:16">
      <c r="A59" s="12"/>
      <c r="B59" s="25">
        <v>346.9</v>
      </c>
      <c r="C59" s="20" t="s">
        <v>82</v>
      </c>
      <c r="D59" s="47">
        <v>0</v>
      </c>
      <c r="E59" s="47">
        <v>515954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515954</v>
      </c>
      <c r="O59" s="48">
        <f t="shared" si="7"/>
        <v>2.847742576443316</v>
      </c>
      <c r="P59" s="9"/>
    </row>
    <row r="60" spans="1:16">
      <c r="A60" s="12"/>
      <c r="B60" s="25">
        <v>347.2</v>
      </c>
      <c r="C60" s="20" t="s">
        <v>83</v>
      </c>
      <c r="D60" s="47">
        <v>178327</v>
      </c>
      <c r="E60" s="47">
        <v>1207085</v>
      </c>
      <c r="F60" s="47">
        <v>0</v>
      </c>
      <c r="G60" s="47">
        <v>0</v>
      </c>
      <c r="H60" s="47">
        <v>0</v>
      </c>
      <c r="I60" s="47">
        <v>1770940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3156352</v>
      </c>
      <c r="O60" s="48">
        <f t="shared" si="7"/>
        <v>17.421084004857047</v>
      </c>
      <c r="P60" s="9"/>
    </row>
    <row r="61" spans="1:16">
      <c r="A61" s="12"/>
      <c r="B61" s="25">
        <v>347.3</v>
      </c>
      <c r="C61" s="20" t="s">
        <v>84</v>
      </c>
      <c r="D61" s="47">
        <v>0</v>
      </c>
      <c r="E61" s="47">
        <v>1592554</v>
      </c>
      <c r="F61" s="47">
        <v>0</v>
      </c>
      <c r="G61" s="47">
        <v>0</v>
      </c>
      <c r="H61" s="47">
        <v>0</v>
      </c>
      <c r="I61" s="47">
        <v>600518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2193072</v>
      </c>
      <c r="O61" s="48">
        <f t="shared" si="7"/>
        <v>12.104382382161386</v>
      </c>
      <c r="P61" s="9"/>
    </row>
    <row r="62" spans="1:16">
      <c r="A62" s="12"/>
      <c r="B62" s="25">
        <v>347.9</v>
      </c>
      <c r="C62" s="20" t="s">
        <v>85</v>
      </c>
      <c r="D62" s="47">
        <v>0</v>
      </c>
      <c r="E62" s="47">
        <v>248138</v>
      </c>
      <c r="F62" s="47">
        <v>0</v>
      </c>
      <c r="G62" s="47">
        <v>0</v>
      </c>
      <c r="H62" s="47">
        <v>0</v>
      </c>
      <c r="I62" s="47">
        <v>169614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417752</v>
      </c>
      <c r="O62" s="48">
        <f t="shared" si="7"/>
        <v>2.305729109173198</v>
      </c>
      <c r="P62" s="9"/>
    </row>
    <row r="63" spans="1:16">
      <c r="A63" s="12"/>
      <c r="B63" s="25">
        <v>348.12</v>
      </c>
      <c r="C63" s="39" t="s">
        <v>137</v>
      </c>
      <c r="D63" s="47">
        <v>70420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70420</v>
      </c>
      <c r="O63" s="48">
        <f t="shared" si="7"/>
        <v>0.38867424660558558</v>
      </c>
      <c r="P63" s="9"/>
    </row>
    <row r="64" spans="1:16">
      <c r="A64" s="12"/>
      <c r="B64" s="25">
        <v>348.22</v>
      </c>
      <c r="C64" s="39" t="s">
        <v>87</v>
      </c>
      <c r="D64" s="47">
        <v>256867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256867</v>
      </c>
      <c r="O64" s="48">
        <f t="shared" si="7"/>
        <v>1.4177447841925157</v>
      </c>
      <c r="P64" s="9"/>
    </row>
    <row r="65" spans="1:16">
      <c r="A65" s="12"/>
      <c r="B65" s="25">
        <v>348.32</v>
      </c>
      <c r="C65" s="39" t="s">
        <v>88</v>
      </c>
      <c r="D65" s="47">
        <v>600779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600779</v>
      </c>
      <c r="O65" s="48">
        <f t="shared" si="7"/>
        <v>3.3159233911027708</v>
      </c>
      <c r="P65" s="9"/>
    </row>
    <row r="66" spans="1:16">
      <c r="A66" s="12"/>
      <c r="B66" s="25">
        <v>348.42</v>
      </c>
      <c r="C66" s="39" t="s">
        <v>89</v>
      </c>
      <c r="D66" s="47">
        <v>783017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783017</v>
      </c>
      <c r="O66" s="48">
        <f t="shared" si="7"/>
        <v>4.3217628877359529</v>
      </c>
      <c r="P66" s="9"/>
    </row>
    <row r="67" spans="1:16">
      <c r="A67" s="12"/>
      <c r="B67" s="25">
        <v>348.48</v>
      </c>
      <c r="C67" s="39" t="s">
        <v>91</v>
      </c>
      <c r="D67" s="47">
        <v>105983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105983</v>
      </c>
      <c r="O67" s="48">
        <f t="shared" si="7"/>
        <v>0.58495970857710566</v>
      </c>
      <c r="P67" s="9"/>
    </row>
    <row r="68" spans="1:16">
      <c r="A68" s="12"/>
      <c r="B68" s="25">
        <v>348.52</v>
      </c>
      <c r="C68" s="39" t="s">
        <v>92</v>
      </c>
      <c r="D68" s="47">
        <v>811951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811951</v>
      </c>
      <c r="O68" s="48">
        <f t="shared" si="7"/>
        <v>4.4814604260955955</v>
      </c>
      <c r="P68" s="9"/>
    </row>
    <row r="69" spans="1:16">
      <c r="A69" s="12"/>
      <c r="B69" s="25">
        <v>348.72</v>
      </c>
      <c r="C69" s="39" t="s">
        <v>93</v>
      </c>
      <c r="D69" s="47">
        <v>151162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151162</v>
      </c>
      <c r="O69" s="48">
        <f t="shared" ref="O69:O99" si="10">(N69/O$101)</f>
        <v>0.83431946130919532</v>
      </c>
      <c r="P69" s="9"/>
    </row>
    <row r="70" spans="1:16">
      <c r="A70" s="12"/>
      <c r="B70" s="25">
        <v>349</v>
      </c>
      <c r="C70" s="20" t="s">
        <v>1</v>
      </c>
      <c r="D70" s="47">
        <v>5524343</v>
      </c>
      <c r="E70" s="47">
        <v>1129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3500</v>
      </c>
      <c r="N70" s="47">
        <f t="shared" si="9"/>
        <v>5528972</v>
      </c>
      <c r="O70" s="48">
        <f t="shared" si="10"/>
        <v>30.516458770283695</v>
      </c>
      <c r="P70" s="9"/>
    </row>
    <row r="71" spans="1:16" ht="15.75">
      <c r="A71" s="29" t="s">
        <v>61</v>
      </c>
      <c r="B71" s="30"/>
      <c r="C71" s="31"/>
      <c r="D71" s="32">
        <f t="shared" ref="D71:M71" si="11">SUM(D72:D78)</f>
        <v>1952316</v>
      </c>
      <c r="E71" s="32">
        <f t="shared" si="11"/>
        <v>1688536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>SUM(D71:M71)</f>
        <v>3640852</v>
      </c>
      <c r="O71" s="46">
        <f t="shared" si="10"/>
        <v>20.095220222982668</v>
      </c>
      <c r="P71" s="10"/>
    </row>
    <row r="72" spans="1:16">
      <c r="A72" s="13"/>
      <c r="B72" s="40">
        <v>351.1</v>
      </c>
      <c r="C72" s="21" t="s">
        <v>95</v>
      </c>
      <c r="D72" s="47">
        <v>15897</v>
      </c>
      <c r="E72" s="47">
        <v>1579503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1595400</v>
      </c>
      <c r="O72" s="48">
        <f t="shared" si="10"/>
        <v>8.8056076829672154</v>
      </c>
      <c r="P72" s="9"/>
    </row>
    <row r="73" spans="1:16">
      <c r="A73" s="13"/>
      <c r="B73" s="40">
        <v>351.3</v>
      </c>
      <c r="C73" s="21" t="s">
        <v>96</v>
      </c>
      <c r="D73" s="47">
        <v>0</v>
      </c>
      <c r="E73" s="47">
        <v>48740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2">SUM(D73:M73)</f>
        <v>48740</v>
      </c>
      <c r="O73" s="48">
        <f t="shared" si="10"/>
        <v>0.26901423998233803</v>
      </c>
      <c r="P73" s="9"/>
    </row>
    <row r="74" spans="1:16">
      <c r="A74" s="13"/>
      <c r="B74" s="40">
        <v>351.4</v>
      </c>
      <c r="C74" s="21" t="s">
        <v>97</v>
      </c>
      <c r="D74" s="47">
        <v>0</v>
      </c>
      <c r="E74" s="47">
        <v>60293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60293</v>
      </c>
      <c r="O74" s="48">
        <f t="shared" si="10"/>
        <v>0.33277955624241085</v>
      </c>
      <c r="P74" s="9"/>
    </row>
    <row r="75" spans="1:16">
      <c r="A75" s="13"/>
      <c r="B75" s="40">
        <v>351.5</v>
      </c>
      <c r="C75" s="21" t="s">
        <v>98</v>
      </c>
      <c r="D75" s="47">
        <v>1229031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1229031</v>
      </c>
      <c r="O75" s="48">
        <f t="shared" si="10"/>
        <v>6.783480516613313</v>
      </c>
      <c r="P75" s="9"/>
    </row>
    <row r="76" spans="1:16">
      <c r="A76" s="13"/>
      <c r="B76" s="40">
        <v>352</v>
      </c>
      <c r="C76" s="21" t="s">
        <v>99</v>
      </c>
      <c r="D76" s="47">
        <v>152924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152924</v>
      </c>
      <c r="O76" s="48">
        <f t="shared" si="10"/>
        <v>0.84404459653383379</v>
      </c>
      <c r="P76" s="9"/>
    </row>
    <row r="77" spans="1:16">
      <c r="A77" s="13"/>
      <c r="B77" s="40">
        <v>354</v>
      </c>
      <c r="C77" s="21" t="s">
        <v>138</v>
      </c>
      <c r="D77" s="47">
        <v>12872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12872</v>
      </c>
      <c r="O77" s="48">
        <f t="shared" si="10"/>
        <v>7.1045369246053647E-2</v>
      </c>
      <c r="P77" s="9"/>
    </row>
    <row r="78" spans="1:16">
      <c r="A78" s="13"/>
      <c r="B78" s="40">
        <v>359</v>
      </c>
      <c r="C78" s="21" t="s">
        <v>100</v>
      </c>
      <c r="D78" s="47">
        <v>541592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541592</v>
      </c>
      <c r="O78" s="48">
        <f t="shared" si="10"/>
        <v>2.9892482613975053</v>
      </c>
      <c r="P78" s="9"/>
    </row>
    <row r="79" spans="1:16" ht="15.75">
      <c r="A79" s="29" t="s">
        <v>5</v>
      </c>
      <c r="B79" s="30"/>
      <c r="C79" s="31"/>
      <c r="D79" s="32">
        <f t="shared" ref="D79:M79" si="13">SUM(D80:D93)</f>
        <v>4201409</v>
      </c>
      <c r="E79" s="32">
        <f t="shared" si="13"/>
        <v>14491683</v>
      </c>
      <c r="F79" s="32">
        <f t="shared" si="13"/>
        <v>611671</v>
      </c>
      <c r="G79" s="32">
        <f t="shared" si="13"/>
        <v>4332519</v>
      </c>
      <c r="H79" s="32">
        <f t="shared" si="13"/>
        <v>0</v>
      </c>
      <c r="I79" s="32">
        <f t="shared" si="13"/>
        <v>8869638</v>
      </c>
      <c r="J79" s="32">
        <f t="shared" si="13"/>
        <v>3006057</v>
      </c>
      <c r="K79" s="32">
        <f t="shared" si="13"/>
        <v>0</v>
      </c>
      <c r="L79" s="32">
        <f t="shared" si="13"/>
        <v>0</v>
      </c>
      <c r="M79" s="32">
        <f t="shared" si="13"/>
        <v>6079</v>
      </c>
      <c r="N79" s="32">
        <f>SUM(D79:M79)</f>
        <v>35519056</v>
      </c>
      <c r="O79" s="46">
        <f t="shared" si="10"/>
        <v>196.04291864444198</v>
      </c>
      <c r="P79" s="10"/>
    </row>
    <row r="80" spans="1:16">
      <c r="A80" s="12"/>
      <c r="B80" s="25">
        <v>361.1</v>
      </c>
      <c r="C80" s="20" t="s">
        <v>101</v>
      </c>
      <c r="D80" s="47">
        <v>2549543</v>
      </c>
      <c r="E80" s="47">
        <v>3754080</v>
      </c>
      <c r="F80" s="47">
        <v>261940</v>
      </c>
      <c r="G80" s="47">
        <v>3001633</v>
      </c>
      <c r="H80" s="47">
        <v>0</v>
      </c>
      <c r="I80" s="47">
        <v>4736551</v>
      </c>
      <c r="J80" s="47">
        <v>272779</v>
      </c>
      <c r="K80" s="47">
        <v>0</v>
      </c>
      <c r="L80" s="47">
        <v>0</v>
      </c>
      <c r="M80" s="47">
        <v>6079</v>
      </c>
      <c r="N80" s="47">
        <f>SUM(D80:M80)</f>
        <v>14582605</v>
      </c>
      <c r="O80" s="48">
        <f t="shared" si="10"/>
        <v>80.486836295396841</v>
      </c>
      <c r="P80" s="9"/>
    </row>
    <row r="81" spans="1:16">
      <c r="A81" s="12"/>
      <c r="B81" s="25">
        <v>361.3</v>
      </c>
      <c r="C81" s="20" t="s">
        <v>102</v>
      </c>
      <c r="D81" s="47">
        <v>-29520</v>
      </c>
      <c r="E81" s="47">
        <v>226528</v>
      </c>
      <c r="F81" s="47">
        <v>0</v>
      </c>
      <c r="G81" s="47">
        <v>33424</v>
      </c>
      <c r="H81" s="47">
        <v>0</v>
      </c>
      <c r="I81" s="47">
        <v>751758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3" si="14">SUM(D81:M81)</f>
        <v>982190</v>
      </c>
      <c r="O81" s="48">
        <f t="shared" si="10"/>
        <v>5.4210729661110495</v>
      </c>
      <c r="P81" s="9"/>
    </row>
    <row r="82" spans="1:16">
      <c r="A82" s="12"/>
      <c r="B82" s="25">
        <v>362</v>
      </c>
      <c r="C82" s="20" t="s">
        <v>103</v>
      </c>
      <c r="D82" s="47">
        <v>450503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450503</v>
      </c>
      <c r="O82" s="48">
        <f t="shared" si="10"/>
        <v>2.4864940942708906</v>
      </c>
      <c r="P82" s="9"/>
    </row>
    <row r="83" spans="1:16">
      <c r="A83" s="12"/>
      <c r="B83" s="25">
        <v>363.11</v>
      </c>
      <c r="C83" s="20" t="s">
        <v>24</v>
      </c>
      <c r="D83" s="47">
        <v>0</v>
      </c>
      <c r="E83" s="47">
        <v>23394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23394</v>
      </c>
      <c r="O83" s="48">
        <f t="shared" si="10"/>
        <v>0.12912021194392317</v>
      </c>
      <c r="P83" s="9"/>
    </row>
    <row r="84" spans="1:16">
      <c r="A84" s="12"/>
      <c r="B84" s="25">
        <v>363.12</v>
      </c>
      <c r="C84" s="20" t="s">
        <v>139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640504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640504</v>
      </c>
      <c r="O84" s="48">
        <f t="shared" si="10"/>
        <v>3.5351804834970748</v>
      </c>
      <c r="P84" s="9"/>
    </row>
    <row r="85" spans="1:16">
      <c r="A85" s="12"/>
      <c r="B85" s="25">
        <v>363.22</v>
      </c>
      <c r="C85" s="20" t="s">
        <v>140</v>
      </c>
      <c r="D85" s="47">
        <v>0</v>
      </c>
      <c r="E85" s="47">
        <v>1235343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1235343</v>
      </c>
      <c r="O85" s="48">
        <f t="shared" si="10"/>
        <v>6.8183187989844356</v>
      </c>
      <c r="P85" s="9"/>
    </row>
    <row r="86" spans="1:16">
      <c r="A86" s="12"/>
      <c r="B86" s="25">
        <v>363.23</v>
      </c>
      <c r="C86" s="20" t="s">
        <v>141</v>
      </c>
      <c r="D86" s="47">
        <v>0</v>
      </c>
      <c r="E86" s="47">
        <v>0</v>
      </c>
      <c r="F86" s="47">
        <v>349731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349731</v>
      </c>
      <c r="O86" s="48">
        <f t="shared" si="10"/>
        <v>1.9302958383927586</v>
      </c>
      <c r="P86" s="9"/>
    </row>
    <row r="87" spans="1:16">
      <c r="A87" s="12"/>
      <c r="B87" s="25">
        <v>363.24</v>
      </c>
      <c r="C87" s="20" t="s">
        <v>142</v>
      </c>
      <c r="D87" s="47">
        <v>0</v>
      </c>
      <c r="E87" s="47">
        <v>6184140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6184140</v>
      </c>
      <c r="O87" s="48">
        <f t="shared" si="10"/>
        <v>34.132575339441438</v>
      </c>
      <c r="P87" s="9"/>
    </row>
    <row r="88" spans="1:16">
      <c r="A88" s="12"/>
      <c r="B88" s="25">
        <v>363.27</v>
      </c>
      <c r="C88" s="20" t="s">
        <v>143</v>
      </c>
      <c r="D88" s="47">
        <v>0</v>
      </c>
      <c r="E88" s="47">
        <v>788511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788511</v>
      </c>
      <c r="O88" s="48">
        <f t="shared" si="10"/>
        <v>4.3520863229937081</v>
      </c>
      <c r="P88" s="9"/>
    </row>
    <row r="89" spans="1:16">
      <c r="A89" s="12"/>
      <c r="B89" s="25">
        <v>363.29</v>
      </c>
      <c r="C89" s="20" t="s">
        <v>144</v>
      </c>
      <c r="D89" s="47">
        <v>0</v>
      </c>
      <c r="E89" s="47">
        <v>957942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957942</v>
      </c>
      <c r="O89" s="48">
        <f t="shared" si="10"/>
        <v>5.2872392096257865</v>
      </c>
      <c r="P89" s="9"/>
    </row>
    <row r="90" spans="1:16">
      <c r="A90" s="12"/>
      <c r="B90" s="25">
        <v>364</v>
      </c>
      <c r="C90" s="20" t="s">
        <v>104</v>
      </c>
      <c r="D90" s="47">
        <v>0</v>
      </c>
      <c r="E90" s="47">
        <v>66906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66906</v>
      </c>
      <c r="O90" s="48">
        <f t="shared" si="10"/>
        <v>0.36927916988630094</v>
      </c>
      <c r="P90" s="9"/>
    </row>
    <row r="91" spans="1:16">
      <c r="A91" s="12"/>
      <c r="B91" s="25">
        <v>365</v>
      </c>
      <c r="C91" s="20" t="s">
        <v>105</v>
      </c>
      <c r="D91" s="47">
        <v>116362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116362</v>
      </c>
      <c r="O91" s="48">
        <f t="shared" si="10"/>
        <v>0.64224528093608568</v>
      </c>
      <c r="P91" s="9"/>
    </row>
    <row r="92" spans="1:16">
      <c r="A92" s="12"/>
      <c r="B92" s="25">
        <v>366</v>
      </c>
      <c r="C92" s="20" t="s">
        <v>106</v>
      </c>
      <c r="D92" s="47">
        <v>176736</v>
      </c>
      <c r="E92" s="47">
        <v>298419</v>
      </c>
      <c r="F92" s="47">
        <v>0</v>
      </c>
      <c r="G92" s="47">
        <v>1297462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1772617</v>
      </c>
      <c r="O92" s="48">
        <f t="shared" si="10"/>
        <v>9.7837344077712771</v>
      </c>
      <c r="P92" s="9"/>
    </row>
    <row r="93" spans="1:16">
      <c r="A93" s="12"/>
      <c r="B93" s="25">
        <v>369.9</v>
      </c>
      <c r="C93" s="20" t="s">
        <v>107</v>
      </c>
      <c r="D93" s="47">
        <v>937785</v>
      </c>
      <c r="E93" s="47">
        <v>956420</v>
      </c>
      <c r="F93" s="47">
        <v>0</v>
      </c>
      <c r="G93" s="47">
        <v>0</v>
      </c>
      <c r="H93" s="47">
        <v>0</v>
      </c>
      <c r="I93" s="47">
        <v>2740825</v>
      </c>
      <c r="J93" s="47">
        <v>2733278</v>
      </c>
      <c r="K93" s="47">
        <v>0</v>
      </c>
      <c r="L93" s="47">
        <v>0</v>
      </c>
      <c r="M93" s="47">
        <v>0</v>
      </c>
      <c r="N93" s="47">
        <f t="shared" si="14"/>
        <v>7368308</v>
      </c>
      <c r="O93" s="48">
        <f t="shared" si="10"/>
        <v>40.668440225190416</v>
      </c>
      <c r="P93" s="9"/>
    </row>
    <row r="94" spans="1:16" ht="15.75">
      <c r="A94" s="29" t="s">
        <v>62</v>
      </c>
      <c r="B94" s="30"/>
      <c r="C94" s="31"/>
      <c r="D94" s="32">
        <f t="shared" ref="D94:M94" si="15">SUM(D95:D98)</f>
        <v>7630069</v>
      </c>
      <c r="E94" s="32">
        <f t="shared" si="15"/>
        <v>6123048</v>
      </c>
      <c r="F94" s="32">
        <f t="shared" si="15"/>
        <v>6530936</v>
      </c>
      <c r="G94" s="32">
        <f t="shared" si="15"/>
        <v>6058495</v>
      </c>
      <c r="H94" s="32">
        <f t="shared" si="15"/>
        <v>0</v>
      </c>
      <c r="I94" s="32">
        <f t="shared" si="15"/>
        <v>18580051</v>
      </c>
      <c r="J94" s="32">
        <f t="shared" si="15"/>
        <v>0</v>
      </c>
      <c r="K94" s="32">
        <f t="shared" si="15"/>
        <v>0</v>
      </c>
      <c r="L94" s="32">
        <f t="shared" si="15"/>
        <v>0</v>
      </c>
      <c r="M94" s="32">
        <f t="shared" si="15"/>
        <v>237000</v>
      </c>
      <c r="N94" s="32">
        <f t="shared" ref="N94:N99" si="16">SUM(D94:M94)</f>
        <v>45159599</v>
      </c>
      <c r="O94" s="46">
        <f t="shared" si="10"/>
        <v>249.25267137653162</v>
      </c>
      <c r="P94" s="9"/>
    </row>
    <row r="95" spans="1:16">
      <c r="A95" s="12"/>
      <c r="B95" s="25">
        <v>381</v>
      </c>
      <c r="C95" s="20" t="s">
        <v>108</v>
      </c>
      <c r="D95" s="47">
        <v>4528002</v>
      </c>
      <c r="E95" s="47">
        <v>3634598</v>
      </c>
      <c r="F95" s="47">
        <v>6519386</v>
      </c>
      <c r="G95" s="47">
        <v>6058495</v>
      </c>
      <c r="H95" s="47">
        <v>0</v>
      </c>
      <c r="I95" s="47">
        <v>376735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21117216</v>
      </c>
      <c r="O95" s="48">
        <f t="shared" si="10"/>
        <v>116.55379180925047</v>
      </c>
      <c r="P95" s="9"/>
    </row>
    <row r="96" spans="1:16">
      <c r="A96" s="12"/>
      <c r="B96" s="25">
        <v>383</v>
      </c>
      <c r="C96" s="20" t="s">
        <v>109</v>
      </c>
      <c r="D96" s="47">
        <v>3102067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3102067</v>
      </c>
      <c r="O96" s="48">
        <f t="shared" si="10"/>
        <v>17.121464841593994</v>
      </c>
      <c r="P96" s="9"/>
    </row>
    <row r="97" spans="1:119">
      <c r="A97" s="12"/>
      <c r="B97" s="25">
        <v>384</v>
      </c>
      <c r="C97" s="20" t="s">
        <v>110</v>
      </c>
      <c r="D97" s="47">
        <v>0</v>
      </c>
      <c r="E97" s="47">
        <v>2488450</v>
      </c>
      <c r="F97" s="47">
        <v>11550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2500000</v>
      </c>
      <c r="O97" s="48">
        <f t="shared" si="10"/>
        <v>13.79843249806822</v>
      </c>
      <c r="P97" s="9"/>
    </row>
    <row r="98" spans="1:119" ht="15.75" thickBot="1">
      <c r="A98" s="12"/>
      <c r="B98" s="25">
        <v>389.4</v>
      </c>
      <c r="C98" s="20" t="s">
        <v>111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18203316</v>
      </c>
      <c r="J98" s="47">
        <v>0</v>
      </c>
      <c r="K98" s="47">
        <v>0</v>
      </c>
      <c r="L98" s="47">
        <v>0</v>
      </c>
      <c r="M98" s="47">
        <v>237000</v>
      </c>
      <c r="N98" s="47">
        <f t="shared" si="16"/>
        <v>18440316</v>
      </c>
      <c r="O98" s="48">
        <f t="shared" si="10"/>
        <v>101.77898222761894</v>
      </c>
      <c r="P98" s="9"/>
    </row>
    <row r="99" spans="1:119" ht="16.5" thickBot="1">
      <c r="A99" s="14" t="s">
        <v>86</v>
      </c>
      <c r="B99" s="23"/>
      <c r="C99" s="22"/>
      <c r="D99" s="15">
        <f t="shared" ref="D99:M99" si="17">SUM(D5,D10,D15,D41,D71,D79,D94)</f>
        <v>143979292</v>
      </c>
      <c r="E99" s="15">
        <f t="shared" si="17"/>
        <v>102607875</v>
      </c>
      <c r="F99" s="15">
        <f t="shared" si="17"/>
        <v>17509852</v>
      </c>
      <c r="G99" s="15">
        <f t="shared" si="17"/>
        <v>14862733</v>
      </c>
      <c r="H99" s="15">
        <f t="shared" si="17"/>
        <v>0</v>
      </c>
      <c r="I99" s="15">
        <f t="shared" si="17"/>
        <v>74489229</v>
      </c>
      <c r="J99" s="15">
        <f t="shared" si="17"/>
        <v>22098164</v>
      </c>
      <c r="K99" s="15">
        <f t="shared" si="17"/>
        <v>0</v>
      </c>
      <c r="L99" s="15">
        <f t="shared" si="17"/>
        <v>0</v>
      </c>
      <c r="M99" s="15">
        <f t="shared" si="17"/>
        <v>278749</v>
      </c>
      <c r="N99" s="15">
        <f t="shared" si="16"/>
        <v>375825894</v>
      </c>
      <c r="O99" s="38">
        <f t="shared" si="10"/>
        <v>2074.3232917540568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145</v>
      </c>
      <c r="M101" s="49"/>
      <c r="N101" s="49"/>
      <c r="O101" s="44">
        <v>181180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125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105900947</v>
      </c>
      <c r="E5" s="27">
        <f t="shared" si="0"/>
        <v>50996355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156897302</v>
      </c>
      <c r="O5" s="33">
        <f t="shared" ref="O5:O36" si="2">(N5/O$105)</f>
        <v>902.04560324259057</v>
      </c>
      <c r="P5" s="6"/>
    </row>
    <row r="6" spans="1:133">
      <c r="A6" s="12"/>
      <c r="B6" s="25">
        <v>311</v>
      </c>
      <c r="C6" s="20" t="s">
        <v>3</v>
      </c>
      <c r="D6" s="47">
        <v>103911802</v>
      </c>
      <c r="E6" s="47">
        <v>44835984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148747786</v>
      </c>
      <c r="O6" s="48">
        <f t="shared" si="2"/>
        <v>855.19180153505624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5764454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5764454</v>
      </c>
      <c r="O7" s="48">
        <f t="shared" si="2"/>
        <v>33.141426394917644</v>
      </c>
      <c r="P7" s="9"/>
    </row>
    <row r="8" spans="1:133">
      <c r="A8" s="12"/>
      <c r="B8" s="25">
        <v>314.3</v>
      </c>
      <c r="C8" s="20" t="s">
        <v>14</v>
      </c>
      <c r="D8" s="47">
        <v>0</v>
      </c>
      <c r="E8" s="47">
        <v>115126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115126</v>
      </c>
      <c r="O8" s="48">
        <f t="shared" si="2"/>
        <v>0.66189093626929596</v>
      </c>
      <c r="P8" s="9"/>
    </row>
    <row r="9" spans="1:133">
      <c r="A9" s="12"/>
      <c r="B9" s="25">
        <v>315</v>
      </c>
      <c r="C9" s="20" t="s">
        <v>153</v>
      </c>
      <c r="D9" s="47">
        <v>1989145</v>
      </c>
      <c r="E9" s="47">
        <v>280791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2269936</v>
      </c>
      <c r="O9" s="48">
        <f t="shared" si="2"/>
        <v>13.050484376347486</v>
      </c>
      <c r="P9" s="9"/>
    </row>
    <row r="10" spans="1:133" ht="15.75">
      <c r="A10" s="29" t="s">
        <v>184</v>
      </c>
      <c r="B10" s="30"/>
      <c r="C10" s="31"/>
      <c r="D10" s="32">
        <f t="shared" ref="D10:M10" si="3">SUM(D11:D14)</f>
        <v>282970</v>
      </c>
      <c r="E10" s="32">
        <f t="shared" si="3"/>
        <v>3927156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891437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5101563</v>
      </c>
      <c r="O10" s="46">
        <f t="shared" si="2"/>
        <v>29.330284301606923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3927156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3927156</v>
      </c>
      <c r="O11" s="48">
        <f t="shared" si="2"/>
        <v>22.57829649006813</v>
      </c>
      <c r="P11" s="9"/>
    </row>
    <row r="12" spans="1:133">
      <c r="A12" s="12"/>
      <c r="B12" s="25">
        <v>323.7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862137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862137</v>
      </c>
      <c r="O12" s="48">
        <f t="shared" si="2"/>
        <v>4.9566619714261071</v>
      </c>
      <c r="P12" s="9"/>
    </row>
    <row r="13" spans="1:133">
      <c r="A13" s="12"/>
      <c r="B13" s="25">
        <v>323.89999999999998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29300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29300</v>
      </c>
      <c r="O13" s="48">
        <f t="shared" si="2"/>
        <v>0.16845373271624459</v>
      </c>
      <c r="P13" s="9"/>
    </row>
    <row r="14" spans="1:133">
      <c r="A14" s="12"/>
      <c r="B14" s="25">
        <v>329</v>
      </c>
      <c r="C14" s="20" t="s">
        <v>185</v>
      </c>
      <c r="D14" s="47">
        <v>282970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282970</v>
      </c>
      <c r="O14" s="48">
        <f t="shared" si="2"/>
        <v>1.6268721073964412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SUM(D16:D45)</f>
        <v>16306910</v>
      </c>
      <c r="E15" s="32">
        <f t="shared" si="4"/>
        <v>16270942</v>
      </c>
      <c r="F15" s="32">
        <f t="shared" si="4"/>
        <v>10969511</v>
      </c>
      <c r="G15" s="32">
        <f t="shared" si="4"/>
        <v>7428632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50975995</v>
      </c>
      <c r="O15" s="46">
        <f t="shared" si="2"/>
        <v>293.07497053496996</v>
      </c>
      <c r="P15" s="10"/>
    </row>
    <row r="16" spans="1:133">
      <c r="A16" s="12"/>
      <c r="B16" s="25">
        <v>331.1</v>
      </c>
      <c r="C16" s="20" t="s">
        <v>26</v>
      </c>
      <c r="D16" s="47">
        <v>139110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139110</v>
      </c>
      <c r="O16" s="48">
        <f t="shared" si="2"/>
        <v>0.79978152758214272</v>
      </c>
      <c r="P16" s="9"/>
    </row>
    <row r="17" spans="1:16">
      <c r="A17" s="12"/>
      <c r="B17" s="25">
        <v>331.2</v>
      </c>
      <c r="C17" s="20" t="s">
        <v>27</v>
      </c>
      <c r="D17" s="47">
        <v>130773</v>
      </c>
      <c r="E17" s="47">
        <v>1389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132162</v>
      </c>
      <c r="O17" s="48">
        <f t="shared" si="2"/>
        <v>0.75983557075919161</v>
      </c>
      <c r="P17" s="9"/>
    </row>
    <row r="18" spans="1:16">
      <c r="A18" s="12"/>
      <c r="B18" s="25">
        <v>331.39</v>
      </c>
      <c r="C18" s="20" t="s">
        <v>33</v>
      </c>
      <c r="D18" s="47">
        <v>412000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5">SUM(D18:M18)</f>
        <v>412000</v>
      </c>
      <c r="O18" s="48">
        <f t="shared" si="2"/>
        <v>2.3687009515048727</v>
      </c>
      <c r="P18" s="9"/>
    </row>
    <row r="19" spans="1:16">
      <c r="A19" s="12"/>
      <c r="B19" s="25">
        <v>331.42</v>
      </c>
      <c r="C19" s="20" t="s">
        <v>34</v>
      </c>
      <c r="D19" s="47">
        <v>0</v>
      </c>
      <c r="E19" s="47">
        <v>0</v>
      </c>
      <c r="F19" s="47">
        <v>0</v>
      </c>
      <c r="G19" s="47">
        <v>2440487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2440487</v>
      </c>
      <c r="O19" s="48">
        <f t="shared" si="2"/>
        <v>14.031028832609882</v>
      </c>
      <c r="P19" s="9"/>
    </row>
    <row r="20" spans="1:16">
      <c r="A20" s="12"/>
      <c r="B20" s="25">
        <v>331.5</v>
      </c>
      <c r="C20" s="20" t="s">
        <v>29</v>
      </c>
      <c r="D20" s="47">
        <v>0</v>
      </c>
      <c r="E20" s="47">
        <v>4921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4921</v>
      </c>
      <c r="O20" s="48">
        <f t="shared" si="2"/>
        <v>2.8292178112513295E-2</v>
      </c>
      <c r="P20" s="9"/>
    </row>
    <row r="21" spans="1:16">
      <c r="A21" s="12"/>
      <c r="B21" s="25">
        <v>331.61</v>
      </c>
      <c r="C21" s="20" t="s">
        <v>36</v>
      </c>
      <c r="D21" s="47">
        <v>0</v>
      </c>
      <c r="E21" s="47">
        <v>2570244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2570244</v>
      </c>
      <c r="O21" s="48">
        <f t="shared" si="2"/>
        <v>14.777037399028373</v>
      </c>
      <c r="P21" s="9"/>
    </row>
    <row r="22" spans="1:16">
      <c r="A22" s="12"/>
      <c r="B22" s="25">
        <v>331.69</v>
      </c>
      <c r="C22" s="20" t="s">
        <v>37</v>
      </c>
      <c r="D22" s="47">
        <v>65611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65611</v>
      </c>
      <c r="O22" s="48">
        <f t="shared" si="2"/>
        <v>0.37721562652715096</v>
      </c>
      <c r="P22" s="9"/>
    </row>
    <row r="23" spans="1:16">
      <c r="A23" s="12"/>
      <c r="B23" s="25">
        <v>331.7</v>
      </c>
      <c r="C23" s="20" t="s">
        <v>30</v>
      </c>
      <c r="D23" s="47">
        <v>0</v>
      </c>
      <c r="E23" s="47">
        <v>0</v>
      </c>
      <c r="F23" s="47">
        <v>0</v>
      </c>
      <c r="G23" s="47">
        <v>112500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112500</v>
      </c>
      <c r="O23" s="48">
        <f t="shared" si="2"/>
        <v>0.64679334234052954</v>
      </c>
      <c r="P23" s="9"/>
    </row>
    <row r="24" spans="1:16">
      <c r="A24" s="12"/>
      <c r="B24" s="25">
        <v>333</v>
      </c>
      <c r="C24" s="20" t="s">
        <v>4</v>
      </c>
      <c r="D24" s="47">
        <v>283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283</v>
      </c>
      <c r="O24" s="48">
        <f t="shared" si="2"/>
        <v>1.6270445856210653E-3</v>
      </c>
      <c r="P24" s="9"/>
    </row>
    <row r="25" spans="1:16">
      <c r="A25" s="12"/>
      <c r="B25" s="25">
        <v>334.2</v>
      </c>
      <c r="C25" s="20" t="s">
        <v>32</v>
      </c>
      <c r="D25" s="47">
        <v>150847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150847</v>
      </c>
      <c r="O25" s="48">
        <f t="shared" si="2"/>
        <v>0.86726075832926097</v>
      </c>
      <c r="P25" s="9"/>
    </row>
    <row r="26" spans="1:16">
      <c r="A26" s="12"/>
      <c r="B26" s="25">
        <v>334.39</v>
      </c>
      <c r="C26" s="20" t="s">
        <v>38</v>
      </c>
      <c r="D26" s="47">
        <v>1720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1720</v>
      </c>
      <c r="O26" s="48">
        <f t="shared" si="2"/>
        <v>9.8887515451174281E-3</v>
      </c>
      <c r="P26" s="9"/>
    </row>
    <row r="27" spans="1:16">
      <c r="A27" s="12"/>
      <c r="B27" s="25">
        <v>334.42</v>
      </c>
      <c r="C27" s="20" t="s">
        <v>39</v>
      </c>
      <c r="D27" s="47">
        <v>0</v>
      </c>
      <c r="E27" s="47">
        <v>0</v>
      </c>
      <c r="F27" s="47">
        <v>0</v>
      </c>
      <c r="G27" s="47">
        <v>428019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428019</v>
      </c>
      <c r="O27" s="48">
        <f t="shared" si="2"/>
        <v>2.4607985741800098</v>
      </c>
      <c r="P27" s="9"/>
    </row>
    <row r="28" spans="1:16">
      <c r="A28" s="12"/>
      <c r="B28" s="25">
        <v>334.49</v>
      </c>
      <c r="C28" s="20" t="s">
        <v>40</v>
      </c>
      <c r="D28" s="47">
        <v>0</v>
      </c>
      <c r="E28" s="47">
        <v>3655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3655</v>
      </c>
      <c r="O28" s="48">
        <f t="shared" si="2"/>
        <v>2.1013597033374538E-2</v>
      </c>
      <c r="P28" s="9"/>
    </row>
    <row r="29" spans="1:16">
      <c r="A29" s="12"/>
      <c r="B29" s="25">
        <v>334.5</v>
      </c>
      <c r="C29" s="20" t="s">
        <v>41</v>
      </c>
      <c r="D29" s="47">
        <v>0</v>
      </c>
      <c r="E29" s="47">
        <v>786572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786572</v>
      </c>
      <c r="O29" s="48">
        <f t="shared" si="2"/>
        <v>4.522218069968666</v>
      </c>
      <c r="P29" s="9"/>
    </row>
    <row r="30" spans="1:16">
      <c r="A30" s="12"/>
      <c r="B30" s="25">
        <v>334.61</v>
      </c>
      <c r="C30" s="20" t="s">
        <v>121</v>
      </c>
      <c r="D30" s="47">
        <v>0</v>
      </c>
      <c r="E30" s="47">
        <v>3801585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3801585</v>
      </c>
      <c r="O30" s="48">
        <f t="shared" si="2"/>
        <v>21.856354385258861</v>
      </c>
      <c r="P30" s="9"/>
    </row>
    <row r="31" spans="1:16">
      <c r="A31" s="12"/>
      <c r="B31" s="25">
        <v>334.7</v>
      </c>
      <c r="C31" s="20" t="s">
        <v>43</v>
      </c>
      <c r="D31" s="47">
        <v>0</v>
      </c>
      <c r="E31" s="47">
        <v>523318</v>
      </c>
      <c r="F31" s="47">
        <v>0</v>
      </c>
      <c r="G31" s="47">
        <v>298894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822212</v>
      </c>
      <c r="O31" s="48">
        <f t="shared" si="2"/>
        <v>4.7271222008221461</v>
      </c>
      <c r="P31" s="9"/>
    </row>
    <row r="32" spans="1:16">
      <c r="A32" s="12"/>
      <c r="B32" s="25">
        <v>334.81</v>
      </c>
      <c r="C32" s="20" t="s">
        <v>186</v>
      </c>
      <c r="D32" s="47">
        <v>314287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314287</v>
      </c>
      <c r="O32" s="48">
        <f t="shared" si="2"/>
        <v>1.8069221260815822</v>
      </c>
      <c r="P32" s="9"/>
    </row>
    <row r="33" spans="1:16">
      <c r="A33" s="12"/>
      <c r="B33" s="25">
        <v>334.9</v>
      </c>
      <c r="C33" s="20" t="s">
        <v>129</v>
      </c>
      <c r="D33" s="47">
        <v>2569132</v>
      </c>
      <c r="E33" s="47">
        <v>0</v>
      </c>
      <c r="F33" s="47">
        <v>0</v>
      </c>
      <c r="G33" s="47">
        <v>4148732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6717864</v>
      </c>
      <c r="O33" s="48">
        <f t="shared" si="2"/>
        <v>38.622841866214394</v>
      </c>
      <c r="P33" s="9"/>
    </row>
    <row r="34" spans="1:16">
      <c r="A34" s="12"/>
      <c r="B34" s="25">
        <v>335.12</v>
      </c>
      <c r="C34" s="20" t="s">
        <v>44</v>
      </c>
      <c r="D34" s="47">
        <v>2876950</v>
      </c>
      <c r="E34" s="47">
        <v>0</v>
      </c>
      <c r="F34" s="47">
        <v>1227873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4104823</v>
      </c>
      <c r="O34" s="48">
        <f t="shared" si="2"/>
        <v>23.599752781211372</v>
      </c>
      <c r="P34" s="9"/>
    </row>
    <row r="35" spans="1:16">
      <c r="A35" s="12"/>
      <c r="B35" s="25">
        <v>335.13</v>
      </c>
      <c r="C35" s="20" t="s">
        <v>45</v>
      </c>
      <c r="D35" s="47">
        <v>36843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36843</v>
      </c>
      <c r="O35" s="48">
        <f t="shared" si="2"/>
        <v>0.21182050766090782</v>
      </c>
      <c r="P35" s="9"/>
    </row>
    <row r="36" spans="1:16">
      <c r="A36" s="12"/>
      <c r="B36" s="25">
        <v>335.14</v>
      </c>
      <c r="C36" s="20" t="s">
        <v>46</v>
      </c>
      <c r="D36" s="47">
        <v>58015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58015</v>
      </c>
      <c r="O36" s="48">
        <f t="shared" si="2"/>
        <v>0.33354414005231842</v>
      </c>
      <c r="P36" s="9"/>
    </row>
    <row r="37" spans="1:16">
      <c r="A37" s="12"/>
      <c r="B37" s="25">
        <v>335.15</v>
      </c>
      <c r="C37" s="20" t="s">
        <v>47</v>
      </c>
      <c r="D37" s="47">
        <v>85146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85146</v>
      </c>
      <c r="O37" s="48">
        <f t="shared" ref="O37:O68" si="7">(N37/O$105)</f>
        <v>0.48952769712823757</v>
      </c>
      <c r="P37" s="9"/>
    </row>
    <row r="38" spans="1:16">
      <c r="A38" s="12"/>
      <c r="B38" s="25">
        <v>335.16</v>
      </c>
      <c r="C38" s="20" t="s">
        <v>48</v>
      </c>
      <c r="D38" s="47">
        <v>325144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325144</v>
      </c>
      <c r="O38" s="48">
        <f t="shared" si="7"/>
        <v>1.8693419955730588</v>
      </c>
      <c r="P38" s="9"/>
    </row>
    <row r="39" spans="1:16">
      <c r="A39" s="12"/>
      <c r="B39" s="25">
        <v>335.18</v>
      </c>
      <c r="C39" s="20" t="s">
        <v>49</v>
      </c>
      <c r="D39" s="47">
        <v>6232738</v>
      </c>
      <c r="E39" s="47">
        <v>0</v>
      </c>
      <c r="F39" s="47">
        <v>6209858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12442596</v>
      </c>
      <c r="O39" s="48">
        <f t="shared" si="7"/>
        <v>71.535895593181365</v>
      </c>
      <c r="P39" s="9"/>
    </row>
    <row r="40" spans="1:16">
      <c r="A40" s="12"/>
      <c r="B40" s="25">
        <v>335.29</v>
      </c>
      <c r="C40" s="20" t="s">
        <v>50</v>
      </c>
      <c r="D40" s="47">
        <v>0</v>
      </c>
      <c r="E40" s="47">
        <v>5197561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5197561</v>
      </c>
      <c r="O40" s="48">
        <f t="shared" si="7"/>
        <v>29.882203121855866</v>
      </c>
      <c r="P40" s="9"/>
    </row>
    <row r="41" spans="1:16">
      <c r="A41" s="12"/>
      <c r="B41" s="25">
        <v>335.49</v>
      </c>
      <c r="C41" s="20" t="s">
        <v>51</v>
      </c>
      <c r="D41" s="47">
        <v>0</v>
      </c>
      <c r="E41" s="47">
        <v>3268610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3268610</v>
      </c>
      <c r="O41" s="48">
        <f t="shared" si="7"/>
        <v>18.792134992957138</v>
      </c>
      <c r="P41" s="9"/>
    </row>
    <row r="42" spans="1:16">
      <c r="A42" s="12"/>
      <c r="B42" s="25">
        <v>335.7</v>
      </c>
      <c r="C42" s="20" t="s">
        <v>52</v>
      </c>
      <c r="D42" s="47">
        <v>0</v>
      </c>
      <c r="E42" s="47">
        <v>113087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113087</v>
      </c>
      <c r="O42" s="48">
        <f t="shared" si="7"/>
        <v>0.65016816626900853</v>
      </c>
      <c r="P42" s="9"/>
    </row>
    <row r="43" spans="1:16">
      <c r="A43" s="12"/>
      <c r="B43" s="25">
        <v>337.1</v>
      </c>
      <c r="C43" s="20" t="s">
        <v>53</v>
      </c>
      <c r="D43" s="47">
        <v>2789436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2789436</v>
      </c>
      <c r="O43" s="48">
        <f t="shared" si="7"/>
        <v>16.037232299422197</v>
      </c>
      <c r="P43" s="9"/>
    </row>
    <row r="44" spans="1:16">
      <c r="A44" s="12"/>
      <c r="B44" s="25">
        <v>337.7</v>
      </c>
      <c r="C44" s="20" t="s">
        <v>54</v>
      </c>
      <c r="D44" s="47">
        <v>118875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118875</v>
      </c>
      <c r="O44" s="48">
        <f t="shared" si="7"/>
        <v>0.68344496507315955</v>
      </c>
      <c r="P44" s="9"/>
    </row>
    <row r="45" spans="1:16">
      <c r="A45" s="12"/>
      <c r="B45" s="25">
        <v>338</v>
      </c>
      <c r="C45" s="20" t="s">
        <v>55</v>
      </c>
      <c r="D45" s="47">
        <v>0</v>
      </c>
      <c r="E45" s="47">
        <v>0</v>
      </c>
      <c r="F45" s="47">
        <v>3531780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3531780</v>
      </c>
      <c r="O45" s="48">
        <f t="shared" si="7"/>
        <v>20.305171472101648</v>
      </c>
      <c r="P45" s="9"/>
    </row>
    <row r="46" spans="1:16" ht="15.75">
      <c r="A46" s="29" t="s">
        <v>60</v>
      </c>
      <c r="B46" s="30"/>
      <c r="C46" s="31"/>
      <c r="D46" s="32">
        <f t="shared" ref="D46:M46" si="8">SUM(D47:D75)</f>
        <v>16795956</v>
      </c>
      <c r="E46" s="32">
        <f t="shared" si="8"/>
        <v>9140021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40675255</v>
      </c>
      <c r="J46" s="32">
        <f t="shared" si="8"/>
        <v>21213188</v>
      </c>
      <c r="K46" s="32">
        <f t="shared" si="8"/>
        <v>0</v>
      </c>
      <c r="L46" s="32">
        <f t="shared" si="8"/>
        <v>0</v>
      </c>
      <c r="M46" s="32">
        <f t="shared" si="8"/>
        <v>81430</v>
      </c>
      <c r="N46" s="32">
        <f>SUM(D46:M46)</f>
        <v>87905850</v>
      </c>
      <c r="O46" s="46">
        <f t="shared" si="7"/>
        <v>505.39483140253543</v>
      </c>
      <c r="P46" s="10"/>
    </row>
    <row r="47" spans="1:16">
      <c r="A47" s="12"/>
      <c r="B47" s="25">
        <v>341.1</v>
      </c>
      <c r="C47" s="20" t="s">
        <v>63</v>
      </c>
      <c r="D47" s="47">
        <v>553070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553070</v>
      </c>
      <c r="O47" s="48">
        <f t="shared" si="7"/>
        <v>3.1797510564291258</v>
      </c>
      <c r="P47" s="9"/>
    </row>
    <row r="48" spans="1:16">
      <c r="A48" s="12"/>
      <c r="B48" s="25">
        <v>341.52</v>
      </c>
      <c r="C48" s="20" t="s">
        <v>65</v>
      </c>
      <c r="D48" s="47">
        <v>152728</v>
      </c>
      <c r="E48" s="47">
        <v>538658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5" si="9">SUM(D48:M48)</f>
        <v>691386</v>
      </c>
      <c r="O48" s="48">
        <f t="shared" si="7"/>
        <v>3.974967660332883</v>
      </c>
      <c r="P48" s="9"/>
    </row>
    <row r="49" spans="1:16">
      <c r="A49" s="12"/>
      <c r="B49" s="25">
        <v>341.53</v>
      </c>
      <c r="C49" s="20" t="s">
        <v>66</v>
      </c>
      <c r="D49" s="47">
        <v>0</v>
      </c>
      <c r="E49" s="47">
        <v>1032639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1032639</v>
      </c>
      <c r="O49" s="48">
        <f t="shared" si="7"/>
        <v>5.9369247132549514</v>
      </c>
      <c r="P49" s="9"/>
    </row>
    <row r="50" spans="1:16">
      <c r="A50" s="12"/>
      <c r="B50" s="25">
        <v>341.55</v>
      </c>
      <c r="C50" s="20" t="s">
        <v>67</v>
      </c>
      <c r="D50" s="47">
        <v>2777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2777</v>
      </c>
      <c r="O50" s="48">
        <f t="shared" si="7"/>
        <v>1.5965734326041339E-2</v>
      </c>
      <c r="P50" s="9"/>
    </row>
    <row r="51" spans="1:16">
      <c r="A51" s="12"/>
      <c r="B51" s="25">
        <v>341.9</v>
      </c>
      <c r="C51" s="20" t="s">
        <v>68</v>
      </c>
      <c r="D51" s="47">
        <v>21731</v>
      </c>
      <c r="E51" s="47">
        <v>16397</v>
      </c>
      <c r="F51" s="47">
        <v>0</v>
      </c>
      <c r="G51" s="47">
        <v>0</v>
      </c>
      <c r="H51" s="47">
        <v>0</v>
      </c>
      <c r="I51" s="47">
        <v>0</v>
      </c>
      <c r="J51" s="47">
        <v>21213188</v>
      </c>
      <c r="K51" s="47">
        <v>0</v>
      </c>
      <c r="L51" s="47">
        <v>0</v>
      </c>
      <c r="M51" s="47">
        <v>0</v>
      </c>
      <c r="N51" s="47">
        <f t="shared" si="9"/>
        <v>21251316</v>
      </c>
      <c r="O51" s="48">
        <f t="shared" si="7"/>
        <v>122.1796418202202</v>
      </c>
      <c r="P51" s="9"/>
    </row>
    <row r="52" spans="1:16">
      <c r="A52" s="12"/>
      <c r="B52" s="25">
        <v>342.2</v>
      </c>
      <c r="C52" s="20" t="s">
        <v>169</v>
      </c>
      <c r="D52" s="47">
        <v>0</v>
      </c>
      <c r="E52" s="47">
        <v>2498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2498</v>
      </c>
      <c r="O52" s="48">
        <f t="shared" si="7"/>
        <v>1.4361686837036824E-2</v>
      </c>
      <c r="P52" s="9"/>
    </row>
    <row r="53" spans="1:16">
      <c r="A53" s="12"/>
      <c r="B53" s="25">
        <v>342.3</v>
      </c>
      <c r="C53" s="20" t="s">
        <v>69</v>
      </c>
      <c r="D53" s="47">
        <v>147946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147946</v>
      </c>
      <c r="O53" s="48">
        <f t="shared" si="7"/>
        <v>0.85058211400810646</v>
      </c>
      <c r="P53" s="9"/>
    </row>
    <row r="54" spans="1:16">
      <c r="A54" s="12"/>
      <c r="B54" s="25">
        <v>342.4</v>
      </c>
      <c r="C54" s="20" t="s">
        <v>70</v>
      </c>
      <c r="D54" s="47">
        <v>0</v>
      </c>
      <c r="E54" s="47">
        <v>994112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994112</v>
      </c>
      <c r="O54" s="48">
        <f t="shared" si="7"/>
        <v>5.7154224279184751</v>
      </c>
      <c r="P54" s="9"/>
    </row>
    <row r="55" spans="1:16">
      <c r="A55" s="12"/>
      <c r="B55" s="25">
        <v>342.6</v>
      </c>
      <c r="C55" s="20" t="s">
        <v>71</v>
      </c>
      <c r="D55" s="47">
        <v>3025779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3025779</v>
      </c>
      <c r="O55" s="48">
        <f t="shared" si="7"/>
        <v>17.396033000833643</v>
      </c>
      <c r="P55" s="9"/>
    </row>
    <row r="56" spans="1:16">
      <c r="A56" s="12"/>
      <c r="B56" s="25">
        <v>342.9</v>
      </c>
      <c r="C56" s="20" t="s">
        <v>72</v>
      </c>
      <c r="D56" s="47">
        <v>13649</v>
      </c>
      <c r="E56" s="47">
        <v>450625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464274</v>
      </c>
      <c r="O56" s="48">
        <f t="shared" si="7"/>
        <v>2.6692385086382844</v>
      </c>
      <c r="P56" s="9"/>
    </row>
    <row r="57" spans="1:16">
      <c r="A57" s="12"/>
      <c r="B57" s="25">
        <v>343.4</v>
      </c>
      <c r="C57" s="20" t="s">
        <v>73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13251760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13251760</v>
      </c>
      <c r="O57" s="48">
        <f t="shared" si="7"/>
        <v>76.18800126484031</v>
      </c>
      <c r="P57" s="9"/>
    </row>
    <row r="58" spans="1:16">
      <c r="A58" s="12"/>
      <c r="B58" s="25">
        <v>343.6</v>
      </c>
      <c r="C58" s="20" t="s">
        <v>74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22094304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22094304</v>
      </c>
      <c r="O58" s="48">
        <f t="shared" si="7"/>
        <v>127.02621094086872</v>
      </c>
      <c r="P58" s="9"/>
    </row>
    <row r="59" spans="1:16">
      <c r="A59" s="12"/>
      <c r="B59" s="25">
        <v>343.7</v>
      </c>
      <c r="C59" s="20" t="s">
        <v>75</v>
      </c>
      <c r="D59" s="47">
        <v>1403023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1403023</v>
      </c>
      <c r="O59" s="48">
        <f t="shared" si="7"/>
        <v>8.0663638715612151</v>
      </c>
      <c r="P59" s="9"/>
    </row>
    <row r="60" spans="1:16">
      <c r="A60" s="12"/>
      <c r="B60" s="25">
        <v>343.9</v>
      </c>
      <c r="C60" s="20" t="s">
        <v>76</v>
      </c>
      <c r="D60" s="47">
        <v>0</v>
      </c>
      <c r="E60" s="47">
        <v>803100</v>
      </c>
      <c r="F60" s="47">
        <v>0</v>
      </c>
      <c r="G60" s="47">
        <v>0</v>
      </c>
      <c r="H60" s="47">
        <v>0</v>
      </c>
      <c r="I60" s="47">
        <v>2726857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3529957</v>
      </c>
      <c r="O60" s="48">
        <f t="shared" si="7"/>
        <v>20.294690545318655</v>
      </c>
      <c r="P60" s="9"/>
    </row>
    <row r="61" spans="1:16">
      <c r="A61" s="12"/>
      <c r="B61" s="25">
        <v>344.5</v>
      </c>
      <c r="C61" s="20" t="s">
        <v>77</v>
      </c>
      <c r="D61" s="47">
        <v>0</v>
      </c>
      <c r="E61" s="47">
        <v>1756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1756</v>
      </c>
      <c r="O61" s="48">
        <f t="shared" si="7"/>
        <v>1.0095725414666398E-2</v>
      </c>
      <c r="P61" s="9"/>
    </row>
    <row r="62" spans="1:16">
      <c r="A62" s="12"/>
      <c r="B62" s="25">
        <v>344.9</v>
      </c>
      <c r="C62" s="20" t="s">
        <v>78</v>
      </c>
      <c r="D62" s="47">
        <v>0</v>
      </c>
      <c r="E62" s="47">
        <v>3563005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3563005</v>
      </c>
      <c r="O62" s="48">
        <f t="shared" si="7"/>
        <v>20.484692557564607</v>
      </c>
      <c r="P62" s="9"/>
    </row>
    <row r="63" spans="1:16">
      <c r="A63" s="12"/>
      <c r="B63" s="25">
        <v>346.4</v>
      </c>
      <c r="C63" s="20" t="s">
        <v>81</v>
      </c>
      <c r="D63" s="47">
        <v>104631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104631</v>
      </c>
      <c r="O63" s="48">
        <f t="shared" si="7"/>
        <v>0.6015523040216173</v>
      </c>
      <c r="P63" s="9"/>
    </row>
    <row r="64" spans="1:16">
      <c r="A64" s="12"/>
      <c r="B64" s="25">
        <v>346.9</v>
      </c>
      <c r="C64" s="20" t="s">
        <v>82</v>
      </c>
      <c r="D64" s="47">
        <v>0</v>
      </c>
      <c r="E64" s="47">
        <v>431129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431129</v>
      </c>
      <c r="O64" s="48">
        <f t="shared" si="7"/>
        <v>2.4786788167993792</v>
      </c>
      <c r="P64" s="9"/>
    </row>
    <row r="65" spans="1:16">
      <c r="A65" s="12"/>
      <c r="B65" s="25">
        <v>347.2</v>
      </c>
      <c r="C65" s="20" t="s">
        <v>83</v>
      </c>
      <c r="D65" s="47">
        <v>26954</v>
      </c>
      <c r="E65" s="47">
        <v>1222836</v>
      </c>
      <c r="F65" s="47">
        <v>0</v>
      </c>
      <c r="G65" s="47">
        <v>0</v>
      </c>
      <c r="H65" s="47">
        <v>0</v>
      </c>
      <c r="I65" s="47">
        <v>1810083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3059873</v>
      </c>
      <c r="O65" s="48">
        <f t="shared" si="7"/>
        <v>17.592048753844828</v>
      </c>
      <c r="P65" s="9"/>
    </row>
    <row r="66" spans="1:16">
      <c r="A66" s="12"/>
      <c r="B66" s="25">
        <v>347.3</v>
      </c>
      <c r="C66" s="20" t="s">
        <v>84</v>
      </c>
      <c r="D66" s="47">
        <v>0</v>
      </c>
      <c r="E66" s="47">
        <v>57969</v>
      </c>
      <c r="F66" s="47">
        <v>0</v>
      </c>
      <c r="G66" s="47">
        <v>0</v>
      </c>
      <c r="H66" s="47">
        <v>0</v>
      </c>
      <c r="I66" s="47">
        <v>630217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688186</v>
      </c>
      <c r="O66" s="48">
        <f t="shared" si="7"/>
        <v>3.9565699830396412</v>
      </c>
      <c r="P66" s="9"/>
    </row>
    <row r="67" spans="1:16">
      <c r="A67" s="12"/>
      <c r="B67" s="25">
        <v>347.9</v>
      </c>
      <c r="C67" s="20" t="s">
        <v>85</v>
      </c>
      <c r="D67" s="47">
        <v>0</v>
      </c>
      <c r="E67" s="47">
        <v>25297</v>
      </c>
      <c r="F67" s="47">
        <v>0</v>
      </c>
      <c r="G67" s="47">
        <v>0</v>
      </c>
      <c r="H67" s="47">
        <v>0</v>
      </c>
      <c r="I67" s="47">
        <v>162034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187331</v>
      </c>
      <c r="O67" s="48">
        <f t="shared" si="7"/>
        <v>1.0770172765688333</v>
      </c>
      <c r="P67" s="9"/>
    </row>
    <row r="68" spans="1:16">
      <c r="A68" s="12"/>
      <c r="B68" s="25">
        <v>348.12</v>
      </c>
      <c r="C68" s="39" t="s">
        <v>137</v>
      </c>
      <c r="D68" s="47">
        <v>422478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422478</v>
      </c>
      <c r="O68" s="48">
        <f t="shared" si="7"/>
        <v>2.4289418460919308</v>
      </c>
      <c r="P68" s="9"/>
    </row>
    <row r="69" spans="1:16">
      <c r="A69" s="12"/>
      <c r="B69" s="25">
        <v>348.21</v>
      </c>
      <c r="C69" s="39" t="s">
        <v>187</v>
      </c>
      <c r="D69" s="47">
        <v>1961536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1961536</v>
      </c>
      <c r="O69" s="48">
        <f t="shared" ref="O69:O100" si="10">(N69/O$105)</f>
        <v>11.277408227211314</v>
      </c>
      <c r="P69" s="9"/>
    </row>
    <row r="70" spans="1:16">
      <c r="A70" s="12"/>
      <c r="B70" s="25">
        <v>348.22</v>
      </c>
      <c r="C70" s="39" t="s">
        <v>87</v>
      </c>
      <c r="D70" s="47">
        <v>29403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29403</v>
      </c>
      <c r="O70" s="48">
        <f t="shared" si="10"/>
        <v>0.16904590795412081</v>
      </c>
      <c r="P70" s="9"/>
    </row>
    <row r="71" spans="1:16">
      <c r="A71" s="12"/>
      <c r="B71" s="25">
        <v>348.31</v>
      </c>
      <c r="C71" s="39" t="s">
        <v>188</v>
      </c>
      <c r="D71" s="47">
        <v>469195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469195</v>
      </c>
      <c r="O71" s="48">
        <f t="shared" si="10"/>
        <v>2.6975306867507975</v>
      </c>
      <c r="P71" s="9"/>
    </row>
    <row r="72" spans="1:16">
      <c r="A72" s="12"/>
      <c r="B72" s="25">
        <v>348.41</v>
      </c>
      <c r="C72" s="39" t="s">
        <v>189</v>
      </c>
      <c r="D72" s="47">
        <v>600733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600733</v>
      </c>
      <c r="O72" s="48">
        <f t="shared" si="10"/>
        <v>3.453778710437807</v>
      </c>
      <c r="P72" s="9"/>
    </row>
    <row r="73" spans="1:16">
      <c r="A73" s="12"/>
      <c r="B73" s="25">
        <v>348.71</v>
      </c>
      <c r="C73" s="39" t="s">
        <v>190</v>
      </c>
      <c r="D73" s="47">
        <v>96200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96200</v>
      </c>
      <c r="O73" s="48">
        <f t="shared" si="10"/>
        <v>0.55308017362807949</v>
      </c>
      <c r="P73" s="9"/>
    </row>
    <row r="74" spans="1:16">
      <c r="A74" s="12"/>
      <c r="B74" s="25">
        <v>348.72</v>
      </c>
      <c r="C74" s="39" t="s">
        <v>93</v>
      </c>
      <c r="D74" s="47">
        <v>46610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46610</v>
      </c>
      <c r="O74" s="48">
        <f t="shared" si="10"/>
        <v>0.26797366832437403</v>
      </c>
      <c r="P74" s="9"/>
    </row>
    <row r="75" spans="1:16">
      <c r="A75" s="12"/>
      <c r="B75" s="25">
        <v>349</v>
      </c>
      <c r="C75" s="20" t="s">
        <v>1</v>
      </c>
      <c r="D75" s="47">
        <v>7717513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81430</v>
      </c>
      <c r="N75" s="47">
        <f t="shared" si="9"/>
        <v>7798943</v>
      </c>
      <c r="O75" s="48">
        <f t="shared" si="10"/>
        <v>44.838261419495787</v>
      </c>
      <c r="P75" s="9"/>
    </row>
    <row r="76" spans="1:16" ht="15.75">
      <c r="A76" s="29" t="s">
        <v>61</v>
      </c>
      <c r="B76" s="30"/>
      <c r="C76" s="31"/>
      <c r="D76" s="32">
        <f t="shared" ref="D76:M76" si="11">SUM(D77:D82)</f>
        <v>410093</v>
      </c>
      <c r="E76" s="32">
        <f t="shared" si="11"/>
        <v>1940615</v>
      </c>
      <c r="F76" s="32">
        <f t="shared" si="11"/>
        <v>0</v>
      </c>
      <c r="G76" s="32">
        <f t="shared" si="11"/>
        <v>0</v>
      </c>
      <c r="H76" s="32">
        <f t="shared" si="11"/>
        <v>0</v>
      </c>
      <c r="I76" s="32">
        <f t="shared" si="11"/>
        <v>0</v>
      </c>
      <c r="J76" s="32">
        <f t="shared" si="11"/>
        <v>0</v>
      </c>
      <c r="K76" s="32">
        <f t="shared" si="11"/>
        <v>0</v>
      </c>
      <c r="L76" s="32">
        <f t="shared" si="11"/>
        <v>0</v>
      </c>
      <c r="M76" s="32">
        <f t="shared" si="11"/>
        <v>0</v>
      </c>
      <c r="N76" s="32">
        <f t="shared" ref="N76:N84" si="12">SUM(D76:M76)</f>
        <v>2350708</v>
      </c>
      <c r="O76" s="46">
        <f t="shared" si="10"/>
        <v>13.514864748325524</v>
      </c>
      <c r="P76" s="10"/>
    </row>
    <row r="77" spans="1:16">
      <c r="A77" s="13"/>
      <c r="B77" s="40">
        <v>351.1</v>
      </c>
      <c r="C77" s="21" t="s">
        <v>95</v>
      </c>
      <c r="D77" s="47">
        <v>0</v>
      </c>
      <c r="E77" s="47">
        <v>1832200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1832200</v>
      </c>
      <c r="O77" s="48">
        <f t="shared" si="10"/>
        <v>10.533820105211717</v>
      </c>
      <c r="P77" s="9"/>
    </row>
    <row r="78" spans="1:16">
      <c r="A78" s="13"/>
      <c r="B78" s="40">
        <v>351.3</v>
      </c>
      <c r="C78" s="21" t="s">
        <v>96</v>
      </c>
      <c r="D78" s="47">
        <v>0</v>
      </c>
      <c r="E78" s="47">
        <v>49120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49120</v>
      </c>
      <c r="O78" s="48">
        <f t="shared" si="10"/>
        <v>0.2824043464512605</v>
      </c>
      <c r="P78" s="9"/>
    </row>
    <row r="79" spans="1:16">
      <c r="A79" s="13"/>
      <c r="B79" s="40">
        <v>351.4</v>
      </c>
      <c r="C79" s="21" t="s">
        <v>97</v>
      </c>
      <c r="D79" s="47">
        <v>0</v>
      </c>
      <c r="E79" s="47">
        <v>59295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59295</v>
      </c>
      <c r="O79" s="48">
        <f t="shared" si="10"/>
        <v>0.34090321096961507</v>
      </c>
      <c r="P79" s="9"/>
    </row>
    <row r="80" spans="1:16">
      <c r="A80" s="13"/>
      <c r="B80" s="40">
        <v>351.9</v>
      </c>
      <c r="C80" s="21" t="s">
        <v>191</v>
      </c>
      <c r="D80" s="47">
        <v>265790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265790</v>
      </c>
      <c r="O80" s="48">
        <f t="shared" si="10"/>
        <v>1.5280995774283497</v>
      </c>
      <c r="P80" s="9"/>
    </row>
    <row r="81" spans="1:16">
      <c r="A81" s="13"/>
      <c r="B81" s="40">
        <v>352</v>
      </c>
      <c r="C81" s="21" t="s">
        <v>99</v>
      </c>
      <c r="D81" s="47">
        <v>141004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141004</v>
      </c>
      <c r="O81" s="48">
        <f t="shared" si="10"/>
        <v>0.81067065283008022</v>
      </c>
      <c r="P81" s="9"/>
    </row>
    <row r="82" spans="1:16">
      <c r="A82" s="13"/>
      <c r="B82" s="40">
        <v>359</v>
      </c>
      <c r="C82" s="21" t="s">
        <v>100</v>
      </c>
      <c r="D82" s="47">
        <v>3299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3299</v>
      </c>
      <c r="O82" s="48">
        <f t="shared" si="10"/>
        <v>1.8966855434501394E-2</v>
      </c>
      <c r="P82" s="9"/>
    </row>
    <row r="83" spans="1:16" ht="15.75">
      <c r="A83" s="29" t="s">
        <v>5</v>
      </c>
      <c r="B83" s="30"/>
      <c r="C83" s="31"/>
      <c r="D83" s="32">
        <f t="shared" ref="D83:M83" si="13">SUM(D84:D98)</f>
        <v>4329794</v>
      </c>
      <c r="E83" s="32">
        <f t="shared" si="13"/>
        <v>22598651</v>
      </c>
      <c r="F83" s="32">
        <f t="shared" si="13"/>
        <v>866526</v>
      </c>
      <c r="G83" s="32">
        <f t="shared" si="13"/>
        <v>4464739</v>
      </c>
      <c r="H83" s="32">
        <f t="shared" si="13"/>
        <v>0</v>
      </c>
      <c r="I83" s="32">
        <f t="shared" si="13"/>
        <v>22044557</v>
      </c>
      <c r="J83" s="32">
        <f t="shared" si="13"/>
        <v>497717</v>
      </c>
      <c r="K83" s="32">
        <f t="shared" si="13"/>
        <v>0</v>
      </c>
      <c r="L83" s="32">
        <f t="shared" si="13"/>
        <v>0</v>
      </c>
      <c r="M83" s="32">
        <f t="shared" si="13"/>
        <v>10541</v>
      </c>
      <c r="N83" s="32">
        <f t="shared" si="12"/>
        <v>54812525</v>
      </c>
      <c r="O83" s="46">
        <f t="shared" si="10"/>
        <v>315.13223330554518</v>
      </c>
      <c r="P83" s="10"/>
    </row>
    <row r="84" spans="1:16">
      <c r="A84" s="12"/>
      <c r="B84" s="25">
        <v>361.1</v>
      </c>
      <c r="C84" s="20" t="s">
        <v>101</v>
      </c>
      <c r="D84" s="47">
        <v>3586571</v>
      </c>
      <c r="E84" s="47">
        <v>5270444</v>
      </c>
      <c r="F84" s="47">
        <v>509778</v>
      </c>
      <c r="G84" s="47">
        <v>4307130</v>
      </c>
      <c r="H84" s="47">
        <v>0</v>
      </c>
      <c r="I84" s="47">
        <v>5358887</v>
      </c>
      <c r="J84" s="47">
        <v>223689</v>
      </c>
      <c r="K84" s="47">
        <v>0</v>
      </c>
      <c r="L84" s="47">
        <v>0</v>
      </c>
      <c r="M84" s="47">
        <v>10541</v>
      </c>
      <c r="N84" s="47">
        <f t="shared" si="12"/>
        <v>19267040</v>
      </c>
      <c r="O84" s="48">
        <f t="shared" si="10"/>
        <v>110.77149509874378</v>
      </c>
      <c r="P84" s="9"/>
    </row>
    <row r="85" spans="1:16">
      <c r="A85" s="12"/>
      <c r="B85" s="25">
        <v>361.3</v>
      </c>
      <c r="C85" s="20" t="s">
        <v>102</v>
      </c>
      <c r="D85" s="47">
        <v>177130</v>
      </c>
      <c r="E85" s="47">
        <v>671750</v>
      </c>
      <c r="F85" s="47">
        <v>0</v>
      </c>
      <c r="G85" s="47">
        <v>157609</v>
      </c>
      <c r="H85" s="47">
        <v>0</v>
      </c>
      <c r="I85" s="47">
        <v>1025674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8" si="14">SUM(D85:M85)</f>
        <v>2032163</v>
      </c>
      <c r="O85" s="48">
        <f t="shared" si="10"/>
        <v>11.683462212895622</v>
      </c>
      <c r="P85" s="9"/>
    </row>
    <row r="86" spans="1:16">
      <c r="A86" s="12"/>
      <c r="B86" s="25">
        <v>362</v>
      </c>
      <c r="C86" s="20" t="s">
        <v>103</v>
      </c>
      <c r="D86" s="47">
        <v>358404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358404</v>
      </c>
      <c r="O86" s="48">
        <f t="shared" si="10"/>
        <v>2.0605628539396901</v>
      </c>
      <c r="P86" s="9"/>
    </row>
    <row r="87" spans="1:16">
      <c r="A87" s="12"/>
      <c r="B87" s="25">
        <v>363.1</v>
      </c>
      <c r="C87" s="20" t="s">
        <v>192</v>
      </c>
      <c r="D87" s="47">
        <v>9160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9160</v>
      </c>
      <c r="O87" s="48">
        <f t="shared" si="10"/>
        <v>5.2663351251904446E-2</v>
      </c>
      <c r="P87" s="9"/>
    </row>
    <row r="88" spans="1:16">
      <c r="A88" s="12"/>
      <c r="B88" s="25">
        <v>363.11</v>
      </c>
      <c r="C88" s="20" t="s">
        <v>24</v>
      </c>
      <c r="D88" s="47">
        <v>0</v>
      </c>
      <c r="E88" s="47">
        <v>65523</v>
      </c>
      <c r="F88" s="47">
        <v>0</v>
      </c>
      <c r="G88" s="47">
        <v>0</v>
      </c>
      <c r="H88" s="47">
        <v>0</v>
      </c>
      <c r="I88" s="47">
        <v>11417100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11482623</v>
      </c>
      <c r="O88" s="48">
        <f t="shared" si="10"/>
        <v>66.016747635610997</v>
      </c>
      <c r="P88" s="9"/>
    </row>
    <row r="89" spans="1:16">
      <c r="A89" s="12"/>
      <c r="B89" s="25">
        <v>363.12</v>
      </c>
      <c r="C89" s="20" t="s">
        <v>139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696110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696110</v>
      </c>
      <c r="O89" s="48">
        <f t="shared" si="10"/>
        <v>4.0021272314370311</v>
      </c>
      <c r="P89" s="9"/>
    </row>
    <row r="90" spans="1:16">
      <c r="A90" s="12"/>
      <c r="B90" s="25">
        <v>363.22</v>
      </c>
      <c r="C90" s="20" t="s">
        <v>140</v>
      </c>
      <c r="D90" s="47">
        <v>0</v>
      </c>
      <c r="E90" s="47">
        <v>1853520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1853520</v>
      </c>
      <c r="O90" s="48">
        <f t="shared" si="10"/>
        <v>10.656394630177941</v>
      </c>
      <c r="P90" s="9"/>
    </row>
    <row r="91" spans="1:16">
      <c r="A91" s="12"/>
      <c r="B91" s="25">
        <v>363.23</v>
      </c>
      <c r="C91" s="20" t="s">
        <v>141</v>
      </c>
      <c r="D91" s="47">
        <v>0</v>
      </c>
      <c r="E91" s="47">
        <v>0</v>
      </c>
      <c r="F91" s="47">
        <v>356748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356748</v>
      </c>
      <c r="O91" s="48">
        <f t="shared" si="10"/>
        <v>2.0510420559404374</v>
      </c>
      <c r="P91" s="9"/>
    </row>
    <row r="92" spans="1:16">
      <c r="A92" s="12"/>
      <c r="B92" s="25">
        <v>363.24</v>
      </c>
      <c r="C92" s="20" t="s">
        <v>142</v>
      </c>
      <c r="D92" s="47">
        <v>0</v>
      </c>
      <c r="E92" s="47">
        <v>10923262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10923262</v>
      </c>
      <c r="O92" s="48">
        <f t="shared" si="10"/>
        <v>62.800827895478193</v>
      </c>
      <c r="P92" s="9"/>
    </row>
    <row r="93" spans="1:16">
      <c r="A93" s="12"/>
      <c r="B93" s="25">
        <v>363.27</v>
      </c>
      <c r="C93" s="20" t="s">
        <v>143</v>
      </c>
      <c r="D93" s="47">
        <v>0</v>
      </c>
      <c r="E93" s="47">
        <v>1955221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1955221</v>
      </c>
      <c r="O93" s="48">
        <f t="shared" si="10"/>
        <v>11.241101560927932</v>
      </c>
      <c r="P93" s="9"/>
    </row>
    <row r="94" spans="1:16">
      <c r="A94" s="12"/>
      <c r="B94" s="25">
        <v>363.29</v>
      </c>
      <c r="C94" s="20" t="s">
        <v>144</v>
      </c>
      <c r="D94" s="47">
        <v>0</v>
      </c>
      <c r="E94" s="47">
        <v>1330572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1330572</v>
      </c>
      <c r="O94" s="48">
        <f t="shared" si="10"/>
        <v>7.6498232098197603</v>
      </c>
      <c r="P94" s="9"/>
    </row>
    <row r="95" spans="1:16">
      <c r="A95" s="12"/>
      <c r="B95" s="25">
        <v>364</v>
      </c>
      <c r="C95" s="20" t="s">
        <v>172</v>
      </c>
      <c r="D95" s="47">
        <v>0</v>
      </c>
      <c r="E95" s="47">
        <v>56500</v>
      </c>
      <c r="F95" s="47">
        <v>0</v>
      </c>
      <c r="G95" s="47">
        <v>0</v>
      </c>
      <c r="H95" s="47">
        <v>0</v>
      </c>
      <c r="I95" s="47">
        <v>657895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714395</v>
      </c>
      <c r="O95" s="48">
        <f t="shared" si="10"/>
        <v>4.1072527093454454</v>
      </c>
      <c r="P95" s="9"/>
    </row>
    <row r="96" spans="1:16">
      <c r="A96" s="12"/>
      <c r="B96" s="25">
        <v>365</v>
      </c>
      <c r="C96" s="20" t="s">
        <v>173</v>
      </c>
      <c r="D96" s="47">
        <v>6731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6731</v>
      </c>
      <c r="O96" s="48">
        <f t="shared" si="10"/>
        <v>3.869836433150315E-2</v>
      </c>
      <c r="P96" s="9"/>
    </row>
    <row r="97" spans="1:119">
      <c r="A97" s="12"/>
      <c r="B97" s="25">
        <v>366</v>
      </c>
      <c r="C97" s="20" t="s">
        <v>106</v>
      </c>
      <c r="D97" s="47">
        <v>191798</v>
      </c>
      <c r="E97" s="47">
        <v>114622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306420</v>
      </c>
      <c r="O97" s="48">
        <f t="shared" si="10"/>
        <v>1.7616925863109782</v>
      </c>
      <c r="P97" s="9"/>
    </row>
    <row r="98" spans="1:119">
      <c r="A98" s="12"/>
      <c r="B98" s="25">
        <v>369.9</v>
      </c>
      <c r="C98" s="20" t="s">
        <v>107</v>
      </c>
      <c r="D98" s="47">
        <v>0</v>
      </c>
      <c r="E98" s="47">
        <v>357237</v>
      </c>
      <c r="F98" s="47">
        <v>0</v>
      </c>
      <c r="G98" s="47">
        <v>0</v>
      </c>
      <c r="H98" s="47">
        <v>0</v>
      </c>
      <c r="I98" s="47">
        <v>2888891</v>
      </c>
      <c r="J98" s="47">
        <v>274028</v>
      </c>
      <c r="K98" s="47">
        <v>0</v>
      </c>
      <c r="L98" s="47">
        <v>0</v>
      </c>
      <c r="M98" s="47">
        <v>0</v>
      </c>
      <c r="N98" s="47">
        <f t="shared" si="14"/>
        <v>3520156</v>
      </c>
      <c r="O98" s="48">
        <f t="shared" si="10"/>
        <v>20.238341909333947</v>
      </c>
      <c r="P98" s="9"/>
    </row>
    <row r="99" spans="1:119" ht="15.75">
      <c r="A99" s="29" t="s">
        <v>62</v>
      </c>
      <c r="B99" s="30"/>
      <c r="C99" s="31"/>
      <c r="D99" s="32">
        <f t="shared" ref="D99:M99" si="15">SUM(D100:D102)</f>
        <v>5700539</v>
      </c>
      <c r="E99" s="32">
        <f t="shared" si="15"/>
        <v>31306331</v>
      </c>
      <c r="F99" s="32">
        <f t="shared" si="15"/>
        <v>7032494</v>
      </c>
      <c r="G99" s="32">
        <f t="shared" si="15"/>
        <v>77885921</v>
      </c>
      <c r="H99" s="32">
        <f t="shared" si="15"/>
        <v>0</v>
      </c>
      <c r="I99" s="32">
        <f t="shared" si="15"/>
        <v>15461806</v>
      </c>
      <c r="J99" s="32">
        <f t="shared" si="15"/>
        <v>25000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>SUM(D99:M99)</f>
        <v>137412091</v>
      </c>
      <c r="O99" s="46">
        <f t="shared" si="10"/>
        <v>790.01978325236439</v>
      </c>
      <c r="P99" s="9"/>
    </row>
    <row r="100" spans="1:119">
      <c r="A100" s="12"/>
      <c r="B100" s="25">
        <v>381</v>
      </c>
      <c r="C100" s="20" t="s">
        <v>108</v>
      </c>
      <c r="D100" s="47">
        <v>2870777</v>
      </c>
      <c r="E100" s="47">
        <v>10622139</v>
      </c>
      <c r="F100" s="47">
        <v>4351783</v>
      </c>
      <c r="G100" s="47">
        <v>5218635</v>
      </c>
      <c r="H100" s="47">
        <v>0</v>
      </c>
      <c r="I100" s="47">
        <v>374961</v>
      </c>
      <c r="J100" s="47">
        <v>25000</v>
      </c>
      <c r="K100" s="47">
        <v>0</v>
      </c>
      <c r="L100" s="47">
        <v>0</v>
      </c>
      <c r="M100" s="47">
        <v>0</v>
      </c>
      <c r="N100" s="47">
        <f>SUM(D100:M100)</f>
        <v>23463295</v>
      </c>
      <c r="O100" s="48">
        <f t="shared" si="10"/>
        <v>134.89691551441629</v>
      </c>
      <c r="P100" s="9"/>
    </row>
    <row r="101" spans="1:119">
      <c r="A101" s="12"/>
      <c r="B101" s="25">
        <v>384</v>
      </c>
      <c r="C101" s="20" t="s">
        <v>110</v>
      </c>
      <c r="D101" s="47">
        <v>2829762</v>
      </c>
      <c r="E101" s="47">
        <v>20684192</v>
      </c>
      <c r="F101" s="47">
        <v>2680711</v>
      </c>
      <c r="G101" s="47">
        <v>72667286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98861951</v>
      </c>
      <c r="O101" s="48">
        <f>(N101/O$105)</f>
        <v>568.38445971196131</v>
      </c>
      <c r="P101" s="9"/>
    </row>
    <row r="102" spans="1:119" ht="15.75" thickBot="1">
      <c r="A102" s="12"/>
      <c r="B102" s="25">
        <v>389.4</v>
      </c>
      <c r="C102" s="20" t="s">
        <v>174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15086845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15086845</v>
      </c>
      <c r="O102" s="48">
        <f>(N102/O$105)</f>
        <v>86.738408025986715</v>
      </c>
      <c r="P102" s="9"/>
    </row>
    <row r="103" spans="1:119" ht="16.5" thickBot="1">
      <c r="A103" s="14" t="s">
        <v>86</v>
      </c>
      <c r="B103" s="23"/>
      <c r="C103" s="22"/>
      <c r="D103" s="15">
        <f t="shared" ref="D103:M103" si="16">SUM(D5,D10,D15,D46,D76,D83,D99)</f>
        <v>149727209</v>
      </c>
      <c r="E103" s="15">
        <f t="shared" si="16"/>
        <v>136180071</v>
      </c>
      <c r="F103" s="15">
        <f t="shared" si="16"/>
        <v>18868531</v>
      </c>
      <c r="G103" s="15">
        <f t="shared" si="16"/>
        <v>89779292</v>
      </c>
      <c r="H103" s="15">
        <f t="shared" si="16"/>
        <v>0</v>
      </c>
      <c r="I103" s="15">
        <f t="shared" si="16"/>
        <v>79073055</v>
      </c>
      <c r="J103" s="15">
        <f t="shared" si="16"/>
        <v>21735905</v>
      </c>
      <c r="K103" s="15">
        <f t="shared" si="16"/>
        <v>0</v>
      </c>
      <c r="L103" s="15">
        <f t="shared" si="16"/>
        <v>0</v>
      </c>
      <c r="M103" s="15">
        <f t="shared" si="16"/>
        <v>91971</v>
      </c>
      <c r="N103" s="15">
        <f>SUM(D103:M103)</f>
        <v>495456034</v>
      </c>
      <c r="O103" s="38">
        <f>(N103/O$105)</f>
        <v>2848.5125707879379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9" t="s">
        <v>193</v>
      </c>
      <c r="M105" s="49"/>
      <c r="N105" s="49"/>
      <c r="O105" s="44">
        <v>173935</v>
      </c>
    </row>
    <row r="106" spans="1:119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2"/>
    </row>
    <row r="107" spans="1:119" ht="15.75" customHeight="1" thickBot="1">
      <c r="A107" s="53" t="s">
        <v>125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84081419</v>
      </c>
      <c r="E5" s="27">
        <f t="shared" si="0"/>
        <v>40441327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1007333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125530079</v>
      </c>
      <c r="O5" s="33">
        <f t="shared" ref="O5:O36" si="1">(N5/O$96)</f>
        <v>759.44896576341125</v>
      </c>
      <c r="P5" s="6"/>
    </row>
    <row r="6" spans="1:133">
      <c r="A6" s="12"/>
      <c r="B6" s="25">
        <v>311</v>
      </c>
      <c r="C6" s="20" t="s">
        <v>3</v>
      </c>
      <c r="D6" s="47">
        <v>82250437</v>
      </c>
      <c r="E6" s="47">
        <v>35121221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117371658</v>
      </c>
      <c r="O6" s="48">
        <f t="shared" si="1"/>
        <v>710.09103943953392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5173764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7" si="2">SUM(D7:M7)</f>
        <v>5173764</v>
      </c>
      <c r="O7" s="48">
        <f t="shared" si="1"/>
        <v>31.300941975062162</v>
      </c>
      <c r="P7" s="9"/>
    </row>
    <row r="8" spans="1:133">
      <c r="A8" s="12"/>
      <c r="B8" s="25">
        <v>313.3</v>
      </c>
      <c r="C8" s="20" t="s">
        <v>180</v>
      </c>
      <c r="D8" s="47">
        <v>0</v>
      </c>
      <c r="E8" s="47">
        <v>146342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146342</v>
      </c>
      <c r="O8" s="48">
        <f t="shared" si="1"/>
        <v>0.88535975945453771</v>
      </c>
      <c r="P8" s="9"/>
    </row>
    <row r="9" spans="1:133">
      <c r="A9" s="12"/>
      <c r="B9" s="25">
        <v>313.7</v>
      </c>
      <c r="C9" s="20" t="s">
        <v>17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1006433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1006433</v>
      </c>
      <c r="O9" s="48">
        <f t="shared" si="1"/>
        <v>6.0888554125753975</v>
      </c>
      <c r="P9" s="9"/>
    </row>
    <row r="10" spans="1:133">
      <c r="A10" s="12"/>
      <c r="B10" s="25">
        <v>313.89999999999998</v>
      </c>
      <c r="C10" s="20" t="s">
        <v>18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900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900</v>
      </c>
      <c r="O10" s="48">
        <f t="shared" si="1"/>
        <v>5.444942555856036E-3</v>
      </c>
      <c r="P10" s="9"/>
    </row>
    <row r="11" spans="1:133">
      <c r="A11" s="12"/>
      <c r="B11" s="25">
        <v>315</v>
      </c>
      <c r="C11" s="20" t="s">
        <v>153</v>
      </c>
      <c r="D11" s="47">
        <v>1830982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1830982</v>
      </c>
      <c r="O11" s="48">
        <f t="shared" si="1"/>
        <v>11.077324234229328</v>
      </c>
      <c r="P11" s="9"/>
    </row>
    <row r="12" spans="1:133" ht="15.75">
      <c r="A12" s="29" t="s">
        <v>195</v>
      </c>
      <c r="B12" s="30"/>
      <c r="C12" s="31"/>
      <c r="D12" s="32">
        <f t="shared" ref="D12:M12" si="3">SUM(D13:D14)</f>
        <v>277905</v>
      </c>
      <c r="E12" s="32">
        <f t="shared" si="3"/>
        <v>3600109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3878014</v>
      </c>
      <c r="O12" s="46">
        <f t="shared" si="1"/>
        <v>23.461737178672767</v>
      </c>
      <c r="P12" s="10"/>
    </row>
    <row r="13" spans="1:133">
      <c r="A13" s="12"/>
      <c r="B13" s="25">
        <v>321</v>
      </c>
      <c r="C13" s="20" t="s">
        <v>196</v>
      </c>
      <c r="D13" s="47">
        <v>277905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277905</v>
      </c>
      <c r="O13" s="48">
        <f t="shared" si="1"/>
        <v>1.6813075122057461</v>
      </c>
      <c r="P13" s="9"/>
    </row>
    <row r="14" spans="1:133">
      <c r="A14" s="12"/>
      <c r="B14" s="25">
        <v>322</v>
      </c>
      <c r="C14" s="20" t="s">
        <v>0</v>
      </c>
      <c r="D14" s="47">
        <v>0</v>
      </c>
      <c r="E14" s="47">
        <v>3600109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3600109</v>
      </c>
      <c r="O14" s="48">
        <f t="shared" si="1"/>
        <v>21.780429666467018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SUM(D16:D44)</f>
        <v>22620136</v>
      </c>
      <c r="E15" s="32">
        <f t="shared" si="4"/>
        <v>22087959</v>
      </c>
      <c r="F15" s="32">
        <f t="shared" si="4"/>
        <v>6984293</v>
      </c>
      <c r="G15" s="32">
        <f t="shared" si="4"/>
        <v>555724</v>
      </c>
      <c r="H15" s="32">
        <f t="shared" si="4"/>
        <v>0</v>
      </c>
      <c r="I15" s="32">
        <f t="shared" si="4"/>
        <v>241514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52489626</v>
      </c>
      <c r="O15" s="46">
        <f t="shared" si="1"/>
        <v>317.55888705374156</v>
      </c>
      <c r="P15" s="10"/>
    </row>
    <row r="16" spans="1:133">
      <c r="A16" s="12"/>
      <c r="B16" s="25">
        <v>331.1</v>
      </c>
      <c r="C16" s="20" t="s">
        <v>26</v>
      </c>
      <c r="D16" s="47">
        <v>69993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69993</v>
      </c>
      <c r="O16" s="48">
        <f t="shared" si="1"/>
        <v>0.42345318256892389</v>
      </c>
      <c r="P16" s="9"/>
    </row>
    <row r="17" spans="1:16">
      <c r="A17" s="12"/>
      <c r="B17" s="25">
        <v>331.2</v>
      </c>
      <c r="C17" s="20" t="s">
        <v>27</v>
      </c>
      <c r="D17" s="47">
        <v>630200</v>
      </c>
      <c r="E17" s="47">
        <v>719826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1350026</v>
      </c>
      <c r="O17" s="48">
        <f t="shared" si="1"/>
        <v>8.1675711321245554</v>
      </c>
      <c r="P17" s="9"/>
    </row>
    <row r="18" spans="1:16">
      <c r="A18" s="12"/>
      <c r="B18" s="25">
        <v>331.39</v>
      </c>
      <c r="C18" s="20" t="s">
        <v>33</v>
      </c>
      <c r="D18" s="47">
        <v>655174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655174</v>
      </c>
      <c r="O18" s="48">
        <f t="shared" si="1"/>
        <v>3.9637608823226915</v>
      </c>
      <c r="P18" s="9"/>
    </row>
    <row r="19" spans="1:16">
      <c r="A19" s="12"/>
      <c r="B19" s="25">
        <v>331.42</v>
      </c>
      <c r="C19" s="20" t="s">
        <v>34</v>
      </c>
      <c r="D19" s="47">
        <v>0</v>
      </c>
      <c r="E19" s="47">
        <v>0</v>
      </c>
      <c r="F19" s="47">
        <v>0</v>
      </c>
      <c r="G19" s="47">
        <v>493650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493650</v>
      </c>
      <c r="O19" s="48">
        <f t="shared" si="1"/>
        <v>2.9865509918870354</v>
      </c>
      <c r="P19" s="9"/>
    </row>
    <row r="20" spans="1:16">
      <c r="A20" s="12"/>
      <c r="B20" s="25">
        <v>331.49</v>
      </c>
      <c r="C20" s="20" t="s">
        <v>35</v>
      </c>
      <c r="D20" s="47">
        <v>62827</v>
      </c>
      <c r="E20" s="47">
        <v>494094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556921</v>
      </c>
      <c r="O20" s="48">
        <f t="shared" si="1"/>
        <v>3.3693365034998881</v>
      </c>
      <c r="P20" s="9"/>
    </row>
    <row r="21" spans="1:16">
      <c r="A21" s="12"/>
      <c r="B21" s="25">
        <v>331.5</v>
      </c>
      <c r="C21" s="20" t="s">
        <v>29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71072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71072</v>
      </c>
      <c r="O21" s="48">
        <f t="shared" si="1"/>
        <v>0.42998106369977795</v>
      </c>
      <c r="P21" s="9"/>
    </row>
    <row r="22" spans="1:16">
      <c r="A22" s="12"/>
      <c r="B22" s="25">
        <v>331.61</v>
      </c>
      <c r="C22" s="20" t="s">
        <v>36</v>
      </c>
      <c r="D22" s="47">
        <v>0</v>
      </c>
      <c r="E22" s="47">
        <v>585024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585024</v>
      </c>
      <c r="O22" s="48">
        <f t="shared" si="1"/>
        <v>3.5393578597745794</v>
      </c>
      <c r="P22" s="9"/>
    </row>
    <row r="23" spans="1:16">
      <c r="A23" s="12"/>
      <c r="B23" s="25">
        <v>331.69</v>
      </c>
      <c r="C23" s="20" t="s">
        <v>37</v>
      </c>
      <c r="D23" s="47">
        <v>152395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152395</v>
      </c>
      <c r="O23" s="48">
        <f t="shared" si="1"/>
        <v>0.92198002311075622</v>
      </c>
      <c r="P23" s="9"/>
    </row>
    <row r="24" spans="1:16">
      <c r="A24" s="12"/>
      <c r="B24" s="25">
        <v>331.7</v>
      </c>
      <c r="C24" s="20" t="s">
        <v>30</v>
      </c>
      <c r="D24" s="47">
        <v>116335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116335</v>
      </c>
      <c r="O24" s="48">
        <f t="shared" si="1"/>
        <v>0.70381932470612441</v>
      </c>
      <c r="P24" s="9"/>
    </row>
    <row r="25" spans="1:16">
      <c r="A25" s="12"/>
      <c r="B25" s="25">
        <v>333</v>
      </c>
      <c r="C25" s="20" t="s">
        <v>4</v>
      </c>
      <c r="D25" s="47">
        <v>284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284</v>
      </c>
      <c r="O25" s="48">
        <f t="shared" si="1"/>
        <v>1.7181818731812379E-3</v>
      </c>
      <c r="P25" s="9"/>
    </row>
    <row r="26" spans="1:16">
      <c r="A26" s="12"/>
      <c r="B26" s="25">
        <v>334.1</v>
      </c>
      <c r="C26" s="20" t="s">
        <v>31</v>
      </c>
      <c r="D26" s="47">
        <v>31929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31929</v>
      </c>
      <c r="O26" s="48">
        <f t="shared" si="1"/>
        <v>0.19316841207325264</v>
      </c>
      <c r="P26" s="9"/>
    </row>
    <row r="27" spans="1:16">
      <c r="A27" s="12"/>
      <c r="B27" s="25">
        <v>334.2</v>
      </c>
      <c r="C27" s="20" t="s">
        <v>32</v>
      </c>
      <c r="D27" s="47">
        <v>236195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236195</v>
      </c>
      <c r="O27" s="48">
        <f t="shared" si="1"/>
        <v>1.4289646744226849</v>
      </c>
      <c r="P27" s="9"/>
    </row>
    <row r="28" spans="1:16">
      <c r="A28" s="12"/>
      <c r="B28" s="25">
        <v>334.34</v>
      </c>
      <c r="C28" s="20" t="s">
        <v>197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121279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121279</v>
      </c>
      <c r="O28" s="48">
        <f t="shared" si="1"/>
        <v>0.7337302091462935</v>
      </c>
      <c r="P28" s="9"/>
    </row>
    <row r="29" spans="1:16">
      <c r="A29" s="12"/>
      <c r="B29" s="25">
        <v>334.39</v>
      </c>
      <c r="C29" s="20" t="s">
        <v>38</v>
      </c>
      <c r="D29" s="47">
        <v>495900</v>
      </c>
      <c r="E29" s="47">
        <v>0</v>
      </c>
      <c r="F29" s="47">
        <v>0</v>
      </c>
      <c r="G29" s="47">
        <v>0</v>
      </c>
      <c r="H29" s="47">
        <v>0</v>
      </c>
      <c r="I29" s="47">
        <v>5792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2" si="5">SUM(D29:M29)</f>
        <v>501692</v>
      </c>
      <c r="O29" s="48">
        <f t="shared" si="1"/>
        <v>3.0352045785916957</v>
      </c>
      <c r="P29" s="9"/>
    </row>
    <row r="30" spans="1:16">
      <c r="A30" s="12"/>
      <c r="B30" s="25">
        <v>334.49</v>
      </c>
      <c r="C30" s="20" t="s">
        <v>40</v>
      </c>
      <c r="D30" s="47">
        <v>0</v>
      </c>
      <c r="E30" s="47">
        <v>4462769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4462769</v>
      </c>
      <c r="O30" s="48">
        <f t="shared" si="1"/>
        <v>26.999467605616761</v>
      </c>
      <c r="P30" s="9"/>
    </row>
    <row r="31" spans="1:16">
      <c r="A31" s="12"/>
      <c r="B31" s="25">
        <v>334.5</v>
      </c>
      <c r="C31" s="20" t="s">
        <v>41</v>
      </c>
      <c r="D31" s="47">
        <v>50</v>
      </c>
      <c r="E31" s="47">
        <v>1544187</v>
      </c>
      <c r="F31" s="47">
        <v>0</v>
      </c>
      <c r="G31" s="47">
        <v>0</v>
      </c>
      <c r="H31" s="47">
        <v>0</v>
      </c>
      <c r="I31" s="47">
        <v>43371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1587608</v>
      </c>
      <c r="O31" s="48">
        <f t="shared" si="1"/>
        <v>9.6049270680194319</v>
      </c>
      <c r="P31" s="9"/>
    </row>
    <row r="32" spans="1:16">
      <c r="A32" s="12"/>
      <c r="B32" s="25">
        <v>334.69</v>
      </c>
      <c r="C32" s="20" t="s">
        <v>42</v>
      </c>
      <c r="D32" s="47">
        <v>0</v>
      </c>
      <c r="E32" s="47">
        <v>5393605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5393605</v>
      </c>
      <c r="O32" s="48">
        <f t="shared" si="1"/>
        <v>32.63096599330877</v>
      </c>
      <c r="P32" s="9"/>
    </row>
    <row r="33" spans="1:16">
      <c r="A33" s="12"/>
      <c r="B33" s="25">
        <v>334.7</v>
      </c>
      <c r="C33" s="20" t="s">
        <v>43</v>
      </c>
      <c r="D33" s="47">
        <v>7711570</v>
      </c>
      <c r="E33" s="47">
        <v>0</v>
      </c>
      <c r="F33" s="47">
        <v>0</v>
      </c>
      <c r="G33" s="47">
        <v>62074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7773644</v>
      </c>
      <c r="O33" s="48">
        <f t="shared" si="1"/>
        <v>47.030050032972149</v>
      </c>
      <c r="P33" s="9"/>
    </row>
    <row r="34" spans="1:16">
      <c r="A34" s="12"/>
      <c r="B34" s="25">
        <v>335.12</v>
      </c>
      <c r="C34" s="20" t="s">
        <v>44</v>
      </c>
      <c r="D34" s="47">
        <v>3039241</v>
      </c>
      <c r="E34" s="47">
        <v>0</v>
      </c>
      <c r="F34" s="47">
        <v>1052606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4091847</v>
      </c>
      <c r="O34" s="48">
        <f t="shared" si="1"/>
        <v>24.755413180390946</v>
      </c>
      <c r="P34" s="9"/>
    </row>
    <row r="35" spans="1:16">
      <c r="A35" s="12"/>
      <c r="B35" s="25">
        <v>335.13</v>
      </c>
      <c r="C35" s="20" t="s">
        <v>45</v>
      </c>
      <c r="D35" s="47">
        <v>52464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52464</v>
      </c>
      <c r="O35" s="48">
        <f t="shared" si="1"/>
        <v>0.31740385138936783</v>
      </c>
      <c r="P35" s="9"/>
    </row>
    <row r="36" spans="1:16">
      <c r="A36" s="12"/>
      <c r="B36" s="25">
        <v>335.14</v>
      </c>
      <c r="C36" s="20" t="s">
        <v>46</v>
      </c>
      <c r="D36" s="47">
        <v>54502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54502</v>
      </c>
      <c r="O36" s="48">
        <f t="shared" si="1"/>
        <v>0.32973362131029516</v>
      </c>
      <c r="P36" s="9"/>
    </row>
    <row r="37" spans="1:16">
      <c r="A37" s="12"/>
      <c r="B37" s="25">
        <v>335.15</v>
      </c>
      <c r="C37" s="20" t="s">
        <v>47</v>
      </c>
      <c r="D37" s="47">
        <v>84525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84525</v>
      </c>
      <c r="O37" s="48">
        <f t="shared" ref="O37:O68" si="6">(N37/O$96)</f>
        <v>0.51137085503747937</v>
      </c>
      <c r="P37" s="9"/>
    </row>
    <row r="38" spans="1:16">
      <c r="A38" s="12"/>
      <c r="B38" s="25">
        <v>335.16</v>
      </c>
      <c r="C38" s="20" t="s">
        <v>48</v>
      </c>
      <c r="D38" s="47">
        <v>320421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320421</v>
      </c>
      <c r="O38" s="48">
        <f t="shared" si="6"/>
        <v>1.9385265985443854</v>
      </c>
      <c r="P38" s="9"/>
    </row>
    <row r="39" spans="1:16">
      <c r="A39" s="12"/>
      <c r="B39" s="25">
        <v>335.18</v>
      </c>
      <c r="C39" s="20" t="s">
        <v>49</v>
      </c>
      <c r="D39" s="47">
        <v>8793270</v>
      </c>
      <c r="E39" s="47">
        <v>0</v>
      </c>
      <c r="F39" s="47">
        <v>3541225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12334495</v>
      </c>
      <c r="O39" s="48">
        <f t="shared" si="6"/>
        <v>74.622907478326098</v>
      </c>
      <c r="P39" s="9"/>
    </row>
    <row r="40" spans="1:16">
      <c r="A40" s="12"/>
      <c r="B40" s="25">
        <v>335.2</v>
      </c>
      <c r="C40" s="20" t="s">
        <v>198</v>
      </c>
      <c r="D40" s="47">
        <v>0</v>
      </c>
      <c r="E40" s="47">
        <v>5537607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5537607</v>
      </c>
      <c r="O40" s="48">
        <f t="shared" si="6"/>
        <v>33.502168902118086</v>
      </c>
      <c r="P40" s="9"/>
    </row>
    <row r="41" spans="1:16">
      <c r="A41" s="12"/>
      <c r="B41" s="25">
        <v>335.49</v>
      </c>
      <c r="C41" s="20" t="s">
        <v>51</v>
      </c>
      <c r="D41" s="47">
        <v>0</v>
      </c>
      <c r="E41" s="47">
        <v>3265225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3265225</v>
      </c>
      <c r="O41" s="48">
        <f t="shared" si="6"/>
        <v>19.754402841050027</v>
      </c>
      <c r="P41" s="9"/>
    </row>
    <row r="42" spans="1:16">
      <c r="A42" s="12"/>
      <c r="B42" s="25">
        <v>335.7</v>
      </c>
      <c r="C42" s="20" t="s">
        <v>52</v>
      </c>
      <c r="D42" s="47">
        <v>0</v>
      </c>
      <c r="E42" s="47">
        <v>85622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85622</v>
      </c>
      <c r="O42" s="48">
        <f t="shared" si="6"/>
        <v>0.51800763501945057</v>
      </c>
      <c r="P42" s="9"/>
    </row>
    <row r="43" spans="1:16">
      <c r="A43" s="12"/>
      <c r="B43" s="25">
        <v>337.7</v>
      </c>
      <c r="C43" s="20" t="s">
        <v>54</v>
      </c>
      <c r="D43" s="47">
        <v>112861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112861</v>
      </c>
      <c r="O43" s="48">
        <f t="shared" si="6"/>
        <v>0.68280184644052</v>
      </c>
      <c r="P43" s="9"/>
    </row>
    <row r="44" spans="1:16">
      <c r="A44" s="12"/>
      <c r="B44" s="25">
        <v>338</v>
      </c>
      <c r="C44" s="20" t="s">
        <v>55</v>
      </c>
      <c r="D44" s="47">
        <v>0</v>
      </c>
      <c r="E44" s="47">
        <v>0</v>
      </c>
      <c r="F44" s="47">
        <v>2390462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2390462</v>
      </c>
      <c r="O44" s="48">
        <f t="shared" si="6"/>
        <v>14.462142524396368</v>
      </c>
      <c r="P44" s="9"/>
    </row>
    <row r="45" spans="1:16" ht="15.75">
      <c r="A45" s="29" t="s">
        <v>60</v>
      </c>
      <c r="B45" s="30"/>
      <c r="C45" s="31"/>
      <c r="D45" s="32">
        <f t="shared" ref="D45:M45" si="7">SUM(D46:D71)</f>
        <v>19563628</v>
      </c>
      <c r="E45" s="32">
        <f t="shared" si="7"/>
        <v>9356329</v>
      </c>
      <c r="F45" s="32">
        <f t="shared" si="7"/>
        <v>0</v>
      </c>
      <c r="G45" s="32">
        <f t="shared" si="7"/>
        <v>0</v>
      </c>
      <c r="H45" s="32">
        <f t="shared" si="7"/>
        <v>0</v>
      </c>
      <c r="I45" s="32">
        <f t="shared" si="7"/>
        <v>47139562</v>
      </c>
      <c r="J45" s="32">
        <f t="shared" si="7"/>
        <v>15656791</v>
      </c>
      <c r="K45" s="32">
        <f t="shared" si="7"/>
        <v>0</v>
      </c>
      <c r="L45" s="32">
        <f t="shared" si="7"/>
        <v>0</v>
      </c>
      <c r="M45" s="32">
        <f t="shared" si="7"/>
        <v>0</v>
      </c>
      <c r="N45" s="32">
        <f>SUM(D45:M45)</f>
        <v>91716310</v>
      </c>
      <c r="O45" s="46">
        <f t="shared" si="6"/>
        <v>554.87782153898274</v>
      </c>
      <c r="P45" s="10"/>
    </row>
    <row r="46" spans="1:16">
      <c r="A46" s="12"/>
      <c r="B46" s="25">
        <v>341.1</v>
      </c>
      <c r="C46" s="20" t="s">
        <v>63</v>
      </c>
      <c r="D46" s="47">
        <v>875621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875621</v>
      </c>
      <c r="O46" s="48">
        <f t="shared" si="6"/>
        <v>5.2974511618902422</v>
      </c>
      <c r="P46" s="9"/>
    </row>
    <row r="47" spans="1:16">
      <c r="A47" s="12"/>
      <c r="B47" s="25">
        <v>341.2</v>
      </c>
      <c r="C47" s="20" t="s">
        <v>131</v>
      </c>
      <c r="D47" s="47">
        <v>3312815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1" si="8">SUM(D47:M47)</f>
        <v>3312815</v>
      </c>
      <c r="O47" s="48">
        <f t="shared" si="6"/>
        <v>20.042319303531347</v>
      </c>
      <c r="P47" s="9"/>
    </row>
    <row r="48" spans="1:16">
      <c r="A48" s="12"/>
      <c r="B48" s="25">
        <v>341.52</v>
      </c>
      <c r="C48" s="20" t="s">
        <v>65</v>
      </c>
      <c r="D48" s="47">
        <v>131181</v>
      </c>
      <c r="E48" s="47">
        <v>571256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702437</v>
      </c>
      <c r="O48" s="48">
        <f t="shared" si="6"/>
        <v>4.2496990156753842</v>
      </c>
      <c r="P48" s="9"/>
    </row>
    <row r="49" spans="1:16">
      <c r="A49" s="12"/>
      <c r="B49" s="25">
        <v>341.53</v>
      </c>
      <c r="C49" s="20" t="s">
        <v>66</v>
      </c>
      <c r="D49" s="47">
        <v>0</v>
      </c>
      <c r="E49" s="47">
        <v>1245635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1245635</v>
      </c>
      <c r="O49" s="48">
        <f t="shared" si="6"/>
        <v>7.5360122450708147</v>
      </c>
      <c r="P49" s="9"/>
    </row>
    <row r="50" spans="1:16">
      <c r="A50" s="12"/>
      <c r="B50" s="25">
        <v>341.55</v>
      </c>
      <c r="C50" s="20" t="s">
        <v>67</v>
      </c>
      <c r="D50" s="47">
        <v>9185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9185</v>
      </c>
      <c r="O50" s="48">
        <f t="shared" si="6"/>
        <v>5.5568663750597429E-2</v>
      </c>
      <c r="P50" s="9"/>
    </row>
    <row r="51" spans="1:16">
      <c r="A51" s="12"/>
      <c r="B51" s="25">
        <v>341.9</v>
      </c>
      <c r="C51" s="20" t="s">
        <v>68</v>
      </c>
      <c r="D51" s="47">
        <v>23186</v>
      </c>
      <c r="E51" s="47">
        <v>25000</v>
      </c>
      <c r="F51" s="47">
        <v>0</v>
      </c>
      <c r="G51" s="47">
        <v>0</v>
      </c>
      <c r="H51" s="47">
        <v>0</v>
      </c>
      <c r="I51" s="47">
        <v>0</v>
      </c>
      <c r="J51" s="47">
        <v>15656791</v>
      </c>
      <c r="K51" s="47">
        <v>0</v>
      </c>
      <c r="L51" s="47">
        <v>0</v>
      </c>
      <c r="M51" s="47">
        <v>0</v>
      </c>
      <c r="N51" s="47">
        <f t="shared" si="8"/>
        <v>15704977</v>
      </c>
      <c r="O51" s="48">
        <f t="shared" si="6"/>
        <v>95.014108451155835</v>
      </c>
      <c r="P51" s="9"/>
    </row>
    <row r="52" spans="1:16">
      <c r="A52" s="12"/>
      <c r="B52" s="25">
        <v>342.3</v>
      </c>
      <c r="C52" s="20" t="s">
        <v>69</v>
      </c>
      <c r="D52" s="47">
        <v>198716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198716</v>
      </c>
      <c r="O52" s="48">
        <f t="shared" si="6"/>
        <v>1.20221911658832</v>
      </c>
      <c r="P52" s="9"/>
    </row>
    <row r="53" spans="1:16">
      <c r="A53" s="12"/>
      <c r="B53" s="25">
        <v>342.4</v>
      </c>
      <c r="C53" s="20" t="s">
        <v>70</v>
      </c>
      <c r="D53" s="47">
        <v>0</v>
      </c>
      <c r="E53" s="47">
        <v>956004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956004</v>
      </c>
      <c r="O53" s="48">
        <f t="shared" si="6"/>
        <v>5.7837631812984371</v>
      </c>
      <c r="P53" s="9"/>
    </row>
    <row r="54" spans="1:16">
      <c r="A54" s="12"/>
      <c r="B54" s="25">
        <v>342.6</v>
      </c>
      <c r="C54" s="20" t="s">
        <v>71</v>
      </c>
      <c r="D54" s="47">
        <v>2378089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2378089</v>
      </c>
      <c r="O54" s="48">
        <f t="shared" si="6"/>
        <v>14.387286664125693</v>
      </c>
      <c r="P54" s="9"/>
    </row>
    <row r="55" spans="1:16">
      <c r="A55" s="12"/>
      <c r="B55" s="25">
        <v>342.9</v>
      </c>
      <c r="C55" s="20" t="s">
        <v>72</v>
      </c>
      <c r="D55" s="47">
        <v>35364</v>
      </c>
      <c r="E55" s="47">
        <v>534045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569409</v>
      </c>
      <c r="O55" s="48">
        <f t="shared" si="6"/>
        <v>3.444888106430477</v>
      </c>
      <c r="P55" s="9"/>
    </row>
    <row r="56" spans="1:16">
      <c r="A56" s="12"/>
      <c r="B56" s="25">
        <v>343.4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12025028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12025028</v>
      </c>
      <c r="O56" s="48">
        <f t="shared" si="6"/>
        <v>72.750651880622655</v>
      </c>
      <c r="P56" s="9"/>
    </row>
    <row r="57" spans="1:16">
      <c r="A57" s="12"/>
      <c r="B57" s="25">
        <v>343.6</v>
      </c>
      <c r="C57" s="20" t="s">
        <v>74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30744793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30744793</v>
      </c>
      <c r="O57" s="48">
        <f t="shared" si="6"/>
        <v>186.0040353074275</v>
      </c>
      <c r="P57" s="9"/>
    </row>
    <row r="58" spans="1:16">
      <c r="A58" s="12"/>
      <c r="B58" s="25">
        <v>343.7</v>
      </c>
      <c r="C58" s="20" t="s">
        <v>75</v>
      </c>
      <c r="D58" s="47">
        <v>1964768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1964768</v>
      </c>
      <c r="O58" s="48">
        <f t="shared" si="6"/>
        <v>11.886720995093501</v>
      </c>
      <c r="P58" s="9"/>
    </row>
    <row r="59" spans="1:16">
      <c r="A59" s="12"/>
      <c r="B59" s="25">
        <v>343.9</v>
      </c>
      <c r="C59" s="20" t="s">
        <v>76</v>
      </c>
      <c r="D59" s="47">
        <v>0</v>
      </c>
      <c r="E59" s="47">
        <v>721825</v>
      </c>
      <c r="F59" s="47">
        <v>0</v>
      </c>
      <c r="G59" s="47">
        <v>0</v>
      </c>
      <c r="H59" s="47">
        <v>0</v>
      </c>
      <c r="I59" s="47">
        <v>1871232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2593057</v>
      </c>
      <c r="O59" s="48">
        <f t="shared" si="6"/>
        <v>15.687829343400427</v>
      </c>
      <c r="P59" s="9"/>
    </row>
    <row r="60" spans="1:16">
      <c r="A60" s="12"/>
      <c r="B60" s="25">
        <v>344.9</v>
      </c>
      <c r="C60" s="20" t="s">
        <v>78</v>
      </c>
      <c r="D60" s="47">
        <v>0</v>
      </c>
      <c r="E60" s="47">
        <v>3593500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3593500</v>
      </c>
      <c r="O60" s="48">
        <f t="shared" si="6"/>
        <v>21.740445638298517</v>
      </c>
      <c r="P60" s="9"/>
    </row>
    <row r="61" spans="1:16">
      <c r="A61" s="12"/>
      <c r="B61" s="25">
        <v>346.9</v>
      </c>
      <c r="C61" s="20" t="s">
        <v>82</v>
      </c>
      <c r="D61" s="47">
        <v>0</v>
      </c>
      <c r="E61" s="47">
        <v>441703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441703</v>
      </c>
      <c r="O61" s="48">
        <f t="shared" si="6"/>
        <v>2.6722749574991984</v>
      </c>
      <c r="P61" s="9"/>
    </row>
    <row r="62" spans="1:16">
      <c r="A62" s="12"/>
      <c r="B62" s="25">
        <v>347.2</v>
      </c>
      <c r="C62" s="20" t="s">
        <v>83</v>
      </c>
      <c r="D62" s="47">
        <v>23023</v>
      </c>
      <c r="E62" s="47">
        <v>1267361</v>
      </c>
      <c r="F62" s="47">
        <v>0</v>
      </c>
      <c r="G62" s="47">
        <v>0</v>
      </c>
      <c r="H62" s="47">
        <v>0</v>
      </c>
      <c r="I62" s="47">
        <v>1725043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3015427</v>
      </c>
      <c r="O62" s="48">
        <f t="shared" si="6"/>
        <v>18.243140884863664</v>
      </c>
      <c r="P62" s="9"/>
    </row>
    <row r="63" spans="1:16">
      <c r="A63" s="12"/>
      <c r="B63" s="25">
        <v>347.9</v>
      </c>
      <c r="C63" s="20" t="s">
        <v>85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773466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773466</v>
      </c>
      <c r="O63" s="48">
        <f t="shared" si="6"/>
        <v>4.6794199321197159</v>
      </c>
      <c r="P63" s="9"/>
    </row>
    <row r="64" spans="1:16">
      <c r="A64" s="12"/>
      <c r="B64" s="25">
        <v>348.12</v>
      </c>
      <c r="C64" s="39" t="s">
        <v>137</v>
      </c>
      <c r="D64" s="47">
        <v>398931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398931</v>
      </c>
      <c r="O64" s="48">
        <f t="shared" si="6"/>
        <v>2.4135070875002267</v>
      </c>
      <c r="P64" s="9"/>
    </row>
    <row r="65" spans="1:16">
      <c r="A65" s="12"/>
      <c r="B65" s="25">
        <v>348.21</v>
      </c>
      <c r="C65" s="39" t="s">
        <v>187</v>
      </c>
      <c r="D65" s="47">
        <v>1911531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1911531</v>
      </c>
      <c r="O65" s="48">
        <f t="shared" si="6"/>
        <v>11.564640543042271</v>
      </c>
      <c r="P65" s="9"/>
    </row>
    <row r="66" spans="1:16">
      <c r="A66" s="12"/>
      <c r="B66" s="25">
        <v>348.22</v>
      </c>
      <c r="C66" s="39" t="s">
        <v>87</v>
      </c>
      <c r="D66" s="47">
        <v>18312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18312</v>
      </c>
      <c r="O66" s="48">
        <f t="shared" si="6"/>
        <v>0.11078643120315081</v>
      </c>
      <c r="P66" s="9"/>
    </row>
    <row r="67" spans="1:16">
      <c r="A67" s="12"/>
      <c r="B67" s="25">
        <v>348.31</v>
      </c>
      <c r="C67" s="39" t="s">
        <v>188</v>
      </c>
      <c r="D67" s="47">
        <v>357600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357600</v>
      </c>
      <c r="O67" s="48">
        <f t="shared" si="6"/>
        <v>2.1634571755267982</v>
      </c>
      <c r="P67" s="9"/>
    </row>
    <row r="68" spans="1:16">
      <c r="A68" s="12"/>
      <c r="B68" s="25">
        <v>348.41</v>
      </c>
      <c r="C68" s="39" t="s">
        <v>189</v>
      </c>
      <c r="D68" s="47">
        <v>501320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501320</v>
      </c>
      <c r="O68" s="48">
        <f t="shared" si="6"/>
        <v>3.0329540023352752</v>
      </c>
      <c r="P68" s="9"/>
    </row>
    <row r="69" spans="1:16">
      <c r="A69" s="12"/>
      <c r="B69" s="25">
        <v>348.71</v>
      </c>
      <c r="C69" s="39" t="s">
        <v>190</v>
      </c>
      <c r="D69" s="47">
        <v>94527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94527</v>
      </c>
      <c r="O69" s="48">
        <f t="shared" ref="O69:O94" si="9">(N69/O$96)</f>
        <v>0.57188231664155942</v>
      </c>
      <c r="P69" s="9"/>
    </row>
    <row r="70" spans="1:16">
      <c r="A70" s="12"/>
      <c r="B70" s="25">
        <v>348.72</v>
      </c>
      <c r="C70" s="39" t="s">
        <v>93</v>
      </c>
      <c r="D70" s="47">
        <v>47585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47585</v>
      </c>
      <c r="O70" s="48">
        <f t="shared" si="9"/>
        <v>0.28788621280045495</v>
      </c>
      <c r="P70" s="9"/>
    </row>
    <row r="71" spans="1:16">
      <c r="A71" s="12"/>
      <c r="B71" s="25">
        <v>349</v>
      </c>
      <c r="C71" s="20" t="s">
        <v>1</v>
      </c>
      <c r="D71" s="47">
        <v>7281874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7281874</v>
      </c>
      <c r="O71" s="48">
        <f t="shared" si="9"/>
        <v>44.054872921090684</v>
      </c>
      <c r="P71" s="9"/>
    </row>
    <row r="72" spans="1:16" ht="15.75">
      <c r="A72" s="29" t="s">
        <v>61</v>
      </c>
      <c r="B72" s="30"/>
      <c r="C72" s="31"/>
      <c r="D72" s="32">
        <f t="shared" ref="D72:M72" si="10">SUM(D73:D75)</f>
        <v>306447</v>
      </c>
      <c r="E72" s="32">
        <f t="shared" si="10"/>
        <v>2060261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46320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77" si="11">SUM(D72:M72)</f>
        <v>2413028</v>
      </c>
      <c r="O72" s="46">
        <f t="shared" si="9"/>
        <v>14.598665384080197</v>
      </c>
      <c r="P72" s="10"/>
    </row>
    <row r="73" spans="1:16">
      <c r="A73" s="13"/>
      <c r="B73" s="40">
        <v>351</v>
      </c>
      <c r="C73" s="21" t="s">
        <v>199</v>
      </c>
      <c r="D73" s="47">
        <v>186354</v>
      </c>
      <c r="E73" s="47">
        <v>2060261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2246615</v>
      </c>
      <c r="O73" s="48">
        <f t="shared" si="9"/>
        <v>13.591877355693898</v>
      </c>
      <c r="P73" s="9"/>
    </row>
    <row r="74" spans="1:16">
      <c r="A74" s="13"/>
      <c r="B74" s="40">
        <v>352</v>
      </c>
      <c r="C74" s="21" t="s">
        <v>99</v>
      </c>
      <c r="D74" s="47">
        <v>104270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104270</v>
      </c>
      <c r="O74" s="48">
        <f t="shared" si="9"/>
        <v>0.63082684477678763</v>
      </c>
      <c r="P74" s="9"/>
    </row>
    <row r="75" spans="1:16">
      <c r="A75" s="13"/>
      <c r="B75" s="40">
        <v>359</v>
      </c>
      <c r="C75" s="21" t="s">
        <v>100</v>
      </c>
      <c r="D75" s="47">
        <v>15823</v>
      </c>
      <c r="E75" s="47">
        <v>0</v>
      </c>
      <c r="F75" s="47">
        <v>0</v>
      </c>
      <c r="G75" s="47">
        <v>0</v>
      </c>
      <c r="H75" s="47">
        <v>0</v>
      </c>
      <c r="I75" s="47">
        <v>46320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62143</v>
      </c>
      <c r="O75" s="48">
        <f t="shared" si="9"/>
        <v>0.37596118360951292</v>
      </c>
      <c r="P75" s="9"/>
    </row>
    <row r="76" spans="1:16" ht="15.75">
      <c r="A76" s="29" t="s">
        <v>5</v>
      </c>
      <c r="B76" s="30"/>
      <c r="C76" s="31"/>
      <c r="D76" s="32">
        <f t="shared" ref="D76:M76" si="12">SUM(D77:D89)</f>
        <v>4971698</v>
      </c>
      <c r="E76" s="32">
        <f t="shared" si="12"/>
        <v>22365878</v>
      </c>
      <c r="F76" s="32">
        <f t="shared" si="12"/>
        <v>745636</v>
      </c>
      <c r="G76" s="32">
        <f t="shared" si="12"/>
        <v>2542185</v>
      </c>
      <c r="H76" s="32">
        <f t="shared" si="12"/>
        <v>0</v>
      </c>
      <c r="I76" s="32">
        <f t="shared" si="12"/>
        <v>82273263</v>
      </c>
      <c r="J76" s="32">
        <f t="shared" si="12"/>
        <v>753735</v>
      </c>
      <c r="K76" s="32">
        <f t="shared" si="12"/>
        <v>0</v>
      </c>
      <c r="L76" s="32">
        <f t="shared" si="12"/>
        <v>0</v>
      </c>
      <c r="M76" s="32">
        <f t="shared" si="12"/>
        <v>106162</v>
      </c>
      <c r="N76" s="32">
        <f t="shared" si="11"/>
        <v>113758557</v>
      </c>
      <c r="O76" s="46">
        <f t="shared" si="9"/>
        <v>688.23200900230506</v>
      </c>
      <c r="P76" s="10"/>
    </row>
    <row r="77" spans="1:16">
      <c r="A77" s="12"/>
      <c r="B77" s="25">
        <v>361.1</v>
      </c>
      <c r="C77" s="20" t="s">
        <v>101</v>
      </c>
      <c r="D77" s="47">
        <v>3143621</v>
      </c>
      <c r="E77" s="47">
        <v>3872937</v>
      </c>
      <c r="F77" s="47">
        <v>368394</v>
      </c>
      <c r="G77" s="47">
        <v>2374185</v>
      </c>
      <c r="H77" s="47">
        <v>0</v>
      </c>
      <c r="I77" s="47">
        <v>3967265</v>
      </c>
      <c r="J77" s="47">
        <v>96226</v>
      </c>
      <c r="K77" s="47">
        <v>0</v>
      </c>
      <c r="L77" s="47">
        <v>0</v>
      </c>
      <c r="M77" s="47">
        <v>7735</v>
      </c>
      <c r="N77" s="47">
        <f t="shared" si="11"/>
        <v>13830363</v>
      </c>
      <c r="O77" s="48">
        <f t="shared" si="9"/>
        <v>83.672813401818615</v>
      </c>
      <c r="P77" s="9"/>
    </row>
    <row r="78" spans="1:16">
      <c r="A78" s="12"/>
      <c r="B78" s="25">
        <v>362</v>
      </c>
      <c r="C78" s="20" t="s">
        <v>103</v>
      </c>
      <c r="D78" s="47">
        <v>334691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9" si="13">SUM(D78:M78)</f>
        <v>334691</v>
      </c>
      <c r="O78" s="48">
        <f t="shared" si="9"/>
        <v>2.0248591877355695</v>
      </c>
      <c r="P78" s="9"/>
    </row>
    <row r="79" spans="1:16">
      <c r="A79" s="12"/>
      <c r="B79" s="25">
        <v>363.11</v>
      </c>
      <c r="C79" s="20" t="s">
        <v>24</v>
      </c>
      <c r="D79" s="47">
        <v>0</v>
      </c>
      <c r="E79" s="47">
        <v>55732</v>
      </c>
      <c r="F79" s="47">
        <v>0</v>
      </c>
      <c r="G79" s="47">
        <v>0</v>
      </c>
      <c r="H79" s="47">
        <v>0</v>
      </c>
      <c r="I79" s="47">
        <v>1498246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1553978</v>
      </c>
      <c r="O79" s="48">
        <f t="shared" si="9"/>
        <v>9.4014677145156114</v>
      </c>
      <c r="P79" s="9"/>
    </row>
    <row r="80" spans="1:16">
      <c r="A80" s="12"/>
      <c r="B80" s="25">
        <v>363.22</v>
      </c>
      <c r="C80" s="20" t="s">
        <v>140</v>
      </c>
      <c r="D80" s="47">
        <v>0</v>
      </c>
      <c r="E80" s="47">
        <v>1863968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1863968</v>
      </c>
      <c r="O80" s="48">
        <f t="shared" si="9"/>
        <v>11.276887428837625</v>
      </c>
      <c r="P80" s="9"/>
    </row>
    <row r="81" spans="1:119">
      <c r="A81" s="12"/>
      <c r="B81" s="25">
        <v>363.23</v>
      </c>
      <c r="C81" s="20" t="s">
        <v>141</v>
      </c>
      <c r="D81" s="47">
        <v>0</v>
      </c>
      <c r="E81" s="47">
        <v>0</v>
      </c>
      <c r="F81" s="47">
        <v>377242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377242</v>
      </c>
      <c r="O81" s="48">
        <f t="shared" si="9"/>
        <v>2.2822900218402697</v>
      </c>
      <c r="P81" s="9"/>
    </row>
    <row r="82" spans="1:119">
      <c r="A82" s="12"/>
      <c r="B82" s="25">
        <v>363.24</v>
      </c>
      <c r="C82" s="20" t="s">
        <v>142</v>
      </c>
      <c r="D82" s="47">
        <v>0</v>
      </c>
      <c r="E82" s="47">
        <v>10315420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10315420</v>
      </c>
      <c r="O82" s="48">
        <f t="shared" si="9"/>
        <v>62.407632599476074</v>
      </c>
      <c r="P82" s="9"/>
    </row>
    <row r="83" spans="1:119">
      <c r="A83" s="12"/>
      <c r="B83" s="25">
        <v>363.27</v>
      </c>
      <c r="C83" s="20" t="s">
        <v>143</v>
      </c>
      <c r="D83" s="47">
        <v>0</v>
      </c>
      <c r="E83" s="47">
        <v>2892466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2892466</v>
      </c>
      <c r="O83" s="48">
        <f t="shared" si="9"/>
        <v>17.499234683074093</v>
      </c>
      <c r="P83" s="9"/>
    </row>
    <row r="84" spans="1:119">
      <c r="A84" s="12"/>
      <c r="B84" s="25">
        <v>363.29</v>
      </c>
      <c r="C84" s="20" t="s">
        <v>144</v>
      </c>
      <c r="D84" s="47">
        <v>0</v>
      </c>
      <c r="E84" s="47">
        <v>1390402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1390402</v>
      </c>
      <c r="O84" s="48">
        <f t="shared" si="9"/>
        <v>8.4118433550526035</v>
      </c>
      <c r="P84" s="9"/>
    </row>
    <row r="85" spans="1:119">
      <c r="A85" s="12"/>
      <c r="B85" s="25">
        <v>364</v>
      </c>
      <c r="C85" s="20" t="s">
        <v>172</v>
      </c>
      <c r="D85" s="47">
        <v>0</v>
      </c>
      <c r="E85" s="47">
        <v>111668</v>
      </c>
      <c r="F85" s="47">
        <v>0</v>
      </c>
      <c r="G85" s="47">
        <v>0</v>
      </c>
      <c r="H85" s="47">
        <v>0</v>
      </c>
      <c r="I85" s="47">
        <v>65400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177068</v>
      </c>
      <c r="O85" s="48">
        <f t="shared" si="9"/>
        <v>1.0712500983114628</v>
      </c>
      <c r="P85" s="9"/>
    </row>
    <row r="86" spans="1:119">
      <c r="A86" s="12"/>
      <c r="B86" s="25">
        <v>365</v>
      </c>
      <c r="C86" s="20" t="s">
        <v>173</v>
      </c>
      <c r="D86" s="47">
        <v>293455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293455</v>
      </c>
      <c r="O86" s="48">
        <f t="shared" si="9"/>
        <v>1.7753840196985922</v>
      </c>
      <c r="P86" s="9"/>
    </row>
    <row r="87" spans="1:119">
      <c r="A87" s="12"/>
      <c r="B87" s="25">
        <v>366</v>
      </c>
      <c r="C87" s="20" t="s">
        <v>106</v>
      </c>
      <c r="D87" s="47">
        <v>445143</v>
      </c>
      <c r="E87" s="47">
        <v>1273601</v>
      </c>
      <c r="F87" s="47">
        <v>0</v>
      </c>
      <c r="G87" s="47">
        <v>168000</v>
      </c>
      <c r="H87" s="47">
        <v>0</v>
      </c>
      <c r="I87" s="47">
        <v>76742352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78629096</v>
      </c>
      <c r="O87" s="48">
        <f t="shared" si="9"/>
        <v>475.70101215432175</v>
      </c>
      <c r="P87" s="9"/>
    </row>
    <row r="88" spans="1:119">
      <c r="A88" s="12"/>
      <c r="B88" s="25">
        <v>369</v>
      </c>
      <c r="C88" s="20" t="s">
        <v>200</v>
      </c>
      <c r="D88" s="47">
        <v>0</v>
      </c>
      <c r="E88" s="47">
        <v>589684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98427</v>
      </c>
      <c r="N88" s="47">
        <f>SUM(D88:M88)</f>
        <v>688111</v>
      </c>
      <c r="O88" s="48">
        <f t="shared" si="9"/>
        <v>4.1630276300585027</v>
      </c>
      <c r="P88" s="9"/>
    </row>
    <row r="89" spans="1:119">
      <c r="A89" s="12"/>
      <c r="B89" s="25">
        <v>369.9</v>
      </c>
      <c r="C89" s="20" t="s">
        <v>107</v>
      </c>
      <c r="D89" s="47">
        <v>754788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657509</v>
      </c>
      <c r="K89" s="47">
        <v>0</v>
      </c>
      <c r="L89" s="47">
        <v>0</v>
      </c>
      <c r="M89" s="47">
        <v>0</v>
      </c>
      <c r="N89" s="47">
        <f t="shared" si="13"/>
        <v>1412297</v>
      </c>
      <c r="O89" s="48">
        <f t="shared" si="9"/>
        <v>8.5443067075642354</v>
      </c>
      <c r="P89" s="9"/>
    </row>
    <row r="90" spans="1:119" ht="15.75">
      <c r="A90" s="29" t="s">
        <v>62</v>
      </c>
      <c r="B90" s="30"/>
      <c r="C90" s="31"/>
      <c r="D90" s="32">
        <f t="shared" ref="D90:M90" si="14">SUM(D91:D93)</f>
        <v>11152511</v>
      </c>
      <c r="E90" s="32">
        <f t="shared" si="14"/>
        <v>6539382</v>
      </c>
      <c r="F90" s="32">
        <f t="shared" si="14"/>
        <v>1573674</v>
      </c>
      <c r="G90" s="32">
        <f t="shared" si="14"/>
        <v>5016605</v>
      </c>
      <c r="H90" s="32">
        <f t="shared" si="14"/>
        <v>0</v>
      </c>
      <c r="I90" s="32">
        <f t="shared" si="14"/>
        <v>237500</v>
      </c>
      <c r="J90" s="32">
        <f t="shared" si="14"/>
        <v>500000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25019672</v>
      </c>
      <c r="O90" s="46">
        <f t="shared" si="9"/>
        <v>151.367418673733</v>
      </c>
      <c r="P90" s="9"/>
    </row>
    <row r="91" spans="1:119">
      <c r="A91" s="12"/>
      <c r="B91" s="25">
        <v>381</v>
      </c>
      <c r="C91" s="20" t="s">
        <v>108</v>
      </c>
      <c r="D91" s="47">
        <v>2779510</v>
      </c>
      <c r="E91" s="47">
        <v>6539382</v>
      </c>
      <c r="F91" s="47">
        <v>1539399</v>
      </c>
      <c r="G91" s="47">
        <v>5016605</v>
      </c>
      <c r="H91" s="47">
        <v>0</v>
      </c>
      <c r="I91" s="47">
        <v>237500</v>
      </c>
      <c r="J91" s="47">
        <v>500000</v>
      </c>
      <c r="K91" s="47">
        <v>0</v>
      </c>
      <c r="L91" s="47">
        <v>0</v>
      </c>
      <c r="M91" s="47">
        <v>0</v>
      </c>
      <c r="N91" s="47">
        <f>SUM(D91:M91)</f>
        <v>16612396</v>
      </c>
      <c r="O91" s="48">
        <f t="shared" si="9"/>
        <v>100.50393548348065</v>
      </c>
      <c r="P91" s="9"/>
    </row>
    <row r="92" spans="1:119">
      <c r="A92" s="12"/>
      <c r="B92" s="25">
        <v>383</v>
      </c>
      <c r="C92" s="20" t="s">
        <v>109</v>
      </c>
      <c r="D92" s="47">
        <v>8373001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8373001</v>
      </c>
      <c r="O92" s="48">
        <f t="shared" si="9"/>
        <v>50.656121627916825</v>
      </c>
      <c r="P92" s="9"/>
    </row>
    <row r="93" spans="1:119" ht="15.75" thickBot="1">
      <c r="A93" s="12"/>
      <c r="B93" s="25">
        <v>384</v>
      </c>
      <c r="C93" s="20" t="s">
        <v>110</v>
      </c>
      <c r="D93" s="47">
        <v>0</v>
      </c>
      <c r="E93" s="47">
        <v>0</v>
      </c>
      <c r="F93" s="47">
        <v>34275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34275</v>
      </c>
      <c r="O93" s="48">
        <f t="shared" si="9"/>
        <v>0.20736156233551736</v>
      </c>
      <c r="P93" s="9"/>
    </row>
    <row r="94" spans="1:119" ht="16.5" thickBot="1">
      <c r="A94" s="14" t="s">
        <v>86</v>
      </c>
      <c r="B94" s="23"/>
      <c r="C94" s="22"/>
      <c r="D94" s="15">
        <f t="shared" ref="D94:M94" si="15">SUM(D5,D12,D15,D45,D72,D76,D90)</f>
        <v>142973744</v>
      </c>
      <c r="E94" s="15">
        <f t="shared" si="15"/>
        <v>106451245</v>
      </c>
      <c r="F94" s="15">
        <f t="shared" si="15"/>
        <v>9303603</v>
      </c>
      <c r="G94" s="15">
        <f t="shared" si="15"/>
        <v>8114514</v>
      </c>
      <c r="H94" s="15">
        <f t="shared" si="15"/>
        <v>0</v>
      </c>
      <c r="I94" s="15">
        <f t="shared" si="15"/>
        <v>130945492</v>
      </c>
      <c r="J94" s="15">
        <f t="shared" si="15"/>
        <v>16910526</v>
      </c>
      <c r="K94" s="15">
        <f t="shared" si="15"/>
        <v>0</v>
      </c>
      <c r="L94" s="15">
        <f t="shared" si="15"/>
        <v>0</v>
      </c>
      <c r="M94" s="15">
        <f t="shared" si="15"/>
        <v>106162</v>
      </c>
      <c r="N94" s="15">
        <f>SUM(D94:M94)</f>
        <v>414805286</v>
      </c>
      <c r="O94" s="38">
        <f t="shared" si="9"/>
        <v>2509.5455045949266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201</v>
      </c>
      <c r="M96" s="49"/>
      <c r="N96" s="49"/>
      <c r="O96" s="44">
        <v>165291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125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69"/>
      <c r="M3" s="70"/>
      <c r="N3" s="36"/>
      <c r="O3" s="37"/>
      <c r="P3" s="71" t="s">
        <v>256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257</v>
      </c>
      <c r="N4" s="35" t="s">
        <v>11</v>
      </c>
      <c r="O4" s="35" t="s">
        <v>258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259</v>
      </c>
      <c r="B5" s="26"/>
      <c r="C5" s="26"/>
      <c r="D5" s="27">
        <f t="shared" ref="D5:N5" si="0">SUM(D6:D11)</f>
        <v>156750375</v>
      </c>
      <c r="E5" s="27">
        <f t="shared" si="0"/>
        <v>102429635</v>
      </c>
      <c r="F5" s="27">
        <f t="shared" si="0"/>
        <v>1804354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260984364</v>
      </c>
      <c r="P5" s="33">
        <f t="shared" ref="P5:P36" si="1">(O5/P$133)</f>
        <v>878.97495276489542</v>
      </c>
      <c r="Q5" s="6"/>
    </row>
    <row r="6" spans="1:134">
      <c r="A6" s="12"/>
      <c r="B6" s="25">
        <v>311</v>
      </c>
      <c r="C6" s="20" t="s">
        <v>3</v>
      </c>
      <c r="D6" s="47">
        <v>154089874</v>
      </c>
      <c r="E6" s="47">
        <v>73888882</v>
      </c>
      <c r="F6" s="47">
        <v>426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227979182</v>
      </c>
      <c r="P6" s="48">
        <f t="shared" si="1"/>
        <v>767.81607778552404</v>
      </c>
      <c r="Q6" s="9"/>
    </row>
    <row r="7" spans="1:134">
      <c r="A7" s="12"/>
      <c r="B7" s="25">
        <v>312.13</v>
      </c>
      <c r="C7" s="20" t="s">
        <v>260</v>
      </c>
      <c r="D7" s="47">
        <v>0</v>
      </c>
      <c r="E7" s="47">
        <v>22200250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22200250</v>
      </c>
      <c r="P7" s="48">
        <f t="shared" si="1"/>
        <v>74.7687079641249</v>
      </c>
      <c r="Q7" s="9"/>
    </row>
    <row r="8" spans="1:134">
      <c r="A8" s="12"/>
      <c r="B8" s="25">
        <v>312.3</v>
      </c>
      <c r="C8" s="20" t="s">
        <v>147</v>
      </c>
      <c r="D8" s="47">
        <v>0</v>
      </c>
      <c r="E8" s="47">
        <v>263104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263104</v>
      </c>
      <c r="P8" s="48">
        <f t="shared" si="1"/>
        <v>0.88611372125057675</v>
      </c>
      <c r="Q8" s="9"/>
    </row>
    <row r="9" spans="1:134">
      <c r="A9" s="12"/>
      <c r="B9" s="25">
        <v>312.41000000000003</v>
      </c>
      <c r="C9" s="20" t="s">
        <v>261</v>
      </c>
      <c r="D9" s="47">
        <v>0</v>
      </c>
      <c r="E9" s="47">
        <v>5782719</v>
      </c>
      <c r="F9" s="47">
        <v>1803928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7586647</v>
      </c>
      <c r="P9" s="48">
        <f t="shared" si="1"/>
        <v>25.551234511769202</v>
      </c>
      <c r="Q9" s="9"/>
    </row>
    <row r="10" spans="1:134">
      <c r="A10" s="12"/>
      <c r="B10" s="25">
        <v>315.2</v>
      </c>
      <c r="C10" s="20" t="s">
        <v>262</v>
      </c>
      <c r="D10" s="47">
        <v>2334047</v>
      </c>
      <c r="E10" s="47">
        <v>294680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2628727</v>
      </c>
      <c r="P10" s="48">
        <f t="shared" si="1"/>
        <v>8.8533472091715257</v>
      </c>
      <c r="Q10" s="9"/>
    </row>
    <row r="11" spans="1:134">
      <c r="A11" s="12"/>
      <c r="B11" s="25">
        <v>316</v>
      </c>
      <c r="C11" s="20" t="s">
        <v>208</v>
      </c>
      <c r="D11" s="47">
        <v>326454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326454</v>
      </c>
      <c r="P11" s="48">
        <f t="shared" si="1"/>
        <v>1.0994715730552778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SUM(D13:D25)</f>
        <v>2275171</v>
      </c>
      <c r="E12" s="32">
        <f t="shared" si="3"/>
        <v>54752133</v>
      </c>
      <c r="F12" s="32">
        <f t="shared" si="3"/>
        <v>237345</v>
      </c>
      <c r="G12" s="32">
        <f t="shared" si="3"/>
        <v>0</v>
      </c>
      <c r="H12" s="32">
        <f t="shared" si="3"/>
        <v>0</v>
      </c>
      <c r="I12" s="32">
        <f t="shared" si="3"/>
        <v>25593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57290242</v>
      </c>
      <c r="P12" s="46">
        <f t="shared" si="1"/>
        <v>192.94906018139628</v>
      </c>
      <c r="Q12" s="10"/>
    </row>
    <row r="13" spans="1:134">
      <c r="A13" s="12"/>
      <c r="B13" s="25">
        <v>322</v>
      </c>
      <c r="C13" s="20" t="s">
        <v>263</v>
      </c>
      <c r="D13" s="47">
        <v>0</v>
      </c>
      <c r="E13" s="47">
        <v>10281769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10281769</v>
      </c>
      <c r="P13" s="48">
        <f t="shared" si="1"/>
        <v>34.628194894903999</v>
      </c>
      <c r="Q13" s="9"/>
    </row>
    <row r="14" spans="1:134">
      <c r="A14" s="12"/>
      <c r="B14" s="25">
        <v>323.7</v>
      </c>
      <c r="C14" s="20" t="s">
        <v>17</v>
      </c>
      <c r="D14" s="47">
        <v>0</v>
      </c>
      <c r="E14" s="47">
        <v>1482165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5" si="4">SUM(D14:N14)</f>
        <v>1482165</v>
      </c>
      <c r="P14" s="48">
        <f t="shared" si="1"/>
        <v>4.9918159498044918</v>
      </c>
      <c r="Q14" s="9"/>
    </row>
    <row r="15" spans="1:134">
      <c r="A15" s="12"/>
      <c r="B15" s="25">
        <v>323.89999999999998</v>
      </c>
      <c r="C15" s="20" t="s">
        <v>18</v>
      </c>
      <c r="D15" s="47">
        <v>2275171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2275171</v>
      </c>
      <c r="P15" s="48">
        <f t="shared" si="1"/>
        <v>7.6625982170221505</v>
      </c>
      <c r="Q15" s="9"/>
    </row>
    <row r="16" spans="1:134">
      <c r="A16" s="12"/>
      <c r="B16" s="25">
        <v>324.11</v>
      </c>
      <c r="C16" s="20" t="s">
        <v>19</v>
      </c>
      <c r="D16" s="47">
        <v>0</v>
      </c>
      <c r="E16" s="47">
        <v>6956741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6956741</v>
      </c>
      <c r="P16" s="48">
        <f t="shared" si="1"/>
        <v>23.429760304999007</v>
      </c>
      <c r="Q16" s="9"/>
    </row>
    <row r="17" spans="1:17">
      <c r="A17" s="12"/>
      <c r="B17" s="25">
        <v>324.12</v>
      </c>
      <c r="C17" s="20" t="s">
        <v>216</v>
      </c>
      <c r="D17" s="47">
        <v>0</v>
      </c>
      <c r="E17" s="47">
        <v>679987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679987</v>
      </c>
      <c r="P17" s="48">
        <f t="shared" si="1"/>
        <v>2.2901431030011552</v>
      </c>
      <c r="Q17" s="9"/>
    </row>
    <row r="18" spans="1:17">
      <c r="A18" s="12"/>
      <c r="B18" s="25">
        <v>324.31</v>
      </c>
      <c r="C18" s="20" t="s">
        <v>21</v>
      </c>
      <c r="D18" s="47">
        <v>0</v>
      </c>
      <c r="E18" s="47">
        <v>17769745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17769745</v>
      </c>
      <c r="P18" s="48">
        <f t="shared" si="1"/>
        <v>59.847113185750999</v>
      </c>
      <c r="Q18" s="9"/>
    </row>
    <row r="19" spans="1:17">
      <c r="A19" s="12"/>
      <c r="B19" s="25">
        <v>324.32</v>
      </c>
      <c r="C19" s="20" t="s">
        <v>217</v>
      </c>
      <c r="D19" s="47">
        <v>0</v>
      </c>
      <c r="E19" s="47">
        <v>2205747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2205747</v>
      </c>
      <c r="P19" s="48">
        <f t="shared" si="1"/>
        <v>7.4287836076505718</v>
      </c>
      <c r="Q19" s="9"/>
    </row>
    <row r="20" spans="1:17">
      <c r="A20" s="12"/>
      <c r="B20" s="25">
        <v>324.61</v>
      </c>
      <c r="C20" s="20" t="s">
        <v>22</v>
      </c>
      <c r="D20" s="47">
        <v>0</v>
      </c>
      <c r="E20" s="47">
        <v>7102993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7102993</v>
      </c>
      <c r="P20" s="48">
        <f t="shared" si="1"/>
        <v>23.922325617424281</v>
      </c>
      <c r="Q20" s="9"/>
    </row>
    <row r="21" spans="1:17">
      <c r="A21" s="12"/>
      <c r="B21" s="25">
        <v>324.62</v>
      </c>
      <c r="C21" s="20" t="s">
        <v>218</v>
      </c>
      <c r="D21" s="47">
        <v>0</v>
      </c>
      <c r="E21" s="47">
        <v>2361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2361</v>
      </c>
      <c r="P21" s="48">
        <f t="shared" si="1"/>
        <v>7.9516635850181358E-3</v>
      </c>
      <c r="Q21" s="9"/>
    </row>
    <row r="22" spans="1:17">
      <c r="A22" s="12"/>
      <c r="B22" s="25">
        <v>324.91000000000003</v>
      </c>
      <c r="C22" s="20" t="s">
        <v>23</v>
      </c>
      <c r="D22" s="47">
        <v>0</v>
      </c>
      <c r="E22" s="47">
        <v>5453390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5453390</v>
      </c>
      <c r="P22" s="48">
        <f t="shared" si="1"/>
        <v>18.366591562008495</v>
      </c>
      <c r="Q22" s="9"/>
    </row>
    <row r="23" spans="1:17">
      <c r="A23" s="12"/>
      <c r="B23" s="25">
        <v>324.92</v>
      </c>
      <c r="C23" s="20" t="s">
        <v>219</v>
      </c>
      <c r="D23" s="47">
        <v>0</v>
      </c>
      <c r="E23" s="47">
        <v>1193165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1193165</v>
      </c>
      <c r="P23" s="48">
        <f t="shared" si="1"/>
        <v>4.0184865232605524</v>
      </c>
      <c r="Q23" s="9"/>
    </row>
    <row r="24" spans="1:17">
      <c r="A24" s="12"/>
      <c r="B24" s="25">
        <v>325.10000000000002</v>
      </c>
      <c r="C24" s="20" t="s">
        <v>24</v>
      </c>
      <c r="D24" s="47">
        <v>0</v>
      </c>
      <c r="E24" s="47">
        <v>255937</v>
      </c>
      <c r="F24" s="47">
        <v>237345</v>
      </c>
      <c r="G24" s="47">
        <v>0</v>
      </c>
      <c r="H24" s="47">
        <v>0</v>
      </c>
      <c r="I24" s="47">
        <v>25593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518875</v>
      </c>
      <c r="P24" s="48">
        <f t="shared" si="1"/>
        <v>1.7475304712733102</v>
      </c>
      <c r="Q24" s="9"/>
    </row>
    <row r="25" spans="1:17">
      <c r="A25" s="12"/>
      <c r="B25" s="25">
        <v>329.5</v>
      </c>
      <c r="C25" s="20" t="s">
        <v>264</v>
      </c>
      <c r="D25" s="47">
        <v>0</v>
      </c>
      <c r="E25" s="47">
        <v>1368133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1368133</v>
      </c>
      <c r="P25" s="48">
        <f t="shared" si="1"/>
        <v>4.6077650807122481</v>
      </c>
      <c r="Q25" s="9"/>
    </row>
    <row r="26" spans="1:17" ht="15.75">
      <c r="A26" s="29" t="s">
        <v>265</v>
      </c>
      <c r="B26" s="30"/>
      <c r="C26" s="31"/>
      <c r="D26" s="32">
        <f t="shared" ref="D26:N26" si="5">SUM(D27:D58)</f>
        <v>75082037</v>
      </c>
      <c r="E26" s="32">
        <f t="shared" si="5"/>
        <v>52881213</v>
      </c>
      <c r="F26" s="32">
        <f t="shared" si="5"/>
        <v>7709869</v>
      </c>
      <c r="G26" s="32">
        <f t="shared" si="5"/>
        <v>8304601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5">
        <f>SUM(D26:N26)</f>
        <v>143977720</v>
      </c>
      <c r="P26" s="46">
        <f t="shared" si="1"/>
        <v>484.90571502665711</v>
      </c>
      <c r="Q26" s="10"/>
    </row>
    <row r="27" spans="1:17">
      <c r="A27" s="12"/>
      <c r="B27" s="25">
        <v>331.1</v>
      </c>
      <c r="C27" s="20" t="s">
        <v>26</v>
      </c>
      <c r="D27" s="47">
        <v>52966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52966</v>
      </c>
      <c r="P27" s="48">
        <f t="shared" si="1"/>
        <v>0.17838535088694224</v>
      </c>
      <c r="Q27" s="9"/>
    </row>
    <row r="28" spans="1:17">
      <c r="A28" s="12"/>
      <c r="B28" s="25">
        <v>331.2</v>
      </c>
      <c r="C28" s="20" t="s">
        <v>27</v>
      </c>
      <c r="D28" s="47">
        <v>3111245</v>
      </c>
      <c r="E28" s="47">
        <v>21492020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24603265</v>
      </c>
      <c r="P28" s="48">
        <f t="shared" si="1"/>
        <v>82.861874787399927</v>
      </c>
      <c r="Q28" s="9"/>
    </row>
    <row r="29" spans="1:17">
      <c r="A29" s="12"/>
      <c r="B29" s="25">
        <v>331.39</v>
      </c>
      <c r="C29" s="20" t="s">
        <v>33</v>
      </c>
      <c r="D29" s="47">
        <v>981176</v>
      </c>
      <c r="E29" s="47">
        <v>116800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3" si="6">SUM(D29:N29)</f>
        <v>1097976</v>
      </c>
      <c r="P29" s="48">
        <f t="shared" si="1"/>
        <v>3.6978974063633516</v>
      </c>
      <c r="Q29" s="9"/>
    </row>
    <row r="30" spans="1:17">
      <c r="A30" s="12"/>
      <c r="B30" s="25">
        <v>331.42</v>
      </c>
      <c r="C30" s="20" t="s">
        <v>34</v>
      </c>
      <c r="D30" s="47">
        <v>0</v>
      </c>
      <c r="E30" s="47">
        <v>1648488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1648488</v>
      </c>
      <c r="P30" s="48">
        <f t="shared" si="1"/>
        <v>5.5519788225071487</v>
      </c>
      <c r="Q30" s="9"/>
    </row>
    <row r="31" spans="1:17">
      <c r="A31" s="12"/>
      <c r="B31" s="25">
        <v>331.49</v>
      </c>
      <c r="C31" s="20" t="s">
        <v>35</v>
      </c>
      <c r="D31" s="47">
        <v>0</v>
      </c>
      <c r="E31" s="47">
        <v>1451784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1451784</v>
      </c>
      <c r="P31" s="48">
        <f t="shared" si="1"/>
        <v>4.8894951148292964</v>
      </c>
      <c r="Q31" s="9"/>
    </row>
    <row r="32" spans="1:17">
      <c r="A32" s="12"/>
      <c r="B32" s="25">
        <v>331.5</v>
      </c>
      <c r="C32" s="20" t="s">
        <v>29</v>
      </c>
      <c r="D32" s="47">
        <v>36248621</v>
      </c>
      <c r="E32" s="47">
        <v>345883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36594504</v>
      </c>
      <c r="P32" s="48">
        <f t="shared" si="1"/>
        <v>123.24743111757752</v>
      </c>
      <c r="Q32" s="9"/>
    </row>
    <row r="33" spans="1:17">
      <c r="A33" s="12"/>
      <c r="B33" s="25">
        <v>331.51</v>
      </c>
      <c r="C33" s="20" t="s">
        <v>266</v>
      </c>
      <c r="D33" s="47">
        <v>0</v>
      </c>
      <c r="E33" s="47">
        <v>5130410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5130410</v>
      </c>
      <c r="P33" s="48">
        <f t="shared" si="1"/>
        <v>17.278820149603089</v>
      </c>
      <c r="Q33" s="9"/>
    </row>
    <row r="34" spans="1:17">
      <c r="A34" s="12"/>
      <c r="B34" s="25">
        <v>331.61</v>
      </c>
      <c r="C34" s="20" t="s">
        <v>36</v>
      </c>
      <c r="D34" s="47">
        <v>107496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107496</v>
      </c>
      <c r="P34" s="48">
        <f t="shared" si="1"/>
        <v>0.36203813161165166</v>
      </c>
      <c r="Q34" s="9"/>
    </row>
    <row r="35" spans="1:17">
      <c r="A35" s="12"/>
      <c r="B35" s="25">
        <v>331.69</v>
      </c>
      <c r="C35" s="20" t="s">
        <v>37</v>
      </c>
      <c r="D35" s="47">
        <v>0</v>
      </c>
      <c r="E35" s="47">
        <v>3121450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3121450</v>
      </c>
      <c r="P35" s="48">
        <f t="shared" si="1"/>
        <v>10.512799787147337</v>
      </c>
      <c r="Q35" s="9"/>
    </row>
    <row r="36" spans="1:17">
      <c r="A36" s="12"/>
      <c r="B36" s="25">
        <v>331.7</v>
      </c>
      <c r="C36" s="20" t="s">
        <v>30</v>
      </c>
      <c r="D36" s="47">
        <v>0</v>
      </c>
      <c r="E36" s="47">
        <v>3113514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3113514</v>
      </c>
      <c r="P36" s="48">
        <f t="shared" si="1"/>
        <v>10.486071959019126</v>
      </c>
      <c r="Q36" s="9"/>
    </row>
    <row r="37" spans="1:17">
      <c r="A37" s="12"/>
      <c r="B37" s="25">
        <v>331.89</v>
      </c>
      <c r="C37" s="20" t="s">
        <v>274</v>
      </c>
      <c r="D37" s="47">
        <v>0</v>
      </c>
      <c r="E37" s="47">
        <v>116035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116035</v>
      </c>
      <c r="P37" s="48">
        <f t="shared" ref="P37:P68" si="7">(O37/P$133)</f>
        <v>0.39079681664022847</v>
      </c>
      <c r="Q37" s="9"/>
    </row>
    <row r="38" spans="1:17">
      <c r="A38" s="12"/>
      <c r="B38" s="25">
        <v>333</v>
      </c>
      <c r="C38" s="20" t="s">
        <v>4</v>
      </c>
      <c r="D38" s="47">
        <v>591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591</v>
      </c>
      <c r="P38" s="48">
        <f t="shared" si="7"/>
        <v>1.9904418376729006E-3</v>
      </c>
      <c r="Q38" s="9"/>
    </row>
    <row r="39" spans="1:17">
      <c r="A39" s="12"/>
      <c r="B39" s="25">
        <v>334.2</v>
      </c>
      <c r="C39" s="20" t="s">
        <v>32</v>
      </c>
      <c r="D39" s="47">
        <v>21979</v>
      </c>
      <c r="E39" s="47">
        <v>1849220</v>
      </c>
      <c r="F39" s="47">
        <v>0</v>
      </c>
      <c r="G39" s="47">
        <v>214988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2086187</v>
      </c>
      <c r="P39" s="48">
        <f t="shared" si="7"/>
        <v>7.0261148663440194</v>
      </c>
      <c r="Q39" s="9"/>
    </row>
    <row r="40" spans="1:17">
      <c r="A40" s="12"/>
      <c r="B40" s="25">
        <v>334.42</v>
      </c>
      <c r="C40" s="20" t="s">
        <v>39</v>
      </c>
      <c r="D40" s="47">
        <v>0</v>
      </c>
      <c r="E40" s="47">
        <v>432397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432397</v>
      </c>
      <c r="P40" s="48">
        <f t="shared" si="7"/>
        <v>1.4562793219699648</v>
      </c>
      <c r="Q40" s="9"/>
    </row>
    <row r="41" spans="1:17">
      <c r="A41" s="12"/>
      <c r="B41" s="25">
        <v>334.49</v>
      </c>
      <c r="C41" s="20" t="s">
        <v>40</v>
      </c>
      <c r="D41" s="47">
        <v>0</v>
      </c>
      <c r="E41" s="47">
        <v>2539430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2539430</v>
      </c>
      <c r="P41" s="48">
        <f t="shared" si="7"/>
        <v>8.552601888057012</v>
      </c>
      <c r="Q41" s="9"/>
    </row>
    <row r="42" spans="1:17">
      <c r="A42" s="12"/>
      <c r="B42" s="25">
        <v>334.5</v>
      </c>
      <c r="C42" s="20" t="s">
        <v>41</v>
      </c>
      <c r="D42" s="47">
        <v>0</v>
      </c>
      <c r="E42" s="47">
        <v>409799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409799</v>
      </c>
      <c r="P42" s="48">
        <f t="shared" si="7"/>
        <v>1.3801710230736328</v>
      </c>
      <c r="Q42" s="9"/>
    </row>
    <row r="43" spans="1:17">
      <c r="A43" s="12"/>
      <c r="B43" s="25">
        <v>334.61</v>
      </c>
      <c r="C43" s="20" t="s">
        <v>121</v>
      </c>
      <c r="D43" s="47">
        <v>19041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19041</v>
      </c>
      <c r="P43" s="48">
        <f t="shared" si="7"/>
        <v>6.4128600729491878E-2</v>
      </c>
      <c r="Q43" s="9"/>
    </row>
    <row r="44" spans="1:17">
      <c r="A44" s="12"/>
      <c r="B44" s="25">
        <v>334.69</v>
      </c>
      <c r="C44" s="20" t="s">
        <v>42</v>
      </c>
      <c r="D44" s="47">
        <v>0</v>
      </c>
      <c r="E44" s="47">
        <v>5284171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5284171</v>
      </c>
      <c r="P44" s="48">
        <f t="shared" si="7"/>
        <v>17.796675187509052</v>
      </c>
      <c r="Q44" s="9"/>
    </row>
    <row r="45" spans="1:17">
      <c r="A45" s="12"/>
      <c r="B45" s="25">
        <v>334.7</v>
      </c>
      <c r="C45" s="20" t="s">
        <v>43</v>
      </c>
      <c r="D45" s="47">
        <v>180971</v>
      </c>
      <c r="E45" s="47">
        <v>0</v>
      </c>
      <c r="F45" s="47">
        <v>2210509</v>
      </c>
      <c r="G45" s="47">
        <v>6319613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8711093</v>
      </c>
      <c r="P45" s="48">
        <f t="shared" si="7"/>
        <v>29.338280810591442</v>
      </c>
      <c r="Q45" s="9"/>
    </row>
    <row r="46" spans="1:17">
      <c r="A46" s="12"/>
      <c r="B46" s="25">
        <v>335.12099999999998</v>
      </c>
      <c r="C46" s="20" t="s">
        <v>267</v>
      </c>
      <c r="D46" s="47">
        <v>9964811</v>
      </c>
      <c r="E46" s="47">
        <v>0</v>
      </c>
      <c r="F46" s="47">
        <v>1166670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11131481</v>
      </c>
      <c r="P46" s="48">
        <f t="shared" si="7"/>
        <v>37.489958540881517</v>
      </c>
      <c r="Q46" s="9"/>
    </row>
    <row r="47" spans="1:17">
      <c r="A47" s="12"/>
      <c r="B47" s="25">
        <v>335.13</v>
      </c>
      <c r="C47" s="20" t="s">
        <v>156</v>
      </c>
      <c r="D47" s="47">
        <v>71829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71829</v>
      </c>
      <c r="P47" s="48">
        <f t="shared" si="7"/>
        <v>0.24191446151980844</v>
      </c>
      <c r="Q47" s="9"/>
    </row>
    <row r="48" spans="1:17">
      <c r="A48" s="12"/>
      <c r="B48" s="25">
        <v>335.14</v>
      </c>
      <c r="C48" s="20" t="s">
        <v>157</v>
      </c>
      <c r="D48" s="47">
        <v>69561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69561</v>
      </c>
      <c r="P48" s="48">
        <f t="shared" si="7"/>
        <v>0.23427601467066775</v>
      </c>
      <c r="Q48" s="9"/>
    </row>
    <row r="49" spans="1:17">
      <c r="A49" s="12"/>
      <c r="B49" s="25">
        <v>335.15</v>
      </c>
      <c r="C49" s="20" t="s">
        <v>158</v>
      </c>
      <c r="D49" s="47">
        <v>127154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127154</v>
      </c>
      <c r="P49" s="48">
        <f t="shared" si="7"/>
        <v>0.42824474014798647</v>
      </c>
      <c r="Q49" s="9"/>
    </row>
    <row r="50" spans="1:17">
      <c r="A50" s="12"/>
      <c r="B50" s="25">
        <v>335.16</v>
      </c>
      <c r="C50" s="20" t="s">
        <v>268</v>
      </c>
      <c r="D50" s="47">
        <v>239750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239750</v>
      </c>
      <c r="P50" s="48">
        <f t="shared" si="7"/>
        <v>0.80745927340453116</v>
      </c>
      <c r="Q50" s="9"/>
    </row>
    <row r="51" spans="1:17">
      <c r="A51" s="12"/>
      <c r="B51" s="25">
        <v>335.18</v>
      </c>
      <c r="C51" s="20" t="s">
        <v>269</v>
      </c>
      <c r="D51" s="47">
        <v>23876245</v>
      </c>
      <c r="E51" s="47">
        <v>0</v>
      </c>
      <c r="F51" s="47">
        <v>4332690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28208935</v>
      </c>
      <c r="P51" s="48">
        <f t="shared" si="7"/>
        <v>95.005489712682589</v>
      </c>
      <c r="Q51" s="9"/>
    </row>
    <row r="52" spans="1:17">
      <c r="A52" s="12"/>
      <c r="B52" s="25">
        <v>335.21</v>
      </c>
      <c r="C52" s="20" t="s">
        <v>161</v>
      </c>
      <c r="D52" s="47">
        <v>0</v>
      </c>
      <c r="E52" s="47">
        <v>149766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149766</v>
      </c>
      <c r="P52" s="48">
        <f t="shared" si="7"/>
        <v>0.50440018995079461</v>
      </c>
      <c r="Q52" s="9"/>
    </row>
    <row r="53" spans="1:17">
      <c r="A53" s="12"/>
      <c r="B53" s="25">
        <v>335.22</v>
      </c>
      <c r="C53" s="20" t="s">
        <v>220</v>
      </c>
      <c r="D53" s="47">
        <v>0</v>
      </c>
      <c r="E53" s="47">
        <v>1471030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1471030</v>
      </c>
      <c r="P53" s="48">
        <f t="shared" si="7"/>
        <v>4.9543141395464758</v>
      </c>
      <c r="Q53" s="9"/>
    </row>
    <row r="54" spans="1:17">
      <c r="A54" s="12"/>
      <c r="B54" s="25">
        <v>335.48</v>
      </c>
      <c r="C54" s="20" t="s">
        <v>51</v>
      </c>
      <c r="D54" s="47">
        <v>0</v>
      </c>
      <c r="E54" s="47">
        <v>4132201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8" si="8">SUM(D54:N54)</f>
        <v>4132201</v>
      </c>
      <c r="P54" s="48">
        <f t="shared" si="7"/>
        <v>13.91693020655465</v>
      </c>
      <c r="Q54" s="9"/>
    </row>
    <row r="55" spans="1:17">
      <c r="A55" s="12"/>
      <c r="B55" s="25">
        <v>335.7</v>
      </c>
      <c r="C55" s="20" t="s">
        <v>52</v>
      </c>
      <c r="D55" s="47">
        <v>0</v>
      </c>
      <c r="E55" s="47">
        <v>76815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76815</v>
      </c>
      <c r="P55" s="48">
        <f t="shared" si="7"/>
        <v>0.25870692006910978</v>
      </c>
      <c r="Q55" s="9"/>
    </row>
    <row r="56" spans="1:17">
      <c r="A56" s="12"/>
      <c r="B56" s="25">
        <v>337.1</v>
      </c>
      <c r="C56" s="20" t="s">
        <v>53</v>
      </c>
      <c r="D56" s="47">
        <v>2601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2601</v>
      </c>
      <c r="P56" s="48">
        <f t="shared" si="7"/>
        <v>8.7599648388954569E-3</v>
      </c>
      <c r="Q56" s="9"/>
    </row>
    <row r="57" spans="1:17">
      <c r="A57" s="12"/>
      <c r="B57" s="25">
        <v>337.2</v>
      </c>
      <c r="C57" s="20" t="s">
        <v>122</v>
      </c>
      <c r="D57" s="47">
        <v>6000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6000</v>
      </c>
      <c r="P57" s="48">
        <f t="shared" si="7"/>
        <v>2.0207531346933E-2</v>
      </c>
      <c r="Q57" s="9"/>
    </row>
    <row r="58" spans="1:17">
      <c r="A58" s="12"/>
      <c r="B58" s="25">
        <v>337.7</v>
      </c>
      <c r="C58" s="20" t="s">
        <v>54</v>
      </c>
      <c r="D58" s="47">
        <v>0</v>
      </c>
      <c r="E58" s="47">
        <v>0</v>
      </c>
      <c r="F58" s="47">
        <v>0</v>
      </c>
      <c r="G58" s="47">
        <v>1770000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1770000</v>
      </c>
      <c r="P58" s="48">
        <f t="shared" si="7"/>
        <v>5.9612217473452356</v>
      </c>
      <c r="Q58" s="9"/>
    </row>
    <row r="59" spans="1:17" ht="15.75">
      <c r="A59" s="29" t="s">
        <v>60</v>
      </c>
      <c r="B59" s="30"/>
      <c r="C59" s="31"/>
      <c r="D59" s="32">
        <f t="shared" ref="D59:N59" si="9">SUM(D60:D107)</f>
        <v>31491201</v>
      </c>
      <c r="E59" s="32">
        <f t="shared" si="9"/>
        <v>38624316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99895259</v>
      </c>
      <c r="J59" s="32">
        <f t="shared" si="9"/>
        <v>34713153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32000</v>
      </c>
      <c r="O59" s="32">
        <f>SUM(D59:N59)</f>
        <v>204755929</v>
      </c>
      <c r="P59" s="46">
        <f t="shared" si="7"/>
        <v>689.6019756229814</v>
      </c>
      <c r="Q59" s="10"/>
    </row>
    <row r="60" spans="1:17">
      <c r="A60" s="12"/>
      <c r="B60" s="25">
        <v>341.1</v>
      </c>
      <c r="C60" s="20" t="s">
        <v>162</v>
      </c>
      <c r="D60" s="47">
        <v>2815129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2815129</v>
      </c>
      <c r="P60" s="48">
        <f t="shared" si="7"/>
        <v>9.4811345855266929</v>
      </c>
      <c r="Q60" s="9"/>
    </row>
    <row r="61" spans="1:17">
      <c r="A61" s="12"/>
      <c r="B61" s="25">
        <v>341.15</v>
      </c>
      <c r="C61" s="20" t="s">
        <v>222</v>
      </c>
      <c r="D61" s="47">
        <v>0</v>
      </c>
      <c r="E61" s="47">
        <v>1188617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07" si="10">SUM(D61:N61)</f>
        <v>1188617</v>
      </c>
      <c r="P61" s="48">
        <f t="shared" si="7"/>
        <v>4.003169214499577</v>
      </c>
      <c r="Q61" s="9"/>
    </row>
    <row r="62" spans="1:17">
      <c r="A62" s="12"/>
      <c r="B62" s="25">
        <v>341.16</v>
      </c>
      <c r="C62" s="20" t="s">
        <v>223</v>
      </c>
      <c r="D62" s="47">
        <v>0</v>
      </c>
      <c r="E62" s="47">
        <v>946400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946400</v>
      </c>
      <c r="P62" s="48">
        <f t="shared" si="7"/>
        <v>3.1874012777895655</v>
      </c>
      <c r="Q62" s="9"/>
    </row>
    <row r="63" spans="1:17">
      <c r="A63" s="12"/>
      <c r="B63" s="25">
        <v>341.2</v>
      </c>
      <c r="C63" s="20" t="s">
        <v>209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34713153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34713153</v>
      </c>
      <c r="P63" s="48">
        <f t="shared" si="7"/>
        <v>116.91118789973022</v>
      </c>
      <c r="Q63" s="9"/>
    </row>
    <row r="64" spans="1:17">
      <c r="A64" s="12"/>
      <c r="B64" s="25">
        <v>341.52</v>
      </c>
      <c r="C64" s="20" t="s">
        <v>164</v>
      </c>
      <c r="D64" s="47">
        <v>108948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108948</v>
      </c>
      <c r="P64" s="48">
        <f t="shared" si="7"/>
        <v>0.36692835419760944</v>
      </c>
      <c r="Q64" s="9"/>
    </row>
    <row r="65" spans="1:17">
      <c r="A65" s="12"/>
      <c r="B65" s="25">
        <v>341.8</v>
      </c>
      <c r="C65" s="20" t="s">
        <v>167</v>
      </c>
      <c r="D65" s="47">
        <v>7267913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7267913</v>
      </c>
      <c r="P65" s="48">
        <f t="shared" si="7"/>
        <v>24.477763295713647</v>
      </c>
      <c r="Q65" s="9"/>
    </row>
    <row r="66" spans="1:17">
      <c r="A66" s="12"/>
      <c r="B66" s="25">
        <v>341.9</v>
      </c>
      <c r="C66" s="20" t="s">
        <v>168</v>
      </c>
      <c r="D66" s="47">
        <v>6632759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6632759</v>
      </c>
      <c r="P66" s="48">
        <f t="shared" si="7"/>
        <v>22.338614234858664</v>
      </c>
      <c r="Q66" s="9"/>
    </row>
    <row r="67" spans="1:17">
      <c r="A67" s="12"/>
      <c r="B67" s="25">
        <v>342.1</v>
      </c>
      <c r="C67" s="20" t="s">
        <v>224</v>
      </c>
      <c r="D67" s="47">
        <v>4861784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4861784</v>
      </c>
      <c r="P67" s="48">
        <f t="shared" si="7"/>
        <v>16.374108763669554</v>
      </c>
      <c r="Q67" s="9"/>
    </row>
    <row r="68" spans="1:17">
      <c r="A68" s="12"/>
      <c r="B68" s="25">
        <v>342.2</v>
      </c>
      <c r="C68" s="20" t="s">
        <v>169</v>
      </c>
      <c r="D68" s="47">
        <v>0</v>
      </c>
      <c r="E68" s="47">
        <v>34918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34918</v>
      </c>
      <c r="P68" s="48">
        <f t="shared" si="7"/>
        <v>0.11760109659536776</v>
      </c>
      <c r="Q68" s="9"/>
    </row>
    <row r="69" spans="1:17">
      <c r="A69" s="12"/>
      <c r="B69" s="25">
        <v>342.3</v>
      </c>
      <c r="C69" s="20" t="s">
        <v>69</v>
      </c>
      <c r="D69" s="47">
        <v>0</v>
      </c>
      <c r="E69" s="47">
        <v>445557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445557</v>
      </c>
      <c r="P69" s="48">
        <f t="shared" ref="P69:P100" si="11">(O69/P$133)</f>
        <v>1.5006011740575713</v>
      </c>
      <c r="Q69" s="9"/>
    </row>
    <row r="70" spans="1:17">
      <c r="A70" s="12"/>
      <c r="B70" s="25">
        <v>342.6</v>
      </c>
      <c r="C70" s="20" t="s">
        <v>71</v>
      </c>
      <c r="D70" s="47">
        <v>6118357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6118357</v>
      </c>
      <c r="P70" s="48">
        <f t="shared" si="11"/>
        <v>20.606148478204492</v>
      </c>
      <c r="Q70" s="9"/>
    </row>
    <row r="71" spans="1:17">
      <c r="A71" s="12"/>
      <c r="B71" s="25">
        <v>342.9</v>
      </c>
      <c r="C71" s="20" t="s">
        <v>72</v>
      </c>
      <c r="D71" s="47">
        <v>151510</v>
      </c>
      <c r="E71" s="47">
        <v>19444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170954</v>
      </c>
      <c r="P71" s="48">
        <f t="shared" si="11"/>
        <v>0.57575971898059741</v>
      </c>
      <c r="Q71" s="9"/>
    </row>
    <row r="72" spans="1:17">
      <c r="A72" s="12"/>
      <c r="B72" s="25">
        <v>343.4</v>
      </c>
      <c r="C72" s="20" t="s">
        <v>73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29202176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29202176</v>
      </c>
      <c r="P72" s="48">
        <f t="shared" si="11"/>
        <v>98.350647819775759</v>
      </c>
      <c r="Q72" s="9"/>
    </row>
    <row r="73" spans="1:17">
      <c r="A73" s="12"/>
      <c r="B73" s="25">
        <v>343.6</v>
      </c>
      <c r="C73" s="20" t="s">
        <v>74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66367908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66367908</v>
      </c>
      <c r="P73" s="48">
        <f t="shared" si="11"/>
        <v>223.52193022339426</v>
      </c>
      <c r="Q73" s="9"/>
    </row>
    <row r="74" spans="1:17">
      <c r="A74" s="12"/>
      <c r="B74" s="25">
        <v>343.7</v>
      </c>
      <c r="C74" s="20" t="s">
        <v>75</v>
      </c>
      <c r="D74" s="47">
        <v>7576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7576</v>
      </c>
      <c r="P74" s="48">
        <f t="shared" si="11"/>
        <v>2.551537624739407E-2</v>
      </c>
      <c r="Q74" s="9"/>
    </row>
    <row r="75" spans="1:17">
      <c r="A75" s="12"/>
      <c r="B75" s="25">
        <v>343.9</v>
      </c>
      <c r="C75" s="20" t="s">
        <v>76</v>
      </c>
      <c r="D75" s="47">
        <v>0</v>
      </c>
      <c r="E75" s="47">
        <v>1199925</v>
      </c>
      <c r="F75" s="47">
        <v>0</v>
      </c>
      <c r="G75" s="47">
        <v>0</v>
      </c>
      <c r="H75" s="47">
        <v>0</v>
      </c>
      <c r="I75" s="47">
        <v>4325175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5525100</v>
      </c>
      <c r="P75" s="48">
        <f t="shared" si="11"/>
        <v>18.608105240823257</v>
      </c>
      <c r="Q75" s="9"/>
    </row>
    <row r="76" spans="1:17">
      <c r="A76" s="12"/>
      <c r="B76" s="25">
        <v>344.5</v>
      </c>
      <c r="C76" s="20" t="s">
        <v>170</v>
      </c>
      <c r="D76" s="47">
        <v>0</v>
      </c>
      <c r="E76" s="47">
        <v>1475700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1475700</v>
      </c>
      <c r="P76" s="48">
        <f t="shared" si="11"/>
        <v>4.9700423347781717</v>
      </c>
      <c r="Q76" s="9"/>
    </row>
    <row r="77" spans="1:17">
      <c r="A77" s="12"/>
      <c r="B77" s="25">
        <v>344.9</v>
      </c>
      <c r="C77" s="20" t="s">
        <v>171</v>
      </c>
      <c r="D77" s="47">
        <v>0</v>
      </c>
      <c r="E77" s="47">
        <v>4038453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4038453</v>
      </c>
      <c r="P77" s="48">
        <f t="shared" si="11"/>
        <v>13.601194265102604</v>
      </c>
      <c r="Q77" s="9"/>
    </row>
    <row r="78" spans="1:17">
      <c r="A78" s="12"/>
      <c r="B78" s="25">
        <v>345.1</v>
      </c>
      <c r="C78" s="20" t="s">
        <v>79</v>
      </c>
      <c r="D78" s="47">
        <v>0</v>
      </c>
      <c r="E78" s="47">
        <v>235236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235236</v>
      </c>
      <c r="P78" s="48">
        <f t="shared" si="11"/>
        <v>0.79225647398785526</v>
      </c>
      <c r="Q78" s="9"/>
    </row>
    <row r="79" spans="1:17">
      <c r="A79" s="12"/>
      <c r="B79" s="25">
        <v>345.9</v>
      </c>
      <c r="C79" s="20" t="s">
        <v>80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32000</v>
      </c>
      <c r="O79" s="47">
        <f t="shared" si="10"/>
        <v>32000</v>
      </c>
      <c r="P79" s="48">
        <f t="shared" si="11"/>
        <v>0.10777350051697601</v>
      </c>
      <c r="Q79" s="9"/>
    </row>
    <row r="80" spans="1:17">
      <c r="A80" s="12"/>
      <c r="B80" s="25">
        <v>346.4</v>
      </c>
      <c r="C80" s="20" t="s">
        <v>81</v>
      </c>
      <c r="D80" s="47">
        <v>70127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70127</v>
      </c>
      <c r="P80" s="48">
        <f t="shared" si="11"/>
        <v>0.23618225846106178</v>
      </c>
      <c r="Q80" s="9"/>
    </row>
    <row r="81" spans="1:17">
      <c r="A81" s="12"/>
      <c r="B81" s="25">
        <v>347.2</v>
      </c>
      <c r="C81" s="20" t="s">
        <v>83</v>
      </c>
      <c r="D81" s="47">
        <v>995445</v>
      </c>
      <c r="E81" s="47">
        <v>2030242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3025687</v>
      </c>
      <c r="P81" s="48">
        <f t="shared" si="11"/>
        <v>10.190277483084612</v>
      </c>
      <c r="Q81" s="9"/>
    </row>
    <row r="82" spans="1:17">
      <c r="A82" s="12"/>
      <c r="B82" s="25">
        <v>347.3</v>
      </c>
      <c r="C82" s="20" t="s">
        <v>84</v>
      </c>
      <c r="D82" s="47">
        <v>0</v>
      </c>
      <c r="E82" s="47">
        <v>21102345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21102345</v>
      </c>
      <c r="P82" s="48">
        <f t="shared" si="11"/>
        <v>71.071049680215822</v>
      </c>
      <c r="Q82" s="9"/>
    </row>
    <row r="83" spans="1:17">
      <c r="A83" s="12"/>
      <c r="B83" s="25">
        <v>347.5</v>
      </c>
      <c r="C83" s="20" t="s">
        <v>181</v>
      </c>
      <c r="D83" s="47">
        <v>0</v>
      </c>
      <c r="E83" s="47">
        <v>396603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396603</v>
      </c>
      <c r="P83" s="48">
        <f t="shared" si="11"/>
        <v>1.3357279257979449</v>
      </c>
      <c r="Q83" s="9"/>
    </row>
    <row r="84" spans="1:17">
      <c r="A84" s="12"/>
      <c r="B84" s="25">
        <v>347.9</v>
      </c>
      <c r="C84" s="20" t="s">
        <v>85</v>
      </c>
      <c r="D84" s="47">
        <v>0</v>
      </c>
      <c r="E84" s="47">
        <v>4413461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4413461</v>
      </c>
      <c r="P84" s="48">
        <f t="shared" si="11"/>
        <v>14.864191917661046</v>
      </c>
      <c r="Q84" s="9"/>
    </row>
    <row r="85" spans="1:17">
      <c r="A85" s="12"/>
      <c r="B85" s="25">
        <v>348.12</v>
      </c>
      <c r="C85" s="20" t="s">
        <v>225</v>
      </c>
      <c r="D85" s="47">
        <v>31187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9" si="12">SUM(D85:N85)</f>
        <v>31187</v>
      </c>
      <c r="P85" s="48">
        <f t="shared" si="11"/>
        <v>0.10503538001946659</v>
      </c>
      <c r="Q85" s="9"/>
    </row>
    <row r="86" spans="1:17">
      <c r="A86" s="12"/>
      <c r="B86" s="25">
        <v>348.13</v>
      </c>
      <c r="C86" s="20" t="s">
        <v>226</v>
      </c>
      <c r="D86" s="47">
        <v>33070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33070</v>
      </c>
      <c r="P86" s="48">
        <f t="shared" si="11"/>
        <v>0.1113771769405124</v>
      </c>
      <c r="Q86" s="9"/>
    </row>
    <row r="87" spans="1:17">
      <c r="A87" s="12"/>
      <c r="B87" s="25">
        <v>348.21</v>
      </c>
      <c r="C87" s="20" t="s">
        <v>254</v>
      </c>
      <c r="D87" s="47">
        <v>61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61</v>
      </c>
      <c r="P87" s="48">
        <f t="shared" si="11"/>
        <v>2.0544323536048553E-4</v>
      </c>
      <c r="Q87" s="9"/>
    </row>
    <row r="88" spans="1:17">
      <c r="A88" s="12"/>
      <c r="B88" s="25">
        <v>348.22</v>
      </c>
      <c r="C88" s="20" t="s">
        <v>228</v>
      </c>
      <c r="D88" s="47">
        <v>15552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15552</v>
      </c>
      <c r="P88" s="48">
        <f t="shared" si="11"/>
        <v>5.2377921251250341E-2</v>
      </c>
      <c r="Q88" s="9"/>
    </row>
    <row r="89" spans="1:17">
      <c r="A89" s="12"/>
      <c r="B89" s="25">
        <v>348.23</v>
      </c>
      <c r="C89" s="20" t="s">
        <v>229</v>
      </c>
      <c r="D89" s="47">
        <v>127545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127545</v>
      </c>
      <c r="P89" s="48">
        <f t="shared" si="11"/>
        <v>0.42956159760742829</v>
      </c>
      <c r="Q89" s="9"/>
    </row>
    <row r="90" spans="1:17">
      <c r="A90" s="12"/>
      <c r="B90" s="25">
        <v>348.31</v>
      </c>
      <c r="C90" s="20" t="s">
        <v>231</v>
      </c>
      <c r="D90" s="47">
        <v>605710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605710</v>
      </c>
      <c r="P90" s="48">
        <f t="shared" si="11"/>
        <v>2.0399839686917982</v>
      </c>
      <c r="Q90" s="9"/>
    </row>
    <row r="91" spans="1:17">
      <c r="A91" s="12"/>
      <c r="B91" s="25">
        <v>348.32</v>
      </c>
      <c r="C91" s="20" t="s">
        <v>232</v>
      </c>
      <c r="D91" s="47">
        <v>21342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21342</v>
      </c>
      <c r="P91" s="48">
        <f t="shared" si="11"/>
        <v>7.187818900104069E-2</v>
      </c>
      <c r="Q91" s="9"/>
    </row>
    <row r="92" spans="1:17">
      <c r="A92" s="12"/>
      <c r="B92" s="25">
        <v>348.41</v>
      </c>
      <c r="C92" s="20" t="s">
        <v>233</v>
      </c>
      <c r="D92" s="47">
        <v>275600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275600</v>
      </c>
      <c r="P92" s="48">
        <f t="shared" si="11"/>
        <v>0.92819927320245588</v>
      </c>
      <c r="Q92" s="9"/>
    </row>
    <row r="93" spans="1:17">
      <c r="A93" s="12"/>
      <c r="B93" s="25">
        <v>348.42</v>
      </c>
      <c r="C93" s="20" t="s">
        <v>234</v>
      </c>
      <c r="D93" s="47">
        <v>106186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106186</v>
      </c>
      <c r="P93" s="48">
        <f t="shared" si="11"/>
        <v>0.35762615393423797</v>
      </c>
      <c r="Q93" s="9"/>
    </row>
    <row r="94" spans="1:17">
      <c r="A94" s="12"/>
      <c r="B94" s="25">
        <v>348.52</v>
      </c>
      <c r="C94" s="20" t="s">
        <v>270</v>
      </c>
      <c r="D94" s="47">
        <v>71739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71739</v>
      </c>
      <c r="P94" s="48">
        <f t="shared" si="11"/>
        <v>0.24161134854960445</v>
      </c>
      <c r="Q94" s="9"/>
    </row>
    <row r="95" spans="1:17">
      <c r="A95" s="12"/>
      <c r="B95" s="25">
        <v>348.53</v>
      </c>
      <c r="C95" s="20" t="s">
        <v>271</v>
      </c>
      <c r="D95" s="47">
        <v>342543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342543</v>
      </c>
      <c r="P95" s="48">
        <f t="shared" si="11"/>
        <v>1.1536580683620785</v>
      </c>
      <c r="Q95" s="9"/>
    </row>
    <row r="96" spans="1:17">
      <c r="A96" s="12"/>
      <c r="B96" s="25">
        <v>348.61</v>
      </c>
      <c r="C96" s="20" t="s">
        <v>238</v>
      </c>
      <c r="D96" s="47">
        <v>5092</v>
      </c>
      <c r="E96" s="47">
        <v>45391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50483</v>
      </c>
      <c r="P96" s="48">
        <f t="shared" si="11"/>
        <v>0.17002280083120314</v>
      </c>
      <c r="Q96" s="9"/>
    </row>
    <row r="97" spans="1:17">
      <c r="A97" s="12"/>
      <c r="B97" s="25">
        <v>348.62</v>
      </c>
      <c r="C97" s="20" t="s">
        <v>239</v>
      </c>
      <c r="D97" s="47">
        <v>170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170</v>
      </c>
      <c r="P97" s="48">
        <f t="shared" si="11"/>
        <v>5.7254672149643503E-4</v>
      </c>
      <c r="Q97" s="9"/>
    </row>
    <row r="98" spans="1:17">
      <c r="A98" s="12"/>
      <c r="B98" s="25">
        <v>348.71</v>
      </c>
      <c r="C98" s="20" t="s">
        <v>240</v>
      </c>
      <c r="D98" s="47">
        <v>146954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146954</v>
      </c>
      <c r="P98" s="48">
        <f t="shared" si="11"/>
        <v>0.49492959359286537</v>
      </c>
      <c r="Q98" s="9"/>
    </row>
    <row r="99" spans="1:17">
      <c r="A99" s="12"/>
      <c r="B99" s="25">
        <v>348.72</v>
      </c>
      <c r="C99" s="20" t="s">
        <v>241</v>
      </c>
      <c r="D99" s="47">
        <v>1946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1946</v>
      </c>
      <c r="P99" s="48">
        <f t="shared" si="11"/>
        <v>6.5539760001886039E-3</v>
      </c>
      <c r="Q99" s="9"/>
    </row>
    <row r="100" spans="1:17">
      <c r="A100" s="12"/>
      <c r="B100" s="25">
        <v>348.92099999999999</v>
      </c>
      <c r="C100" s="20" t="s">
        <v>242</v>
      </c>
      <c r="D100" s="47">
        <v>51718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06" si="13">SUM(D100:N100)</f>
        <v>51718</v>
      </c>
      <c r="P100" s="48">
        <f t="shared" si="11"/>
        <v>0.17418218436678018</v>
      </c>
      <c r="Q100" s="9"/>
    </row>
    <row r="101" spans="1:17">
      <c r="A101" s="12"/>
      <c r="B101" s="25">
        <v>348.92200000000003</v>
      </c>
      <c r="C101" s="20" t="s">
        <v>243</v>
      </c>
      <c r="D101" s="47">
        <v>51681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51681</v>
      </c>
      <c r="P101" s="48">
        <f t="shared" ref="P101:P131" si="14">(O101/P$133)</f>
        <v>0.1740575712568074</v>
      </c>
      <c r="Q101" s="9"/>
    </row>
    <row r="102" spans="1:17">
      <c r="A102" s="12"/>
      <c r="B102" s="25">
        <v>348.923</v>
      </c>
      <c r="C102" s="20" t="s">
        <v>244</v>
      </c>
      <c r="D102" s="47">
        <v>51747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51747</v>
      </c>
      <c r="P102" s="48">
        <f t="shared" si="14"/>
        <v>0.17427985410162367</v>
      </c>
      <c r="Q102" s="9"/>
    </row>
    <row r="103" spans="1:17">
      <c r="A103" s="12"/>
      <c r="B103" s="25">
        <v>348.92399999999998</v>
      </c>
      <c r="C103" s="20" t="s">
        <v>245</v>
      </c>
      <c r="D103" s="47">
        <v>52361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52361</v>
      </c>
      <c r="P103" s="48">
        <f t="shared" si="14"/>
        <v>0.17634775814279316</v>
      </c>
      <c r="Q103" s="9"/>
    </row>
    <row r="104" spans="1:17">
      <c r="A104" s="12"/>
      <c r="B104" s="25">
        <v>348.93</v>
      </c>
      <c r="C104" s="20" t="s">
        <v>246</v>
      </c>
      <c r="D104" s="47">
        <v>0</v>
      </c>
      <c r="E104" s="47">
        <v>430247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430247</v>
      </c>
      <c r="P104" s="48">
        <f t="shared" si="14"/>
        <v>1.4490382899039806</v>
      </c>
      <c r="Q104" s="9"/>
    </row>
    <row r="105" spans="1:17">
      <c r="A105" s="12"/>
      <c r="B105" s="25">
        <v>348.93200000000002</v>
      </c>
      <c r="C105" s="20" t="s">
        <v>247</v>
      </c>
      <c r="D105" s="47">
        <v>31084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31084</v>
      </c>
      <c r="P105" s="48">
        <f t="shared" si="14"/>
        <v>0.10468848406467757</v>
      </c>
      <c r="Q105" s="9"/>
    </row>
    <row r="106" spans="1:17">
      <c r="A106" s="12"/>
      <c r="B106" s="25">
        <v>348.99</v>
      </c>
      <c r="C106" s="20" t="s">
        <v>248</v>
      </c>
      <c r="D106" s="47">
        <v>0</v>
      </c>
      <c r="E106" s="47">
        <v>329642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329642</v>
      </c>
      <c r="P106" s="48">
        <f t="shared" si="14"/>
        <v>1.1102085080442814</v>
      </c>
      <c r="Q106" s="9"/>
    </row>
    <row r="107" spans="1:17">
      <c r="A107" s="12"/>
      <c r="B107" s="25">
        <v>349</v>
      </c>
      <c r="C107" s="20" t="s">
        <v>272</v>
      </c>
      <c r="D107" s="47">
        <v>438365</v>
      </c>
      <c r="E107" s="47">
        <v>292135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0"/>
        <v>730500</v>
      </c>
      <c r="P107" s="48">
        <f t="shared" si="14"/>
        <v>2.4602669414890932</v>
      </c>
      <c r="Q107" s="9"/>
    </row>
    <row r="108" spans="1:17" ht="15.75">
      <c r="A108" s="29" t="s">
        <v>61</v>
      </c>
      <c r="B108" s="30"/>
      <c r="C108" s="31"/>
      <c r="D108" s="32">
        <f t="shared" ref="D108:N108" si="15">SUM(D109:D116)</f>
        <v>1440373</v>
      </c>
      <c r="E108" s="32">
        <f t="shared" si="15"/>
        <v>565544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2005917</v>
      </c>
      <c r="P108" s="46">
        <f t="shared" si="14"/>
        <v>6.7557717761409677</v>
      </c>
      <c r="Q108" s="10"/>
    </row>
    <row r="109" spans="1:17">
      <c r="A109" s="13"/>
      <c r="B109" s="40">
        <v>351.1</v>
      </c>
      <c r="C109" s="21" t="s">
        <v>95</v>
      </c>
      <c r="D109" s="47">
        <v>169512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169512</v>
      </c>
      <c r="P109" s="48">
        <f t="shared" si="14"/>
        <v>0.57090317561355119</v>
      </c>
      <c r="Q109" s="9"/>
    </row>
    <row r="110" spans="1:17">
      <c r="A110" s="13"/>
      <c r="B110" s="40">
        <v>351.2</v>
      </c>
      <c r="C110" s="21" t="s">
        <v>249</v>
      </c>
      <c r="D110" s="47">
        <v>8116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6" si="16">SUM(D110:N110)</f>
        <v>8116</v>
      </c>
      <c r="P110" s="48">
        <f t="shared" si="14"/>
        <v>2.7334054068618042E-2</v>
      </c>
      <c r="Q110" s="9"/>
    </row>
    <row r="111" spans="1:17">
      <c r="A111" s="13"/>
      <c r="B111" s="40">
        <v>351.3</v>
      </c>
      <c r="C111" s="21" t="s">
        <v>96</v>
      </c>
      <c r="D111" s="47">
        <v>553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553</v>
      </c>
      <c r="P111" s="48">
        <f t="shared" si="14"/>
        <v>1.8624608058089916E-3</v>
      </c>
      <c r="Q111" s="9"/>
    </row>
    <row r="112" spans="1:17">
      <c r="A112" s="13"/>
      <c r="B112" s="40">
        <v>351.5</v>
      </c>
      <c r="C112" s="21" t="s">
        <v>98</v>
      </c>
      <c r="D112" s="47">
        <v>1049436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1049436</v>
      </c>
      <c r="P112" s="48">
        <f t="shared" si="14"/>
        <v>3.5344184777666636</v>
      </c>
      <c r="Q112" s="9"/>
    </row>
    <row r="113" spans="1:17">
      <c r="A113" s="13"/>
      <c r="B113" s="40">
        <v>351.6</v>
      </c>
      <c r="C113" s="21" t="s">
        <v>250</v>
      </c>
      <c r="D113" s="47">
        <v>55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55</v>
      </c>
      <c r="P113" s="48">
        <f t="shared" si="14"/>
        <v>1.8523570401355252E-4</v>
      </c>
      <c r="Q113" s="9"/>
    </row>
    <row r="114" spans="1:17">
      <c r="A114" s="13"/>
      <c r="B114" s="40">
        <v>352</v>
      </c>
      <c r="C114" s="21" t="s">
        <v>99</v>
      </c>
      <c r="D114" s="47">
        <v>89672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89672</v>
      </c>
      <c r="P114" s="48">
        <f t="shared" si="14"/>
        <v>0.30200829182369604</v>
      </c>
      <c r="Q114" s="9"/>
    </row>
    <row r="115" spans="1:17">
      <c r="A115" s="13"/>
      <c r="B115" s="40">
        <v>358.2</v>
      </c>
      <c r="C115" s="21" t="s">
        <v>251</v>
      </c>
      <c r="D115" s="47">
        <v>0</v>
      </c>
      <c r="E115" s="47">
        <v>60236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60236</v>
      </c>
      <c r="P115" s="48">
        <f t="shared" si="14"/>
        <v>0.20287014303564271</v>
      </c>
      <c r="Q115" s="9"/>
    </row>
    <row r="116" spans="1:17">
      <c r="A116" s="13"/>
      <c r="B116" s="40">
        <v>359</v>
      </c>
      <c r="C116" s="21" t="s">
        <v>100</v>
      </c>
      <c r="D116" s="47">
        <v>123029</v>
      </c>
      <c r="E116" s="47">
        <v>505308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628337</v>
      </c>
      <c r="P116" s="48">
        <f t="shared" si="14"/>
        <v>2.1161899373229738</v>
      </c>
      <c r="Q116" s="9"/>
    </row>
    <row r="117" spans="1:17" ht="15.75">
      <c r="A117" s="29" t="s">
        <v>5</v>
      </c>
      <c r="B117" s="30"/>
      <c r="C117" s="31"/>
      <c r="D117" s="32">
        <f t="shared" ref="D117:N117" si="17">SUM(D118:D124)</f>
        <v>-2607047</v>
      </c>
      <c r="E117" s="32">
        <f t="shared" si="17"/>
        <v>2952577</v>
      </c>
      <c r="F117" s="32">
        <f t="shared" si="17"/>
        <v>108961</v>
      </c>
      <c r="G117" s="32">
        <f t="shared" si="17"/>
        <v>2468329</v>
      </c>
      <c r="H117" s="32">
        <f t="shared" si="17"/>
        <v>0</v>
      </c>
      <c r="I117" s="32">
        <f t="shared" si="17"/>
        <v>-12299171</v>
      </c>
      <c r="J117" s="32">
        <f t="shared" si="17"/>
        <v>-90385</v>
      </c>
      <c r="K117" s="32">
        <f t="shared" si="17"/>
        <v>-8130621</v>
      </c>
      <c r="L117" s="32">
        <f t="shared" si="17"/>
        <v>0</v>
      </c>
      <c r="M117" s="32">
        <f t="shared" si="17"/>
        <v>547924317</v>
      </c>
      <c r="N117" s="32">
        <f t="shared" si="17"/>
        <v>122817</v>
      </c>
      <c r="O117" s="32">
        <f>SUM(D117:N117)</f>
        <v>530449777</v>
      </c>
      <c r="P117" s="46">
        <f t="shared" si="14"/>
        <v>1786.5134161168535</v>
      </c>
      <c r="Q117" s="10"/>
    </row>
    <row r="118" spans="1:17">
      <c r="A118" s="12"/>
      <c r="B118" s="25">
        <v>361.1</v>
      </c>
      <c r="C118" s="20" t="s">
        <v>101</v>
      </c>
      <c r="D118" s="47">
        <v>1571154</v>
      </c>
      <c r="E118" s="47">
        <v>2276402</v>
      </c>
      <c r="F118" s="47">
        <v>108961</v>
      </c>
      <c r="G118" s="47">
        <v>149782</v>
      </c>
      <c r="H118" s="47">
        <v>0</v>
      </c>
      <c r="I118" s="47">
        <v>1446382</v>
      </c>
      <c r="J118" s="47">
        <v>100307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5652988</v>
      </c>
      <c r="P118" s="48">
        <f t="shared" si="14"/>
        <v>19.038822035639349</v>
      </c>
      <c r="Q118" s="9"/>
    </row>
    <row r="119" spans="1:17">
      <c r="A119" s="12"/>
      <c r="B119" s="25">
        <v>361.2</v>
      </c>
      <c r="C119" s="20" t="s">
        <v>132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4000391</v>
      </c>
      <c r="L119" s="47">
        <v>0</v>
      </c>
      <c r="M119" s="47">
        <v>0</v>
      </c>
      <c r="N119" s="47">
        <v>0</v>
      </c>
      <c r="O119" s="47">
        <f t="shared" ref="O119:O124" si="18">SUM(D119:N119)</f>
        <v>4000391</v>
      </c>
      <c r="P119" s="48">
        <f t="shared" si="14"/>
        <v>13.473004422081443</v>
      </c>
      <c r="Q119" s="9"/>
    </row>
    <row r="120" spans="1:17">
      <c r="A120" s="12"/>
      <c r="B120" s="25">
        <v>361.3</v>
      </c>
      <c r="C120" s="20" t="s">
        <v>102</v>
      </c>
      <c r="D120" s="47">
        <v>-7235104</v>
      </c>
      <c r="E120" s="47">
        <v>-6983845</v>
      </c>
      <c r="F120" s="47">
        <v>0</v>
      </c>
      <c r="G120" s="47">
        <v>0</v>
      </c>
      <c r="H120" s="47">
        <v>0</v>
      </c>
      <c r="I120" s="47">
        <v>-7691017</v>
      </c>
      <c r="J120" s="47">
        <v>-242515</v>
      </c>
      <c r="K120" s="47">
        <v>-12131052</v>
      </c>
      <c r="L120" s="47">
        <v>0</v>
      </c>
      <c r="M120" s="47">
        <v>0</v>
      </c>
      <c r="N120" s="47">
        <v>0</v>
      </c>
      <c r="O120" s="47">
        <f t="shared" si="18"/>
        <v>-34283533</v>
      </c>
      <c r="P120" s="48">
        <f t="shared" si="14"/>
        <v>-115.464261296852</v>
      </c>
      <c r="Q120" s="9"/>
    </row>
    <row r="121" spans="1:17">
      <c r="A121" s="12"/>
      <c r="B121" s="25">
        <v>362</v>
      </c>
      <c r="C121" s="20" t="s">
        <v>103</v>
      </c>
      <c r="D121" s="47">
        <v>436119</v>
      </c>
      <c r="E121" s="47">
        <v>20842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456961</v>
      </c>
      <c r="P121" s="48">
        <f t="shared" si="14"/>
        <v>1.5390089553043085</v>
      </c>
      <c r="Q121" s="9"/>
    </row>
    <row r="122" spans="1:17">
      <c r="A122" s="12"/>
      <c r="B122" s="25">
        <v>364</v>
      </c>
      <c r="C122" s="20" t="s">
        <v>172</v>
      </c>
      <c r="D122" s="47">
        <v>799017</v>
      </c>
      <c r="E122" s="47">
        <v>358903</v>
      </c>
      <c r="F122" s="47">
        <v>0</v>
      </c>
      <c r="G122" s="47">
        <v>0</v>
      </c>
      <c r="H122" s="47">
        <v>0</v>
      </c>
      <c r="I122" s="47">
        <v>-6054536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-4896616</v>
      </c>
      <c r="P122" s="48">
        <f t="shared" si="14"/>
        <v>-16.491420218982281</v>
      </c>
      <c r="Q122" s="9"/>
    </row>
    <row r="123" spans="1:17">
      <c r="A123" s="12"/>
      <c r="B123" s="25">
        <v>366</v>
      </c>
      <c r="C123" s="20" t="s">
        <v>106</v>
      </c>
      <c r="D123" s="47">
        <v>238346</v>
      </c>
      <c r="E123" s="47">
        <v>6556917</v>
      </c>
      <c r="F123" s="47">
        <v>0</v>
      </c>
      <c r="G123" s="47">
        <v>2318547</v>
      </c>
      <c r="H123" s="47">
        <v>0</v>
      </c>
      <c r="I123" s="47">
        <v>0</v>
      </c>
      <c r="J123" s="47">
        <v>50000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9163810</v>
      </c>
      <c r="P123" s="48">
        <f t="shared" si="14"/>
        <v>30.862996305389686</v>
      </c>
      <c r="Q123" s="9"/>
    </row>
    <row r="124" spans="1:17">
      <c r="A124" s="12"/>
      <c r="B124" s="25">
        <v>369.9</v>
      </c>
      <c r="C124" s="20" t="s">
        <v>107</v>
      </c>
      <c r="D124" s="47">
        <v>1583421</v>
      </c>
      <c r="E124" s="47">
        <v>723358</v>
      </c>
      <c r="F124" s="47">
        <v>0</v>
      </c>
      <c r="G124" s="47">
        <v>0</v>
      </c>
      <c r="H124" s="47">
        <v>0</v>
      </c>
      <c r="I124" s="47">
        <v>0</v>
      </c>
      <c r="J124" s="47">
        <v>1823</v>
      </c>
      <c r="K124" s="47">
        <v>40</v>
      </c>
      <c r="L124" s="47">
        <v>0</v>
      </c>
      <c r="M124" s="47">
        <v>547924317</v>
      </c>
      <c r="N124" s="47">
        <v>122817</v>
      </c>
      <c r="O124" s="47">
        <f t="shared" si="18"/>
        <v>550355776</v>
      </c>
      <c r="P124" s="48">
        <f t="shared" si="14"/>
        <v>1853.5552659142729</v>
      </c>
      <c r="Q124" s="9"/>
    </row>
    <row r="125" spans="1:17" ht="15.75">
      <c r="A125" s="29" t="s">
        <v>62</v>
      </c>
      <c r="B125" s="30"/>
      <c r="C125" s="31"/>
      <c r="D125" s="32">
        <f t="shared" ref="D125:N125" si="19">SUM(D126:D130)</f>
        <v>12243708</v>
      </c>
      <c r="E125" s="32">
        <f t="shared" si="19"/>
        <v>7162040</v>
      </c>
      <c r="F125" s="32">
        <f t="shared" si="19"/>
        <v>61986087</v>
      </c>
      <c r="G125" s="32">
        <f t="shared" si="19"/>
        <v>51278771</v>
      </c>
      <c r="H125" s="32">
        <f t="shared" si="19"/>
        <v>0</v>
      </c>
      <c r="I125" s="32">
        <f t="shared" si="19"/>
        <v>35683300</v>
      </c>
      <c r="J125" s="32">
        <f t="shared" si="19"/>
        <v>1562475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si="19"/>
        <v>0</v>
      </c>
      <c r="O125" s="32">
        <f>SUM(D125:N125)</f>
        <v>169916381</v>
      </c>
      <c r="P125" s="46">
        <f t="shared" si="14"/>
        <v>572.26509923581852</v>
      </c>
      <c r="Q125" s="9"/>
    </row>
    <row r="126" spans="1:17">
      <c r="A126" s="12"/>
      <c r="B126" s="25">
        <v>381</v>
      </c>
      <c r="C126" s="20" t="s">
        <v>108</v>
      </c>
      <c r="D126" s="47">
        <v>8787716</v>
      </c>
      <c r="E126" s="47">
        <v>7084596</v>
      </c>
      <c r="F126" s="47">
        <v>10186087</v>
      </c>
      <c r="G126" s="47">
        <v>43643771</v>
      </c>
      <c r="H126" s="47">
        <v>0</v>
      </c>
      <c r="I126" s="47">
        <v>0</v>
      </c>
      <c r="J126" s="47">
        <v>1562475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71264645</v>
      </c>
      <c r="P126" s="48">
        <f t="shared" si="14"/>
        <v>240.01375796092537</v>
      </c>
      <c r="Q126" s="9"/>
    </row>
    <row r="127" spans="1:17">
      <c r="A127" s="12"/>
      <c r="B127" s="25">
        <v>383.1</v>
      </c>
      <c r="C127" s="20" t="s">
        <v>277</v>
      </c>
      <c r="D127" s="47">
        <v>755646</v>
      </c>
      <c r="E127" s="47">
        <v>77444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833090</v>
      </c>
      <c r="P127" s="48">
        <f t="shared" si="14"/>
        <v>2.8057820483027358</v>
      </c>
      <c r="Q127" s="9"/>
    </row>
    <row r="128" spans="1:17">
      <c r="A128" s="12"/>
      <c r="B128" s="25">
        <v>384</v>
      </c>
      <c r="C128" s="20" t="s">
        <v>110</v>
      </c>
      <c r="D128" s="47">
        <v>2700346</v>
      </c>
      <c r="E128" s="47">
        <v>0</v>
      </c>
      <c r="F128" s="47">
        <v>0</v>
      </c>
      <c r="G128" s="47">
        <v>7635000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ref="O128:O130" si="20">SUM(D128:N128)</f>
        <v>10335346</v>
      </c>
      <c r="P128" s="48">
        <f t="shared" si="14"/>
        <v>34.808638046066434</v>
      </c>
      <c r="Q128" s="9"/>
    </row>
    <row r="129" spans="1:120">
      <c r="A129" s="12"/>
      <c r="B129" s="25">
        <v>385</v>
      </c>
      <c r="C129" s="20" t="s">
        <v>275</v>
      </c>
      <c r="D129" s="47">
        <v>0</v>
      </c>
      <c r="E129" s="47">
        <v>0</v>
      </c>
      <c r="F129" s="47">
        <v>51800000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20"/>
        <v>51800000</v>
      </c>
      <c r="P129" s="48">
        <f t="shared" si="14"/>
        <v>174.45835396185493</v>
      </c>
      <c r="Q129" s="9"/>
    </row>
    <row r="130" spans="1:120" ht="15.75" thickBot="1">
      <c r="A130" s="12"/>
      <c r="B130" s="25">
        <v>389.4</v>
      </c>
      <c r="C130" s="20" t="s">
        <v>111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35683300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35683300</v>
      </c>
      <c r="P130" s="48">
        <f t="shared" si="14"/>
        <v>120.17856721866906</v>
      </c>
      <c r="Q130" s="9"/>
    </row>
    <row r="131" spans="1:120" ht="16.5" thickBot="1">
      <c r="A131" s="14" t="s">
        <v>86</v>
      </c>
      <c r="B131" s="23"/>
      <c r="C131" s="22"/>
      <c r="D131" s="15">
        <f t="shared" ref="D131:N131" si="21">SUM(D5,D12,D26,D59,D108,D117,D125)</f>
        <v>276675818</v>
      </c>
      <c r="E131" s="15">
        <f t="shared" si="21"/>
        <v>259367458</v>
      </c>
      <c r="F131" s="15">
        <f t="shared" si="21"/>
        <v>71846616</v>
      </c>
      <c r="G131" s="15">
        <f t="shared" si="21"/>
        <v>62051701</v>
      </c>
      <c r="H131" s="15">
        <f t="shared" si="21"/>
        <v>0</v>
      </c>
      <c r="I131" s="15">
        <f t="shared" si="21"/>
        <v>123304981</v>
      </c>
      <c r="J131" s="15">
        <f t="shared" si="21"/>
        <v>36185243</v>
      </c>
      <c r="K131" s="15">
        <f t="shared" si="21"/>
        <v>-8130621</v>
      </c>
      <c r="L131" s="15">
        <f t="shared" si="21"/>
        <v>0</v>
      </c>
      <c r="M131" s="15">
        <f t="shared" si="21"/>
        <v>547924317</v>
      </c>
      <c r="N131" s="15">
        <f t="shared" si="21"/>
        <v>154817</v>
      </c>
      <c r="O131" s="15">
        <f>SUM(D131:N131)</f>
        <v>1369380330</v>
      </c>
      <c r="P131" s="38">
        <f t="shared" si="14"/>
        <v>4611.9659907247433</v>
      </c>
      <c r="Q131" s="6"/>
      <c r="R131" s="2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</row>
    <row r="132" spans="1:120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9"/>
    </row>
    <row r="133" spans="1:120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3"/>
      <c r="M133" s="49" t="s">
        <v>276</v>
      </c>
      <c r="N133" s="49"/>
      <c r="O133" s="49"/>
      <c r="P133" s="44">
        <v>296919</v>
      </c>
    </row>
    <row r="134" spans="1:120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2"/>
    </row>
    <row r="135" spans="1:120" ht="15.75" customHeight="1" thickBot="1">
      <c r="A135" s="53" t="s">
        <v>125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5"/>
    </row>
  </sheetData>
  <mergeCells count="10">
    <mergeCell ref="M133:O133"/>
    <mergeCell ref="A134:P134"/>
    <mergeCell ref="A135:P1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69"/>
      <c r="M3" s="70"/>
      <c r="N3" s="36"/>
      <c r="O3" s="37"/>
      <c r="P3" s="71" t="s">
        <v>256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257</v>
      </c>
      <c r="N4" s="35" t="s">
        <v>11</v>
      </c>
      <c r="O4" s="35" t="s">
        <v>258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259</v>
      </c>
      <c r="B5" s="26"/>
      <c r="C5" s="26"/>
      <c r="D5" s="27">
        <f t="shared" ref="D5:N5" si="0">SUM(D6:D11)</f>
        <v>145230950</v>
      </c>
      <c r="E5" s="27">
        <f t="shared" si="0"/>
        <v>87995439</v>
      </c>
      <c r="F5" s="27">
        <f t="shared" si="0"/>
        <v>2233292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235459681</v>
      </c>
      <c r="P5" s="33">
        <f t="shared" ref="P5:P36" si="2">(O5/P$127)</f>
        <v>824.63211257542912</v>
      </c>
      <c r="Q5" s="6"/>
    </row>
    <row r="6" spans="1:134">
      <c r="A6" s="12"/>
      <c r="B6" s="25">
        <v>311</v>
      </c>
      <c r="C6" s="20" t="s">
        <v>3</v>
      </c>
      <c r="D6" s="47">
        <v>141081978</v>
      </c>
      <c r="E6" s="47">
        <v>67379959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208461937</v>
      </c>
      <c r="P6" s="48">
        <f t="shared" si="2"/>
        <v>730.0800152696886</v>
      </c>
      <c r="Q6" s="9"/>
    </row>
    <row r="7" spans="1:134">
      <c r="A7" s="12"/>
      <c r="B7" s="25">
        <v>312.13</v>
      </c>
      <c r="C7" s="20" t="s">
        <v>260</v>
      </c>
      <c r="D7" s="47">
        <v>0</v>
      </c>
      <c r="E7" s="47">
        <v>14386391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14386391</v>
      </c>
      <c r="P7" s="48">
        <f t="shared" si="2"/>
        <v>50.384337362056222</v>
      </c>
      <c r="Q7" s="9"/>
    </row>
    <row r="8" spans="1:134">
      <c r="A8" s="12"/>
      <c r="B8" s="25">
        <v>312.3</v>
      </c>
      <c r="C8" s="20" t="s">
        <v>147</v>
      </c>
      <c r="D8" s="47">
        <v>0</v>
      </c>
      <c r="E8" s="47">
        <v>268829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268829</v>
      </c>
      <c r="P8" s="48">
        <f t="shared" si="2"/>
        <v>0.94149888104001989</v>
      </c>
      <c r="Q8" s="9"/>
    </row>
    <row r="9" spans="1:134">
      <c r="A9" s="12"/>
      <c r="B9" s="25">
        <v>312.41000000000003</v>
      </c>
      <c r="C9" s="20" t="s">
        <v>261</v>
      </c>
      <c r="D9" s="47">
        <v>0</v>
      </c>
      <c r="E9" s="47">
        <v>5453878</v>
      </c>
      <c r="F9" s="47">
        <v>2233292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7687170</v>
      </c>
      <c r="P9" s="48">
        <f t="shared" si="2"/>
        <v>26.922177121383516</v>
      </c>
      <c r="Q9" s="9"/>
    </row>
    <row r="10" spans="1:134">
      <c r="A10" s="12"/>
      <c r="B10" s="25">
        <v>315.2</v>
      </c>
      <c r="C10" s="20" t="s">
        <v>262</v>
      </c>
      <c r="D10" s="47">
        <v>3832084</v>
      </c>
      <c r="E10" s="47">
        <v>506382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4338466</v>
      </c>
      <c r="P10" s="48">
        <f t="shared" si="2"/>
        <v>15.194271765435168</v>
      </c>
      <c r="Q10" s="9"/>
    </row>
    <row r="11" spans="1:134">
      <c r="A11" s="12"/>
      <c r="B11" s="25">
        <v>316</v>
      </c>
      <c r="C11" s="20" t="s">
        <v>208</v>
      </c>
      <c r="D11" s="47">
        <v>316888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316888</v>
      </c>
      <c r="P11" s="48">
        <f t="shared" si="2"/>
        <v>1.1098121758255612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SUM(D13:D25)</f>
        <v>1793750</v>
      </c>
      <c r="E12" s="32">
        <f t="shared" si="3"/>
        <v>47708609</v>
      </c>
      <c r="F12" s="32">
        <f t="shared" si="3"/>
        <v>347691</v>
      </c>
      <c r="G12" s="32">
        <f t="shared" si="3"/>
        <v>0</v>
      </c>
      <c r="H12" s="32">
        <f t="shared" si="3"/>
        <v>0</v>
      </c>
      <c r="I12" s="32">
        <f t="shared" si="3"/>
        <v>27958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49878008</v>
      </c>
      <c r="P12" s="46">
        <f t="shared" si="2"/>
        <v>174.68386491228685</v>
      </c>
      <c r="Q12" s="10"/>
    </row>
    <row r="13" spans="1:134">
      <c r="A13" s="12"/>
      <c r="B13" s="25">
        <v>322</v>
      </c>
      <c r="C13" s="20" t="s">
        <v>263</v>
      </c>
      <c r="D13" s="47">
        <v>0</v>
      </c>
      <c r="E13" s="47">
        <v>12282510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12282510</v>
      </c>
      <c r="P13" s="48">
        <f t="shared" si="2"/>
        <v>43.01607870193638</v>
      </c>
      <c r="Q13" s="9"/>
    </row>
    <row r="14" spans="1:134">
      <c r="A14" s="12"/>
      <c r="B14" s="25">
        <v>323.7</v>
      </c>
      <c r="C14" s="20" t="s">
        <v>17</v>
      </c>
      <c r="D14" s="47">
        <v>0</v>
      </c>
      <c r="E14" s="47">
        <v>1486513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5" si="4">SUM(D14:N14)</f>
        <v>1486513</v>
      </c>
      <c r="P14" s="48">
        <f t="shared" si="2"/>
        <v>5.2060987696693548</v>
      </c>
      <c r="Q14" s="9"/>
    </row>
    <row r="15" spans="1:134">
      <c r="A15" s="12"/>
      <c r="B15" s="25">
        <v>323.89999999999998</v>
      </c>
      <c r="C15" s="20" t="s">
        <v>18</v>
      </c>
      <c r="D15" s="47">
        <v>760835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760835</v>
      </c>
      <c r="P15" s="48">
        <f t="shared" si="2"/>
        <v>2.6646131970735434</v>
      </c>
      <c r="Q15" s="9"/>
    </row>
    <row r="16" spans="1:134">
      <c r="A16" s="12"/>
      <c r="B16" s="25">
        <v>324.11</v>
      </c>
      <c r="C16" s="20" t="s">
        <v>19</v>
      </c>
      <c r="D16" s="47">
        <v>0</v>
      </c>
      <c r="E16" s="47">
        <v>5797593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5797593</v>
      </c>
      <c r="P16" s="48">
        <f t="shared" si="2"/>
        <v>20.304458679031846</v>
      </c>
      <c r="Q16" s="9"/>
    </row>
    <row r="17" spans="1:17">
      <c r="A17" s="12"/>
      <c r="B17" s="25">
        <v>324.12</v>
      </c>
      <c r="C17" s="20" t="s">
        <v>216</v>
      </c>
      <c r="D17" s="47">
        <v>0</v>
      </c>
      <c r="E17" s="47">
        <v>515930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515930</v>
      </c>
      <c r="P17" s="48">
        <f t="shared" si="2"/>
        <v>1.8069014789884181</v>
      </c>
      <c r="Q17" s="9"/>
    </row>
    <row r="18" spans="1:17">
      <c r="A18" s="12"/>
      <c r="B18" s="25">
        <v>324.31</v>
      </c>
      <c r="C18" s="20" t="s">
        <v>21</v>
      </c>
      <c r="D18" s="47">
        <v>0</v>
      </c>
      <c r="E18" s="47">
        <v>12956087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12956087</v>
      </c>
      <c r="P18" s="48">
        <f t="shared" si="2"/>
        <v>45.375094997776088</v>
      </c>
      <c r="Q18" s="9"/>
    </row>
    <row r="19" spans="1:17">
      <c r="A19" s="12"/>
      <c r="B19" s="25">
        <v>324.32</v>
      </c>
      <c r="C19" s="20" t="s">
        <v>217</v>
      </c>
      <c r="D19" s="47">
        <v>0</v>
      </c>
      <c r="E19" s="47">
        <v>2133285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2133285</v>
      </c>
      <c r="P19" s="48">
        <f t="shared" si="2"/>
        <v>7.4712380005113248</v>
      </c>
      <c r="Q19" s="9"/>
    </row>
    <row r="20" spans="1:17">
      <c r="A20" s="12"/>
      <c r="B20" s="25">
        <v>324.61</v>
      </c>
      <c r="C20" s="20" t="s">
        <v>22</v>
      </c>
      <c r="D20" s="47">
        <v>0</v>
      </c>
      <c r="E20" s="47">
        <v>5936881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5936881</v>
      </c>
      <c r="P20" s="48">
        <f t="shared" si="2"/>
        <v>20.792276199248423</v>
      </c>
      <c r="Q20" s="9"/>
    </row>
    <row r="21" spans="1:17">
      <c r="A21" s="12"/>
      <c r="B21" s="25">
        <v>324.62</v>
      </c>
      <c r="C21" s="20" t="s">
        <v>218</v>
      </c>
      <c r="D21" s="47">
        <v>0</v>
      </c>
      <c r="E21" s="47">
        <v>11239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11239</v>
      </c>
      <c r="P21" s="48">
        <f t="shared" si="2"/>
        <v>3.9361474855796004E-2</v>
      </c>
      <c r="Q21" s="9"/>
    </row>
    <row r="22" spans="1:17">
      <c r="A22" s="12"/>
      <c r="B22" s="25">
        <v>324.91000000000003</v>
      </c>
      <c r="C22" s="20" t="s">
        <v>23</v>
      </c>
      <c r="D22" s="47">
        <v>0</v>
      </c>
      <c r="E22" s="47">
        <v>4337004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4337004</v>
      </c>
      <c r="P22" s="48">
        <f t="shared" si="2"/>
        <v>15.189151516637306</v>
      </c>
      <c r="Q22" s="9"/>
    </row>
    <row r="23" spans="1:17">
      <c r="A23" s="12"/>
      <c r="B23" s="25">
        <v>324.92</v>
      </c>
      <c r="C23" s="20" t="s">
        <v>219</v>
      </c>
      <c r="D23" s="47">
        <v>0</v>
      </c>
      <c r="E23" s="47">
        <v>946268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946268</v>
      </c>
      <c r="P23" s="48">
        <f t="shared" si="2"/>
        <v>3.3140407588614975</v>
      </c>
      <c r="Q23" s="9"/>
    </row>
    <row r="24" spans="1:17">
      <c r="A24" s="12"/>
      <c r="B24" s="25">
        <v>325.10000000000002</v>
      </c>
      <c r="C24" s="20" t="s">
        <v>24</v>
      </c>
      <c r="D24" s="47">
        <v>0</v>
      </c>
      <c r="E24" s="47">
        <v>270137</v>
      </c>
      <c r="F24" s="47">
        <v>347691</v>
      </c>
      <c r="G24" s="47">
        <v>0</v>
      </c>
      <c r="H24" s="47">
        <v>0</v>
      </c>
      <c r="I24" s="47">
        <v>27958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645786</v>
      </c>
      <c r="P24" s="48">
        <f t="shared" si="2"/>
        <v>2.2616860397922482</v>
      </c>
      <c r="Q24" s="9"/>
    </row>
    <row r="25" spans="1:17">
      <c r="A25" s="12"/>
      <c r="B25" s="25">
        <v>329.5</v>
      </c>
      <c r="C25" s="20" t="s">
        <v>264</v>
      </c>
      <c r="D25" s="47">
        <v>1032915</v>
      </c>
      <c r="E25" s="47">
        <v>1035162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2068077</v>
      </c>
      <c r="P25" s="48">
        <f t="shared" si="2"/>
        <v>7.2428650979046205</v>
      </c>
      <c r="Q25" s="9"/>
    </row>
    <row r="26" spans="1:17" ht="15.75">
      <c r="A26" s="29" t="s">
        <v>265</v>
      </c>
      <c r="B26" s="30"/>
      <c r="C26" s="31"/>
      <c r="D26" s="32">
        <f t="shared" ref="D26:N26" si="5">SUM(D27:D55)</f>
        <v>44264456</v>
      </c>
      <c r="E26" s="32">
        <f t="shared" si="5"/>
        <v>34609144</v>
      </c>
      <c r="F26" s="32">
        <f t="shared" si="5"/>
        <v>6445391</v>
      </c>
      <c r="G26" s="32">
        <f t="shared" si="5"/>
        <v>1224293</v>
      </c>
      <c r="H26" s="32">
        <f t="shared" si="5"/>
        <v>0</v>
      </c>
      <c r="I26" s="32">
        <f t="shared" si="5"/>
        <v>207342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5">
        <f>SUM(D26:N26)</f>
        <v>86750626</v>
      </c>
      <c r="P26" s="46">
        <f t="shared" si="2"/>
        <v>303.81996476764505</v>
      </c>
      <c r="Q26" s="10"/>
    </row>
    <row r="27" spans="1:17">
      <c r="A27" s="12"/>
      <c r="B27" s="25">
        <v>331.1</v>
      </c>
      <c r="C27" s="20" t="s">
        <v>26</v>
      </c>
      <c r="D27" s="47">
        <v>125249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125249</v>
      </c>
      <c r="P27" s="48">
        <f t="shared" si="2"/>
        <v>0.43864982331289204</v>
      </c>
      <c r="Q27" s="9"/>
    </row>
    <row r="28" spans="1:17">
      <c r="A28" s="12"/>
      <c r="B28" s="25">
        <v>331.2</v>
      </c>
      <c r="C28" s="20" t="s">
        <v>27</v>
      </c>
      <c r="D28" s="47">
        <v>1547720</v>
      </c>
      <c r="E28" s="47">
        <v>5596323</v>
      </c>
      <c r="F28" s="47">
        <v>0</v>
      </c>
      <c r="G28" s="47">
        <v>839542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7983585</v>
      </c>
      <c r="P28" s="48">
        <f t="shared" si="2"/>
        <v>27.960288302928209</v>
      </c>
      <c r="Q28" s="9"/>
    </row>
    <row r="29" spans="1:17">
      <c r="A29" s="12"/>
      <c r="B29" s="25">
        <v>331.39</v>
      </c>
      <c r="C29" s="20" t="s">
        <v>33</v>
      </c>
      <c r="D29" s="47">
        <v>1160342</v>
      </c>
      <c r="E29" s="47">
        <v>72221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2" si="6">SUM(D29:N29)</f>
        <v>1232563</v>
      </c>
      <c r="P29" s="48">
        <f t="shared" si="2"/>
        <v>4.3167094521473874</v>
      </c>
      <c r="Q29" s="9"/>
    </row>
    <row r="30" spans="1:17">
      <c r="A30" s="12"/>
      <c r="B30" s="25">
        <v>331.49</v>
      </c>
      <c r="C30" s="20" t="s">
        <v>35</v>
      </c>
      <c r="D30" s="47">
        <v>0</v>
      </c>
      <c r="E30" s="47">
        <v>3276678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3276678</v>
      </c>
      <c r="P30" s="48">
        <f t="shared" si="2"/>
        <v>11.475654302655034</v>
      </c>
      <c r="Q30" s="9"/>
    </row>
    <row r="31" spans="1:17">
      <c r="A31" s="12"/>
      <c r="B31" s="25">
        <v>331.5</v>
      </c>
      <c r="C31" s="20" t="s">
        <v>29</v>
      </c>
      <c r="D31" s="47">
        <v>13700077</v>
      </c>
      <c r="E31" s="47">
        <v>194797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13894874</v>
      </c>
      <c r="P31" s="48">
        <f t="shared" si="2"/>
        <v>48.662935632658922</v>
      </c>
      <c r="Q31" s="9"/>
    </row>
    <row r="32" spans="1:17">
      <c r="A32" s="12"/>
      <c r="B32" s="25">
        <v>331.51</v>
      </c>
      <c r="C32" s="20" t="s">
        <v>266</v>
      </c>
      <c r="D32" s="47">
        <v>0</v>
      </c>
      <c r="E32" s="47">
        <v>1589137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1589137</v>
      </c>
      <c r="P32" s="48">
        <f t="shared" si="2"/>
        <v>5.5655108166131413</v>
      </c>
      <c r="Q32" s="9"/>
    </row>
    <row r="33" spans="1:17">
      <c r="A33" s="12"/>
      <c r="B33" s="25">
        <v>331.61</v>
      </c>
      <c r="C33" s="20" t="s">
        <v>36</v>
      </c>
      <c r="D33" s="47">
        <v>84697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84697</v>
      </c>
      <c r="P33" s="48">
        <f t="shared" si="2"/>
        <v>0.29662771028217405</v>
      </c>
      <c r="Q33" s="9"/>
    </row>
    <row r="34" spans="1:17">
      <c r="A34" s="12"/>
      <c r="B34" s="25">
        <v>331.69</v>
      </c>
      <c r="C34" s="20" t="s">
        <v>37</v>
      </c>
      <c r="D34" s="47">
        <v>0</v>
      </c>
      <c r="E34" s="47">
        <v>3876816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3876816</v>
      </c>
      <c r="P34" s="48">
        <f t="shared" si="2"/>
        <v>13.577470905289406</v>
      </c>
      <c r="Q34" s="9"/>
    </row>
    <row r="35" spans="1:17">
      <c r="A35" s="12"/>
      <c r="B35" s="25">
        <v>331.7</v>
      </c>
      <c r="C35" s="20" t="s">
        <v>30</v>
      </c>
      <c r="D35" s="47">
        <v>0</v>
      </c>
      <c r="E35" s="47">
        <v>5984568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5984568</v>
      </c>
      <c r="P35" s="48">
        <f t="shared" si="2"/>
        <v>20.959286667390458</v>
      </c>
      <c r="Q35" s="9"/>
    </row>
    <row r="36" spans="1:17">
      <c r="A36" s="12"/>
      <c r="B36" s="25">
        <v>331.9</v>
      </c>
      <c r="C36" s="20" t="s">
        <v>127</v>
      </c>
      <c r="D36" s="47">
        <v>0</v>
      </c>
      <c r="E36" s="47">
        <v>164466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164466</v>
      </c>
      <c r="P36" s="48">
        <f t="shared" si="2"/>
        <v>0.5759964697600628</v>
      </c>
      <c r="Q36" s="9"/>
    </row>
    <row r="37" spans="1:17">
      <c r="A37" s="12"/>
      <c r="B37" s="25">
        <v>333</v>
      </c>
      <c r="C37" s="20" t="s">
        <v>4</v>
      </c>
      <c r="D37" s="47">
        <v>577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577</v>
      </c>
      <c r="P37" s="48">
        <f t="shared" ref="P37:P68" si="7">(O37/P$127)</f>
        <v>2.0207821862972056E-3</v>
      </c>
      <c r="Q37" s="9"/>
    </row>
    <row r="38" spans="1:17">
      <c r="A38" s="12"/>
      <c r="B38" s="25">
        <v>334.2</v>
      </c>
      <c r="C38" s="20" t="s">
        <v>32</v>
      </c>
      <c r="D38" s="47">
        <v>263958</v>
      </c>
      <c r="E38" s="47">
        <v>281000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544958</v>
      </c>
      <c r="P38" s="48">
        <f t="shared" si="7"/>
        <v>1.9085639838477515</v>
      </c>
      <c r="Q38" s="9"/>
    </row>
    <row r="39" spans="1:17">
      <c r="A39" s="12"/>
      <c r="B39" s="25">
        <v>334.39</v>
      </c>
      <c r="C39" s="20" t="s">
        <v>38</v>
      </c>
      <c r="D39" s="47">
        <v>70000</v>
      </c>
      <c r="E39" s="47">
        <v>0</v>
      </c>
      <c r="F39" s="47">
        <v>0</v>
      </c>
      <c r="G39" s="47">
        <v>0</v>
      </c>
      <c r="H39" s="47">
        <v>0</v>
      </c>
      <c r="I39" s="47">
        <v>207342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277342</v>
      </c>
      <c r="P39" s="48">
        <f t="shared" si="7"/>
        <v>0.97131329828776358</v>
      </c>
      <c r="Q39" s="9"/>
    </row>
    <row r="40" spans="1:17">
      <c r="A40" s="12"/>
      <c r="B40" s="25">
        <v>334.49</v>
      </c>
      <c r="C40" s="20" t="s">
        <v>40</v>
      </c>
      <c r="D40" s="47">
        <v>0</v>
      </c>
      <c r="E40" s="47">
        <v>4026607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4026607</v>
      </c>
      <c r="P40" s="48">
        <f t="shared" si="7"/>
        <v>14.102072264852049</v>
      </c>
      <c r="Q40" s="9"/>
    </row>
    <row r="41" spans="1:17">
      <c r="A41" s="12"/>
      <c r="B41" s="25">
        <v>334.5</v>
      </c>
      <c r="C41" s="20" t="s">
        <v>41</v>
      </c>
      <c r="D41" s="47">
        <v>0</v>
      </c>
      <c r="E41" s="47">
        <v>95712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95712</v>
      </c>
      <c r="P41" s="48">
        <f t="shared" si="7"/>
        <v>0.33520468737413889</v>
      </c>
      <c r="Q41" s="9"/>
    </row>
    <row r="42" spans="1:17">
      <c r="A42" s="12"/>
      <c r="B42" s="25">
        <v>334.69</v>
      </c>
      <c r="C42" s="20" t="s">
        <v>42</v>
      </c>
      <c r="D42" s="47">
        <v>0</v>
      </c>
      <c r="E42" s="47">
        <v>3941576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3941576</v>
      </c>
      <c r="P42" s="48">
        <f t="shared" si="7"/>
        <v>13.804274812368448</v>
      </c>
      <c r="Q42" s="9"/>
    </row>
    <row r="43" spans="1:17">
      <c r="A43" s="12"/>
      <c r="B43" s="25">
        <v>334.7</v>
      </c>
      <c r="C43" s="20" t="s">
        <v>43</v>
      </c>
      <c r="D43" s="47">
        <v>166709</v>
      </c>
      <c r="E43" s="47">
        <v>0</v>
      </c>
      <c r="F43" s="47">
        <v>0</v>
      </c>
      <c r="G43" s="47">
        <v>384751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551460</v>
      </c>
      <c r="P43" s="48">
        <f t="shared" si="7"/>
        <v>1.9313354323318146</v>
      </c>
      <c r="Q43" s="9"/>
    </row>
    <row r="44" spans="1:17">
      <c r="A44" s="12"/>
      <c r="B44" s="25">
        <v>335.12099999999998</v>
      </c>
      <c r="C44" s="20" t="s">
        <v>267</v>
      </c>
      <c r="D44" s="47">
        <v>7491025</v>
      </c>
      <c r="E44" s="47">
        <v>0</v>
      </c>
      <c r="F44" s="47">
        <v>1157051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8648076</v>
      </c>
      <c r="P44" s="48">
        <f t="shared" si="7"/>
        <v>30.287483408222517</v>
      </c>
      <c r="Q44" s="9"/>
    </row>
    <row r="45" spans="1:17">
      <c r="A45" s="12"/>
      <c r="B45" s="25">
        <v>335.13</v>
      </c>
      <c r="C45" s="20" t="s">
        <v>156</v>
      </c>
      <c r="D45" s="47">
        <v>65487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65487</v>
      </c>
      <c r="P45" s="48">
        <f t="shared" si="7"/>
        <v>0.22935002258933293</v>
      </c>
      <c r="Q45" s="9"/>
    </row>
    <row r="46" spans="1:17">
      <c r="A46" s="12"/>
      <c r="B46" s="25">
        <v>335.14</v>
      </c>
      <c r="C46" s="20" t="s">
        <v>157</v>
      </c>
      <c r="D46" s="47">
        <v>64376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64376</v>
      </c>
      <c r="P46" s="48">
        <f t="shared" si="7"/>
        <v>0.22545905376961684</v>
      </c>
      <c r="Q46" s="9"/>
    </row>
    <row r="47" spans="1:17">
      <c r="A47" s="12"/>
      <c r="B47" s="25">
        <v>335.15</v>
      </c>
      <c r="C47" s="20" t="s">
        <v>158</v>
      </c>
      <c r="D47" s="47">
        <v>112227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112227</v>
      </c>
      <c r="P47" s="48">
        <f t="shared" si="7"/>
        <v>0.39304388634588644</v>
      </c>
      <c r="Q47" s="9"/>
    </row>
    <row r="48" spans="1:17">
      <c r="A48" s="12"/>
      <c r="B48" s="25">
        <v>335.16</v>
      </c>
      <c r="C48" s="20" t="s">
        <v>268</v>
      </c>
      <c r="D48" s="47">
        <v>239750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239750</v>
      </c>
      <c r="P48" s="48">
        <f t="shared" si="7"/>
        <v>0.83965776285052862</v>
      </c>
      <c r="Q48" s="9"/>
    </row>
    <row r="49" spans="1:17">
      <c r="A49" s="12"/>
      <c r="B49" s="25">
        <v>335.18</v>
      </c>
      <c r="C49" s="20" t="s">
        <v>269</v>
      </c>
      <c r="D49" s="47">
        <v>19165708</v>
      </c>
      <c r="E49" s="47">
        <v>0</v>
      </c>
      <c r="F49" s="47">
        <v>5288340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24454048</v>
      </c>
      <c r="P49" s="48">
        <f t="shared" si="7"/>
        <v>85.643508806337621</v>
      </c>
      <c r="Q49" s="9"/>
    </row>
    <row r="50" spans="1:17">
      <c r="A50" s="12"/>
      <c r="B50" s="25">
        <v>335.21</v>
      </c>
      <c r="C50" s="20" t="s">
        <v>161</v>
      </c>
      <c r="D50" s="47">
        <v>0</v>
      </c>
      <c r="E50" s="47">
        <v>126054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126054</v>
      </c>
      <c r="P50" s="48">
        <f t="shared" si="7"/>
        <v>0.44146911215166024</v>
      </c>
      <c r="Q50" s="9"/>
    </row>
    <row r="51" spans="1:17">
      <c r="A51" s="12"/>
      <c r="B51" s="25">
        <v>335.22</v>
      </c>
      <c r="C51" s="20" t="s">
        <v>220</v>
      </c>
      <c r="D51" s="47">
        <v>0</v>
      </c>
      <c r="E51" s="47">
        <v>1389940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1389940</v>
      </c>
      <c r="P51" s="48">
        <f t="shared" si="7"/>
        <v>4.8678786690154903</v>
      </c>
      <c r="Q51" s="9"/>
    </row>
    <row r="52" spans="1:17">
      <c r="A52" s="12"/>
      <c r="B52" s="25">
        <v>335.29</v>
      </c>
      <c r="C52" s="20" t="s">
        <v>50</v>
      </c>
      <c r="D52" s="47">
        <v>0</v>
      </c>
      <c r="E52" s="47">
        <v>14149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14149</v>
      </c>
      <c r="P52" s="48">
        <f t="shared" si="7"/>
        <v>4.9552941341281041E-2</v>
      </c>
      <c r="Q52" s="9"/>
    </row>
    <row r="53" spans="1:17">
      <c r="A53" s="12"/>
      <c r="B53" s="25">
        <v>335.48</v>
      </c>
      <c r="C53" s="20" t="s">
        <v>51</v>
      </c>
      <c r="D53" s="47">
        <v>0</v>
      </c>
      <c r="E53" s="47">
        <v>3913930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>SUM(D53:N53)</f>
        <v>3913930</v>
      </c>
      <c r="P53" s="48">
        <f t="shared" si="7"/>
        <v>13.70745237853418</v>
      </c>
      <c r="Q53" s="9"/>
    </row>
    <row r="54" spans="1:17">
      <c r="A54" s="12"/>
      <c r="B54" s="25">
        <v>335.7</v>
      </c>
      <c r="C54" s="20" t="s">
        <v>52</v>
      </c>
      <c r="D54" s="47">
        <v>0</v>
      </c>
      <c r="E54" s="47">
        <v>65170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>SUM(D54:N54)</f>
        <v>65170</v>
      </c>
      <c r="P54" s="48">
        <f t="shared" si="7"/>
        <v>0.22823981816462546</v>
      </c>
      <c r="Q54" s="9"/>
    </row>
    <row r="55" spans="1:17">
      <c r="A55" s="12"/>
      <c r="B55" s="25">
        <v>337.1</v>
      </c>
      <c r="C55" s="20" t="s">
        <v>53</v>
      </c>
      <c r="D55" s="47">
        <v>6554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6554</v>
      </c>
      <c r="P55" s="48">
        <f t="shared" si="7"/>
        <v>2.2953564036381085E-2</v>
      </c>
      <c r="Q55" s="9"/>
    </row>
    <row r="56" spans="1:17" ht="15.75">
      <c r="A56" s="29" t="s">
        <v>60</v>
      </c>
      <c r="B56" s="30"/>
      <c r="C56" s="31"/>
      <c r="D56" s="32">
        <f t="shared" ref="D56:N56" si="8">SUM(D57:D106)</f>
        <v>29675712</v>
      </c>
      <c r="E56" s="32">
        <f t="shared" si="8"/>
        <v>20017397</v>
      </c>
      <c r="F56" s="32">
        <f t="shared" si="8"/>
        <v>0</v>
      </c>
      <c r="G56" s="32">
        <f t="shared" si="8"/>
        <v>0</v>
      </c>
      <c r="H56" s="32">
        <f t="shared" si="8"/>
        <v>0</v>
      </c>
      <c r="I56" s="32">
        <f t="shared" si="8"/>
        <v>90648671</v>
      </c>
      <c r="J56" s="32">
        <f t="shared" si="8"/>
        <v>30852853</v>
      </c>
      <c r="K56" s="32">
        <f t="shared" si="8"/>
        <v>0</v>
      </c>
      <c r="L56" s="32">
        <f t="shared" si="8"/>
        <v>0</v>
      </c>
      <c r="M56" s="32">
        <f t="shared" si="8"/>
        <v>0</v>
      </c>
      <c r="N56" s="32">
        <f t="shared" si="8"/>
        <v>116630</v>
      </c>
      <c r="O56" s="32">
        <f>SUM(D56:N56)</f>
        <v>171311263</v>
      </c>
      <c r="P56" s="46">
        <f t="shared" si="7"/>
        <v>599.97010152942039</v>
      </c>
      <c r="Q56" s="10"/>
    </row>
    <row r="57" spans="1:17">
      <c r="A57" s="12"/>
      <c r="B57" s="25">
        <v>341.1</v>
      </c>
      <c r="C57" s="20" t="s">
        <v>162</v>
      </c>
      <c r="D57" s="47">
        <v>3438075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>SUM(D57:N57)</f>
        <v>3438075</v>
      </c>
      <c r="P57" s="48">
        <f t="shared" si="7"/>
        <v>12.040902452606179</v>
      </c>
      <c r="Q57" s="9"/>
    </row>
    <row r="58" spans="1:17">
      <c r="A58" s="12"/>
      <c r="B58" s="25">
        <v>341.15</v>
      </c>
      <c r="C58" s="20" t="s">
        <v>222</v>
      </c>
      <c r="D58" s="47">
        <v>0</v>
      </c>
      <c r="E58" s="47">
        <v>1529726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106" si="9">SUM(D58:N58)</f>
        <v>1529726</v>
      </c>
      <c r="P58" s="48">
        <f t="shared" si="7"/>
        <v>5.3574402958677281</v>
      </c>
      <c r="Q58" s="9"/>
    </row>
    <row r="59" spans="1:17">
      <c r="A59" s="12"/>
      <c r="B59" s="25">
        <v>341.16</v>
      </c>
      <c r="C59" s="20" t="s">
        <v>223</v>
      </c>
      <c r="D59" s="47">
        <v>0</v>
      </c>
      <c r="E59" s="47">
        <v>1222974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1222974</v>
      </c>
      <c r="P59" s="48">
        <f t="shared" si="7"/>
        <v>4.2831266438555264</v>
      </c>
      <c r="Q59" s="9"/>
    </row>
    <row r="60" spans="1:17">
      <c r="A60" s="12"/>
      <c r="B60" s="25">
        <v>341.2</v>
      </c>
      <c r="C60" s="20" t="s">
        <v>209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30852853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30852853</v>
      </c>
      <c r="P60" s="48">
        <f t="shared" si="7"/>
        <v>108.05354547460364</v>
      </c>
      <c r="Q60" s="9"/>
    </row>
    <row r="61" spans="1:17">
      <c r="A61" s="12"/>
      <c r="B61" s="25">
        <v>341.52</v>
      </c>
      <c r="C61" s="20" t="s">
        <v>164</v>
      </c>
      <c r="D61" s="47">
        <v>105072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105072</v>
      </c>
      <c r="P61" s="48">
        <f t="shared" si="7"/>
        <v>0.36798548679136911</v>
      </c>
      <c r="Q61" s="9"/>
    </row>
    <row r="62" spans="1:17">
      <c r="A62" s="12"/>
      <c r="B62" s="25">
        <v>341.55</v>
      </c>
      <c r="C62" s="20" t="s">
        <v>166</v>
      </c>
      <c r="D62" s="47">
        <v>2400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2400</v>
      </c>
      <c r="P62" s="48">
        <f t="shared" si="7"/>
        <v>8.4053331839051872E-3</v>
      </c>
      <c r="Q62" s="9"/>
    </row>
    <row r="63" spans="1:17">
      <c r="A63" s="12"/>
      <c r="B63" s="25">
        <v>341.8</v>
      </c>
      <c r="C63" s="20" t="s">
        <v>167</v>
      </c>
      <c r="D63" s="47">
        <v>5564041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9"/>
        <v>5564041</v>
      </c>
      <c r="P63" s="48">
        <f t="shared" si="7"/>
        <v>19.486507689128754</v>
      </c>
      <c r="Q63" s="9"/>
    </row>
    <row r="64" spans="1:17">
      <c r="A64" s="12"/>
      <c r="B64" s="25">
        <v>341.9</v>
      </c>
      <c r="C64" s="20" t="s">
        <v>168</v>
      </c>
      <c r="D64" s="47">
        <v>6119114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9"/>
        <v>6119114</v>
      </c>
      <c r="P64" s="48">
        <f t="shared" si="7"/>
        <v>21.430496650124503</v>
      </c>
      <c r="Q64" s="9"/>
    </row>
    <row r="65" spans="1:17">
      <c r="A65" s="12"/>
      <c r="B65" s="25">
        <v>342.1</v>
      </c>
      <c r="C65" s="20" t="s">
        <v>224</v>
      </c>
      <c r="D65" s="47">
        <v>4840231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9"/>
        <v>4840231</v>
      </c>
      <c r="P65" s="48">
        <f t="shared" si="7"/>
        <v>16.951564267527747</v>
      </c>
      <c r="Q65" s="9"/>
    </row>
    <row r="66" spans="1:17">
      <c r="A66" s="12"/>
      <c r="B66" s="25">
        <v>342.2</v>
      </c>
      <c r="C66" s="20" t="s">
        <v>169</v>
      </c>
      <c r="D66" s="47">
        <v>0</v>
      </c>
      <c r="E66" s="47">
        <v>32788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9"/>
        <v>32788</v>
      </c>
      <c r="P66" s="48">
        <f t="shared" si="7"/>
        <v>0.11483086018078471</v>
      </c>
      <c r="Q66" s="9"/>
    </row>
    <row r="67" spans="1:17">
      <c r="A67" s="12"/>
      <c r="B67" s="25">
        <v>342.3</v>
      </c>
      <c r="C67" s="20" t="s">
        <v>69</v>
      </c>
      <c r="D67" s="47">
        <v>0</v>
      </c>
      <c r="E67" s="47">
        <v>436565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9"/>
        <v>436565</v>
      </c>
      <c r="P67" s="48">
        <f t="shared" si="7"/>
        <v>1.5289476172631535</v>
      </c>
      <c r="Q67" s="9"/>
    </row>
    <row r="68" spans="1:17">
      <c r="A68" s="12"/>
      <c r="B68" s="25">
        <v>342.6</v>
      </c>
      <c r="C68" s="20" t="s">
        <v>71</v>
      </c>
      <c r="D68" s="47">
        <v>6252453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9"/>
        <v>6252453</v>
      </c>
      <c r="P68" s="48">
        <f t="shared" si="7"/>
        <v>21.897479450711476</v>
      </c>
      <c r="Q68" s="9"/>
    </row>
    <row r="69" spans="1:17">
      <c r="A69" s="12"/>
      <c r="B69" s="25">
        <v>342.9</v>
      </c>
      <c r="C69" s="20" t="s">
        <v>72</v>
      </c>
      <c r="D69" s="47">
        <v>180510</v>
      </c>
      <c r="E69" s="47">
        <v>21518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9"/>
        <v>202028</v>
      </c>
      <c r="P69" s="48">
        <f t="shared" ref="P69:P100" si="10">(O69/P$127)</f>
        <v>0.70754693853249884</v>
      </c>
      <c r="Q69" s="9"/>
    </row>
    <row r="70" spans="1:17">
      <c r="A70" s="12"/>
      <c r="B70" s="25">
        <v>343.4</v>
      </c>
      <c r="C70" s="20" t="s">
        <v>73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29137827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9"/>
        <v>29137827</v>
      </c>
      <c r="P70" s="48">
        <f t="shared" si="10"/>
        <v>102.04714341249523</v>
      </c>
      <c r="Q70" s="9"/>
    </row>
    <row r="71" spans="1:17">
      <c r="A71" s="12"/>
      <c r="B71" s="25">
        <v>343.6</v>
      </c>
      <c r="C71" s="20" t="s">
        <v>74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57196185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9"/>
        <v>57196185</v>
      </c>
      <c r="P71" s="48">
        <f t="shared" si="10"/>
        <v>200.31374657220007</v>
      </c>
      <c r="Q71" s="9"/>
    </row>
    <row r="72" spans="1:17">
      <c r="A72" s="12"/>
      <c r="B72" s="25">
        <v>343.7</v>
      </c>
      <c r="C72" s="20" t="s">
        <v>75</v>
      </c>
      <c r="D72" s="47">
        <v>16989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9"/>
        <v>16989</v>
      </c>
      <c r="P72" s="48">
        <f t="shared" si="10"/>
        <v>5.9499252275568848E-2</v>
      </c>
      <c r="Q72" s="9"/>
    </row>
    <row r="73" spans="1:17">
      <c r="A73" s="12"/>
      <c r="B73" s="25">
        <v>343.9</v>
      </c>
      <c r="C73" s="20" t="s">
        <v>76</v>
      </c>
      <c r="D73" s="47">
        <v>0</v>
      </c>
      <c r="E73" s="47">
        <v>1191755</v>
      </c>
      <c r="F73" s="47">
        <v>0</v>
      </c>
      <c r="G73" s="47">
        <v>0</v>
      </c>
      <c r="H73" s="47">
        <v>0</v>
      </c>
      <c r="I73" s="47">
        <v>4188597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9"/>
        <v>5380352</v>
      </c>
      <c r="P73" s="48">
        <f t="shared" si="10"/>
        <v>18.84318800278777</v>
      </c>
      <c r="Q73" s="9"/>
    </row>
    <row r="74" spans="1:17">
      <c r="A74" s="12"/>
      <c r="B74" s="25">
        <v>344.5</v>
      </c>
      <c r="C74" s="20" t="s">
        <v>170</v>
      </c>
      <c r="D74" s="47">
        <v>0</v>
      </c>
      <c r="E74" s="47">
        <v>429742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9"/>
        <v>429742</v>
      </c>
      <c r="P74" s="48">
        <f t="shared" si="10"/>
        <v>1.5050519554657431</v>
      </c>
      <c r="Q74" s="9"/>
    </row>
    <row r="75" spans="1:17">
      <c r="A75" s="12"/>
      <c r="B75" s="25">
        <v>344.9</v>
      </c>
      <c r="C75" s="20" t="s">
        <v>171</v>
      </c>
      <c r="D75" s="47">
        <v>0</v>
      </c>
      <c r="E75" s="47">
        <v>4216510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9"/>
        <v>4216510</v>
      </c>
      <c r="P75" s="48">
        <f t="shared" si="10"/>
        <v>14.767154759695027</v>
      </c>
      <c r="Q75" s="9"/>
    </row>
    <row r="76" spans="1:17">
      <c r="A76" s="12"/>
      <c r="B76" s="25">
        <v>345.1</v>
      </c>
      <c r="C76" s="20" t="s">
        <v>79</v>
      </c>
      <c r="D76" s="47">
        <v>0</v>
      </c>
      <c r="E76" s="47">
        <v>173404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9"/>
        <v>173404</v>
      </c>
      <c r="P76" s="48">
        <f t="shared" si="10"/>
        <v>0.60729933142578962</v>
      </c>
      <c r="Q76" s="9"/>
    </row>
    <row r="77" spans="1:17">
      <c r="A77" s="12"/>
      <c r="B77" s="25">
        <v>345.9</v>
      </c>
      <c r="C77" s="20" t="s">
        <v>80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116630</v>
      </c>
      <c r="O77" s="47">
        <f t="shared" si="9"/>
        <v>116630</v>
      </c>
      <c r="P77" s="48">
        <f t="shared" si="10"/>
        <v>0.40846417051619255</v>
      </c>
      <c r="Q77" s="9"/>
    </row>
    <row r="78" spans="1:17">
      <c r="A78" s="12"/>
      <c r="B78" s="25">
        <v>346.4</v>
      </c>
      <c r="C78" s="20" t="s">
        <v>81</v>
      </c>
      <c r="D78" s="47">
        <v>62512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9"/>
        <v>62512</v>
      </c>
      <c r="P78" s="48">
        <f t="shared" si="10"/>
        <v>0.21893091166345047</v>
      </c>
      <c r="Q78" s="9"/>
    </row>
    <row r="79" spans="1:17">
      <c r="A79" s="12"/>
      <c r="B79" s="25">
        <v>347.2</v>
      </c>
      <c r="C79" s="20" t="s">
        <v>83</v>
      </c>
      <c r="D79" s="47">
        <v>671893</v>
      </c>
      <c r="E79" s="47">
        <v>1575025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9"/>
        <v>2246918</v>
      </c>
      <c r="P79" s="48">
        <f t="shared" si="10"/>
        <v>7.8692060112141151</v>
      </c>
      <c r="Q79" s="9"/>
    </row>
    <row r="80" spans="1:17">
      <c r="A80" s="12"/>
      <c r="B80" s="25">
        <v>347.3</v>
      </c>
      <c r="C80" s="20" t="s">
        <v>84</v>
      </c>
      <c r="D80" s="47">
        <v>0</v>
      </c>
      <c r="E80" s="47">
        <v>5264577</v>
      </c>
      <c r="F80" s="47">
        <v>0</v>
      </c>
      <c r="G80" s="47">
        <v>0</v>
      </c>
      <c r="H80" s="47">
        <v>0</v>
      </c>
      <c r="I80" s="47">
        <v>126062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9"/>
        <v>5390639</v>
      </c>
      <c r="P80" s="48">
        <f t="shared" si="10"/>
        <v>18.879215362147281</v>
      </c>
      <c r="Q80" s="9"/>
    </row>
    <row r="81" spans="1:17">
      <c r="A81" s="12"/>
      <c r="B81" s="25">
        <v>347.5</v>
      </c>
      <c r="C81" s="20" t="s">
        <v>181</v>
      </c>
      <c r="D81" s="47">
        <v>0</v>
      </c>
      <c r="E81" s="47">
        <v>1783093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9"/>
        <v>1783093</v>
      </c>
      <c r="P81" s="48">
        <f t="shared" si="10"/>
        <v>6.2447878178704386</v>
      </c>
      <c r="Q81" s="9"/>
    </row>
    <row r="82" spans="1:17">
      <c r="A82" s="12"/>
      <c r="B82" s="25">
        <v>347.9</v>
      </c>
      <c r="C82" s="20" t="s">
        <v>85</v>
      </c>
      <c r="D82" s="47">
        <v>0</v>
      </c>
      <c r="E82" s="47">
        <v>1128050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9"/>
        <v>1128050</v>
      </c>
      <c r="P82" s="48">
        <f t="shared" si="10"/>
        <v>3.9506817075434362</v>
      </c>
      <c r="Q82" s="9"/>
    </row>
    <row r="83" spans="1:17">
      <c r="A83" s="12"/>
      <c r="B83" s="25">
        <v>348.12</v>
      </c>
      <c r="C83" s="20" t="s">
        <v>225</v>
      </c>
      <c r="D83" s="47">
        <v>22463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98" si="11">SUM(D83:N83)</f>
        <v>22463</v>
      </c>
      <c r="P83" s="48">
        <f t="shared" si="10"/>
        <v>7.8670416379192601E-2</v>
      </c>
      <c r="Q83" s="9"/>
    </row>
    <row r="84" spans="1:17">
      <c r="A84" s="12"/>
      <c r="B84" s="25">
        <v>348.13</v>
      </c>
      <c r="C84" s="20" t="s">
        <v>226</v>
      </c>
      <c r="D84" s="47">
        <v>30819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30819</v>
      </c>
      <c r="P84" s="48">
        <f t="shared" si="10"/>
        <v>0.1079349847478225</v>
      </c>
      <c r="Q84" s="9"/>
    </row>
    <row r="85" spans="1:17">
      <c r="A85" s="12"/>
      <c r="B85" s="25">
        <v>348.14</v>
      </c>
      <c r="C85" s="20" t="s">
        <v>227</v>
      </c>
      <c r="D85" s="47">
        <v>47149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47149</v>
      </c>
      <c r="P85" s="48">
        <f t="shared" si="10"/>
        <v>0.16512627261997737</v>
      </c>
      <c r="Q85" s="9"/>
    </row>
    <row r="86" spans="1:17">
      <c r="A86" s="12"/>
      <c r="B86" s="25">
        <v>348.21</v>
      </c>
      <c r="C86" s="20" t="s">
        <v>254</v>
      </c>
      <c r="D86" s="47">
        <v>171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171</v>
      </c>
      <c r="P86" s="48">
        <f t="shared" si="10"/>
        <v>5.9887998935324459E-4</v>
      </c>
      <c r="Q86" s="9"/>
    </row>
    <row r="87" spans="1:17">
      <c r="A87" s="12"/>
      <c r="B87" s="25">
        <v>348.22</v>
      </c>
      <c r="C87" s="20" t="s">
        <v>228</v>
      </c>
      <c r="D87" s="47">
        <v>15983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1"/>
        <v>15983</v>
      </c>
      <c r="P87" s="48">
        <f t="shared" si="10"/>
        <v>5.5976016782648588E-2</v>
      </c>
      <c r="Q87" s="9"/>
    </row>
    <row r="88" spans="1:17">
      <c r="A88" s="12"/>
      <c r="B88" s="25">
        <v>348.23</v>
      </c>
      <c r="C88" s="20" t="s">
        <v>229</v>
      </c>
      <c r="D88" s="47">
        <v>132619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132619</v>
      </c>
      <c r="P88" s="48">
        <f t="shared" si="10"/>
        <v>0.46446120063180085</v>
      </c>
      <c r="Q88" s="9"/>
    </row>
    <row r="89" spans="1:17">
      <c r="A89" s="12"/>
      <c r="B89" s="25">
        <v>348.31</v>
      </c>
      <c r="C89" s="20" t="s">
        <v>231</v>
      </c>
      <c r="D89" s="47">
        <v>633590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1"/>
        <v>633590</v>
      </c>
      <c r="P89" s="48">
        <f t="shared" si="10"/>
        <v>2.2189729383293701</v>
      </c>
      <c r="Q89" s="9"/>
    </row>
    <row r="90" spans="1:17">
      <c r="A90" s="12"/>
      <c r="B90" s="25">
        <v>348.32</v>
      </c>
      <c r="C90" s="20" t="s">
        <v>232</v>
      </c>
      <c r="D90" s="47">
        <v>20448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1"/>
        <v>20448</v>
      </c>
      <c r="P90" s="48">
        <f t="shared" si="10"/>
        <v>7.1613438726872203E-2</v>
      </c>
      <c r="Q90" s="9"/>
    </row>
    <row r="91" spans="1:17">
      <c r="A91" s="12"/>
      <c r="B91" s="25">
        <v>348.41</v>
      </c>
      <c r="C91" s="20" t="s">
        <v>233</v>
      </c>
      <c r="D91" s="47">
        <v>225419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1"/>
        <v>225419</v>
      </c>
      <c r="P91" s="48">
        <f t="shared" si="10"/>
        <v>0.78946741707613477</v>
      </c>
      <c r="Q91" s="9"/>
    </row>
    <row r="92" spans="1:17">
      <c r="A92" s="12"/>
      <c r="B92" s="25">
        <v>348.42</v>
      </c>
      <c r="C92" s="20" t="s">
        <v>234</v>
      </c>
      <c r="D92" s="47">
        <v>97036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1"/>
        <v>97036</v>
      </c>
      <c r="P92" s="48">
        <f t="shared" si="10"/>
        <v>0.3398416295139266</v>
      </c>
      <c r="Q92" s="9"/>
    </row>
    <row r="93" spans="1:17">
      <c r="A93" s="12"/>
      <c r="B93" s="25">
        <v>348.52</v>
      </c>
      <c r="C93" s="20" t="s">
        <v>270</v>
      </c>
      <c r="D93" s="47">
        <v>78634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1"/>
        <v>78634</v>
      </c>
      <c r="P93" s="48">
        <f t="shared" si="10"/>
        <v>0.27539373732633354</v>
      </c>
      <c r="Q93" s="9"/>
    </row>
    <row r="94" spans="1:17">
      <c r="A94" s="12"/>
      <c r="B94" s="25">
        <v>348.53</v>
      </c>
      <c r="C94" s="20" t="s">
        <v>271</v>
      </c>
      <c r="D94" s="47">
        <v>320441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1"/>
        <v>320441</v>
      </c>
      <c r="P94" s="48">
        <f t="shared" si="10"/>
        <v>1.1222555711599009</v>
      </c>
      <c r="Q94" s="9"/>
    </row>
    <row r="95" spans="1:17">
      <c r="A95" s="12"/>
      <c r="B95" s="25">
        <v>348.61</v>
      </c>
      <c r="C95" s="20" t="s">
        <v>238</v>
      </c>
      <c r="D95" s="47">
        <v>974</v>
      </c>
      <c r="E95" s="47">
        <v>46157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1"/>
        <v>47131</v>
      </c>
      <c r="P95" s="48">
        <f t="shared" si="10"/>
        <v>0.16506323262109809</v>
      </c>
      <c r="Q95" s="9"/>
    </row>
    <row r="96" spans="1:17">
      <c r="A96" s="12"/>
      <c r="B96" s="25">
        <v>348.62</v>
      </c>
      <c r="C96" s="20" t="s">
        <v>239</v>
      </c>
      <c r="D96" s="47">
        <v>92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1"/>
        <v>92</v>
      </c>
      <c r="P96" s="48">
        <f t="shared" si="10"/>
        <v>3.2220443871636552E-4</v>
      </c>
      <c r="Q96" s="9"/>
    </row>
    <row r="97" spans="1:17">
      <c r="A97" s="12"/>
      <c r="B97" s="25">
        <v>348.71</v>
      </c>
      <c r="C97" s="20" t="s">
        <v>240</v>
      </c>
      <c r="D97" s="47">
        <v>128875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1"/>
        <v>128875</v>
      </c>
      <c r="P97" s="48">
        <f t="shared" si="10"/>
        <v>0.45134888086490876</v>
      </c>
      <c r="Q97" s="9"/>
    </row>
    <row r="98" spans="1:17">
      <c r="A98" s="12"/>
      <c r="B98" s="25">
        <v>348.72</v>
      </c>
      <c r="C98" s="20" t="s">
        <v>241</v>
      </c>
      <c r="D98" s="47">
        <v>1474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1"/>
        <v>1474</v>
      </c>
      <c r="P98" s="48">
        <f t="shared" si="10"/>
        <v>5.16227546378177E-3</v>
      </c>
      <c r="Q98" s="9"/>
    </row>
    <row r="99" spans="1:17">
      <c r="A99" s="12"/>
      <c r="B99" s="25">
        <v>348.92099999999999</v>
      </c>
      <c r="C99" s="20" t="s">
        <v>242</v>
      </c>
      <c r="D99" s="47">
        <v>52477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5" si="12">SUM(D99:N99)</f>
        <v>52477</v>
      </c>
      <c r="P99" s="48">
        <f t="shared" si="10"/>
        <v>0.1837861122882469</v>
      </c>
      <c r="Q99" s="9"/>
    </row>
    <row r="100" spans="1:17">
      <c r="A100" s="12"/>
      <c r="B100" s="25">
        <v>348.92200000000003</v>
      </c>
      <c r="C100" s="20" t="s">
        <v>243</v>
      </c>
      <c r="D100" s="47">
        <v>52461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52461</v>
      </c>
      <c r="P100" s="48">
        <f t="shared" si="10"/>
        <v>0.18373007673368752</v>
      </c>
      <c r="Q100" s="9"/>
    </row>
    <row r="101" spans="1:17">
      <c r="A101" s="12"/>
      <c r="B101" s="25">
        <v>348.923</v>
      </c>
      <c r="C101" s="20" t="s">
        <v>244</v>
      </c>
      <c r="D101" s="47">
        <v>52435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52435</v>
      </c>
      <c r="P101" s="48">
        <f t="shared" ref="P101:P125" si="13">(O101/P$127)</f>
        <v>0.18363901895752854</v>
      </c>
      <c r="Q101" s="9"/>
    </row>
    <row r="102" spans="1:17">
      <c r="A102" s="12"/>
      <c r="B102" s="25">
        <v>348.92399999999998</v>
      </c>
      <c r="C102" s="20" t="s">
        <v>245</v>
      </c>
      <c r="D102" s="47">
        <v>53159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53159</v>
      </c>
      <c r="P102" s="48">
        <f t="shared" si="13"/>
        <v>0.18617462780133995</v>
      </c>
      <c r="Q102" s="9"/>
    </row>
    <row r="103" spans="1:17">
      <c r="A103" s="12"/>
      <c r="B103" s="25">
        <v>348.93</v>
      </c>
      <c r="C103" s="20" t="s">
        <v>246</v>
      </c>
      <c r="D103" s="47">
        <v>0</v>
      </c>
      <c r="E103" s="47">
        <v>427544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427544</v>
      </c>
      <c r="P103" s="48">
        <f t="shared" si="13"/>
        <v>1.4973540711581499</v>
      </c>
      <c r="Q103" s="9"/>
    </row>
    <row r="104" spans="1:17">
      <c r="A104" s="12"/>
      <c r="B104" s="25">
        <v>348.93200000000002</v>
      </c>
      <c r="C104" s="20" t="s">
        <v>247</v>
      </c>
      <c r="D104" s="47">
        <v>36256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36256</v>
      </c>
      <c r="P104" s="48">
        <f t="shared" si="13"/>
        <v>0.1269765666315277</v>
      </c>
      <c r="Q104" s="9"/>
    </row>
    <row r="105" spans="1:17">
      <c r="A105" s="12"/>
      <c r="B105" s="25">
        <v>348.99</v>
      </c>
      <c r="C105" s="20" t="s">
        <v>248</v>
      </c>
      <c r="D105" s="47">
        <v>0</v>
      </c>
      <c r="E105" s="47">
        <v>323445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323445</v>
      </c>
      <c r="P105" s="48">
        <f t="shared" si="13"/>
        <v>1.1327762465284223</v>
      </c>
      <c r="Q105" s="9"/>
    </row>
    <row r="106" spans="1:17">
      <c r="A106" s="12"/>
      <c r="B106" s="25">
        <v>349</v>
      </c>
      <c r="C106" s="20" t="s">
        <v>272</v>
      </c>
      <c r="D106" s="47">
        <v>419447</v>
      </c>
      <c r="E106" s="47">
        <v>214524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9"/>
        <v>633971</v>
      </c>
      <c r="P106" s="48">
        <f t="shared" si="13"/>
        <v>2.2203072849723151</v>
      </c>
      <c r="Q106" s="9"/>
    </row>
    <row r="107" spans="1:17" ht="15.75">
      <c r="A107" s="29" t="s">
        <v>61</v>
      </c>
      <c r="B107" s="30"/>
      <c r="C107" s="31"/>
      <c r="D107" s="32">
        <f t="shared" ref="D107:N107" si="14">SUM(D108:D113)</f>
        <v>1008615</v>
      </c>
      <c r="E107" s="32">
        <f t="shared" si="14"/>
        <v>439771</v>
      </c>
      <c r="F107" s="32">
        <f t="shared" si="14"/>
        <v>0</v>
      </c>
      <c r="G107" s="32">
        <f t="shared" si="14"/>
        <v>0</v>
      </c>
      <c r="H107" s="32">
        <f t="shared" si="14"/>
        <v>0</v>
      </c>
      <c r="I107" s="32">
        <f t="shared" si="14"/>
        <v>0</v>
      </c>
      <c r="J107" s="32">
        <f t="shared" si="14"/>
        <v>0</v>
      </c>
      <c r="K107" s="32">
        <f t="shared" si="14"/>
        <v>0</v>
      </c>
      <c r="L107" s="32">
        <f t="shared" si="14"/>
        <v>0</v>
      </c>
      <c r="M107" s="32">
        <f t="shared" si="14"/>
        <v>0</v>
      </c>
      <c r="N107" s="32">
        <f t="shared" si="14"/>
        <v>0</v>
      </c>
      <c r="O107" s="32">
        <f t="shared" ref="O107:O125" si="15">SUM(D107:N107)</f>
        <v>1448386</v>
      </c>
      <c r="P107" s="46">
        <f t="shared" si="13"/>
        <v>5.0725695453765418</v>
      </c>
      <c r="Q107" s="10"/>
    </row>
    <row r="108" spans="1:17">
      <c r="A108" s="13"/>
      <c r="B108" s="40">
        <v>351.1</v>
      </c>
      <c r="C108" s="21" t="s">
        <v>95</v>
      </c>
      <c r="D108" s="47">
        <v>107810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5"/>
        <v>107810</v>
      </c>
      <c r="P108" s="48">
        <f t="shared" si="13"/>
        <v>0.37757457106534098</v>
      </c>
      <c r="Q108" s="9"/>
    </row>
    <row r="109" spans="1:17">
      <c r="A109" s="13"/>
      <c r="B109" s="40">
        <v>351.2</v>
      </c>
      <c r="C109" s="21" t="s">
        <v>249</v>
      </c>
      <c r="D109" s="47">
        <v>5174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5"/>
        <v>5174</v>
      </c>
      <c r="P109" s="48">
        <f t="shared" si="13"/>
        <v>1.8120497455635601E-2</v>
      </c>
      <c r="Q109" s="9"/>
    </row>
    <row r="110" spans="1:17">
      <c r="A110" s="13"/>
      <c r="B110" s="40">
        <v>351.5</v>
      </c>
      <c r="C110" s="21" t="s">
        <v>98</v>
      </c>
      <c r="D110" s="47">
        <v>713818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5"/>
        <v>713818</v>
      </c>
      <c r="P110" s="48">
        <f t="shared" si="13"/>
        <v>2.4999492177786804</v>
      </c>
      <c r="Q110" s="9"/>
    </row>
    <row r="111" spans="1:17">
      <c r="A111" s="13"/>
      <c r="B111" s="40">
        <v>351.6</v>
      </c>
      <c r="C111" s="21" t="s">
        <v>250</v>
      </c>
      <c r="D111" s="47">
        <v>51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5"/>
        <v>51</v>
      </c>
      <c r="P111" s="48">
        <f t="shared" si="13"/>
        <v>1.7861333015798525E-4</v>
      </c>
      <c r="Q111" s="9"/>
    </row>
    <row r="112" spans="1:17">
      <c r="A112" s="13"/>
      <c r="B112" s="40">
        <v>352</v>
      </c>
      <c r="C112" s="21" t="s">
        <v>99</v>
      </c>
      <c r="D112" s="47">
        <v>65043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5"/>
        <v>65043</v>
      </c>
      <c r="P112" s="48">
        <f t="shared" si="13"/>
        <v>0.22779503595031048</v>
      </c>
      <c r="Q112" s="9"/>
    </row>
    <row r="113" spans="1:120">
      <c r="A113" s="13"/>
      <c r="B113" s="40">
        <v>359</v>
      </c>
      <c r="C113" s="21" t="s">
        <v>100</v>
      </c>
      <c r="D113" s="47">
        <v>116719</v>
      </c>
      <c r="E113" s="47">
        <v>439771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5"/>
        <v>556490</v>
      </c>
      <c r="P113" s="48">
        <f t="shared" si="13"/>
        <v>1.9489516097964159</v>
      </c>
      <c r="Q113" s="9"/>
    </row>
    <row r="114" spans="1:120" ht="15.75">
      <c r="A114" s="29" t="s">
        <v>5</v>
      </c>
      <c r="B114" s="30"/>
      <c r="C114" s="31"/>
      <c r="D114" s="32">
        <f t="shared" ref="D114:N114" si="16">SUM(D115:D120)</f>
        <v>1806182</v>
      </c>
      <c r="E114" s="32">
        <f t="shared" si="16"/>
        <v>5416603</v>
      </c>
      <c r="F114" s="32">
        <f t="shared" si="16"/>
        <v>516360</v>
      </c>
      <c r="G114" s="32">
        <f t="shared" si="16"/>
        <v>521941</v>
      </c>
      <c r="H114" s="32">
        <f t="shared" si="16"/>
        <v>0</v>
      </c>
      <c r="I114" s="32">
        <f t="shared" si="16"/>
        <v>-716205</v>
      </c>
      <c r="J114" s="32">
        <f t="shared" si="16"/>
        <v>68190</v>
      </c>
      <c r="K114" s="32">
        <f t="shared" si="16"/>
        <v>0</v>
      </c>
      <c r="L114" s="32">
        <f t="shared" si="16"/>
        <v>7892159</v>
      </c>
      <c r="M114" s="32">
        <f t="shared" si="16"/>
        <v>419138686</v>
      </c>
      <c r="N114" s="32">
        <f t="shared" si="16"/>
        <v>187928</v>
      </c>
      <c r="O114" s="32">
        <f t="shared" si="15"/>
        <v>434831844</v>
      </c>
      <c r="P114" s="46">
        <f t="shared" si="13"/>
        <v>1522.8777199132851</v>
      </c>
      <c r="Q114" s="10"/>
    </row>
    <row r="115" spans="1:120">
      <c r="A115" s="12"/>
      <c r="B115" s="25">
        <v>361.1</v>
      </c>
      <c r="C115" s="20" t="s">
        <v>101</v>
      </c>
      <c r="D115" s="47">
        <v>844593</v>
      </c>
      <c r="E115" s="47">
        <v>1155004</v>
      </c>
      <c r="F115" s="47">
        <v>16360</v>
      </c>
      <c r="G115" s="47">
        <v>110279</v>
      </c>
      <c r="H115" s="47">
        <v>0</v>
      </c>
      <c r="I115" s="47">
        <v>1061276</v>
      </c>
      <c r="J115" s="47">
        <v>49702</v>
      </c>
      <c r="K115" s="47">
        <v>0</v>
      </c>
      <c r="L115" s="47">
        <v>4276114</v>
      </c>
      <c r="M115" s="47">
        <v>0</v>
      </c>
      <c r="N115" s="47">
        <v>0</v>
      </c>
      <c r="O115" s="47">
        <f t="shared" si="15"/>
        <v>7513328</v>
      </c>
      <c r="P115" s="48">
        <f t="shared" si="13"/>
        <v>26.313343816651667</v>
      </c>
      <c r="Q115" s="9"/>
    </row>
    <row r="116" spans="1:120">
      <c r="A116" s="12"/>
      <c r="B116" s="25">
        <v>361.3</v>
      </c>
      <c r="C116" s="20" t="s">
        <v>102</v>
      </c>
      <c r="D116" s="47">
        <v>-912870</v>
      </c>
      <c r="E116" s="47">
        <v>-1746624</v>
      </c>
      <c r="F116" s="47">
        <v>0</v>
      </c>
      <c r="G116" s="47">
        <v>-205616</v>
      </c>
      <c r="H116" s="47">
        <v>0</v>
      </c>
      <c r="I116" s="47">
        <v>-1826168</v>
      </c>
      <c r="J116" s="47">
        <v>-26130</v>
      </c>
      <c r="K116" s="47">
        <v>0</v>
      </c>
      <c r="L116" s="47">
        <v>3616045</v>
      </c>
      <c r="M116" s="47">
        <v>0</v>
      </c>
      <c r="N116" s="47">
        <v>0</v>
      </c>
      <c r="O116" s="47">
        <f t="shared" si="15"/>
        <v>-1101363</v>
      </c>
      <c r="P116" s="48">
        <f t="shared" si="13"/>
        <v>-3.8572179047605708</v>
      </c>
      <c r="Q116" s="9"/>
    </row>
    <row r="117" spans="1:120">
      <c r="A117" s="12"/>
      <c r="B117" s="25">
        <v>362</v>
      </c>
      <c r="C117" s="20" t="s">
        <v>103</v>
      </c>
      <c r="D117" s="47">
        <v>557573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5"/>
        <v>557573</v>
      </c>
      <c r="P117" s="48">
        <f t="shared" si="13"/>
        <v>1.9527445163956529</v>
      </c>
      <c r="Q117" s="9"/>
    </row>
    <row r="118" spans="1:120">
      <c r="A118" s="12"/>
      <c r="B118" s="25">
        <v>364</v>
      </c>
      <c r="C118" s="20" t="s">
        <v>172</v>
      </c>
      <c r="D118" s="47">
        <v>218286</v>
      </c>
      <c r="E118" s="47">
        <v>18224</v>
      </c>
      <c r="F118" s="47">
        <v>0</v>
      </c>
      <c r="G118" s="47">
        <v>1798</v>
      </c>
      <c r="H118" s="47">
        <v>0</v>
      </c>
      <c r="I118" s="47">
        <v>48687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5"/>
        <v>286995</v>
      </c>
      <c r="P118" s="48">
        <f t="shared" si="13"/>
        <v>1.0051202487978623</v>
      </c>
      <c r="Q118" s="9"/>
    </row>
    <row r="119" spans="1:120">
      <c r="A119" s="12"/>
      <c r="B119" s="25">
        <v>366</v>
      </c>
      <c r="C119" s="20" t="s">
        <v>106</v>
      </c>
      <c r="D119" s="47">
        <v>15789</v>
      </c>
      <c r="E119" s="47">
        <v>5036929</v>
      </c>
      <c r="F119" s="47">
        <v>0</v>
      </c>
      <c r="G119" s="47">
        <v>615480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5"/>
        <v>5668198</v>
      </c>
      <c r="P119" s="48">
        <f t="shared" si="13"/>
        <v>19.851288642643759</v>
      </c>
      <c r="Q119" s="9"/>
    </row>
    <row r="120" spans="1:120">
      <c r="A120" s="12"/>
      <c r="B120" s="25">
        <v>369.9</v>
      </c>
      <c r="C120" s="20" t="s">
        <v>107</v>
      </c>
      <c r="D120" s="47">
        <v>1082811</v>
      </c>
      <c r="E120" s="47">
        <v>953070</v>
      </c>
      <c r="F120" s="47">
        <v>500000</v>
      </c>
      <c r="G120" s="47">
        <v>0</v>
      </c>
      <c r="H120" s="47">
        <v>0</v>
      </c>
      <c r="I120" s="47">
        <v>0</v>
      </c>
      <c r="J120" s="47">
        <v>44618</v>
      </c>
      <c r="K120" s="47">
        <v>0</v>
      </c>
      <c r="L120" s="47">
        <v>0</v>
      </c>
      <c r="M120" s="47">
        <v>419138686</v>
      </c>
      <c r="N120" s="47">
        <v>187928</v>
      </c>
      <c r="O120" s="47">
        <f t="shared" si="15"/>
        <v>421907113</v>
      </c>
      <c r="P120" s="48">
        <f t="shared" si="13"/>
        <v>1477.6124405935566</v>
      </c>
      <c r="Q120" s="9"/>
    </row>
    <row r="121" spans="1:120" ht="15.75">
      <c r="A121" s="29" t="s">
        <v>62</v>
      </c>
      <c r="B121" s="30"/>
      <c r="C121" s="31"/>
      <c r="D121" s="32">
        <f t="shared" ref="D121:N121" si="17">SUM(D122:D124)</f>
        <v>8069628</v>
      </c>
      <c r="E121" s="32">
        <f t="shared" si="17"/>
        <v>10458024</v>
      </c>
      <c r="F121" s="32">
        <f t="shared" si="17"/>
        <v>62844252</v>
      </c>
      <c r="G121" s="32">
        <f t="shared" si="17"/>
        <v>6803066</v>
      </c>
      <c r="H121" s="32">
        <f t="shared" si="17"/>
        <v>0</v>
      </c>
      <c r="I121" s="32">
        <f t="shared" si="17"/>
        <v>28911926</v>
      </c>
      <c r="J121" s="32">
        <f t="shared" si="17"/>
        <v>115000</v>
      </c>
      <c r="K121" s="32">
        <f t="shared" si="17"/>
        <v>0</v>
      </c>
      <c r="L121" s="32">
        <f t="shared" si="17"/>
        <v>0</v>
      </c>
      <c r="M121" s="32">
        <f t="shared" si="17"/>
        <v>0</v>
      </c>
      <c r="N121" s="32">
        <f t="shared" si="17"/>
        <v>0</v>
      </c>
      <c r="O121" s="32">
        <f t="shared" si="15"/>
        <v>117201896</v>
      </c>
      <c r="P121" s="46">
        <f t="shared" si="13"/>
        <v>410.46707736058528</v>
      </c>
      <c r="Q121" s="9"/>
    </row>
    <row r="122" spans="1:120">
      <c r="A122" s="12"/>
      <c r="B122" s="25">
        <v>381</v>
      </c>
      <c r="C122" s="20" t="s">
        <v>108</v>
      </c>
      <c r="D122" s="47">
        <v>5387677</v>
      </c>
      <c r="E122" s="47">
        <v>10458024</v>
      </c>
      <c r="F122" s="47">
        <v>10854252</v>
      </c>
      <c r="G122" s="47">
        <v>6803066</v>
      </c>
      <c r="H122" s="47">
        <v>0</v>
      </c>
      <c r="I122" s="47">
        <v>23266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5"/>
        <v>33526285</v>
      </c>
      <c r="P122" s="48">
        <f t="shared" si="13"/>
        <v>117.41649826815114</v>
      </c>
      <c r="Q122" s="9"/>
    </row>
    <row r="123" spans="1:120">
      <c r="A123" s="12"/>
      <c r="B123" s="25">
        <v>384</v>
      </c>
      <c r="C123" s="20" t="s">
        <v>110</v>
      </c>
      <c r="D123" s="47">
        <v>2681951</v>
      </c>
      <c r="E123" s="47">
        <v>0</v>
      </c>
      <c r="F123" s="47">
        <v>51990000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5"/>
        <v>54671951</v>
      </c>
      <c r="P123" s="48">
        <f t="shared" si="13"/>
        <v>191.47331832047433</v>
      </c>
      <c r="Q123" s="9"/>
    </row>
    <row r="124" spans="1:120" ht="15.75" thickBot="1">
      <c r="A124" s="12"/>
      <c r="B124" s="25">
        <v>389.4</v>
      </c>
      <c r="C124" s="20" t="s">
        <v>111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28888660</v>
      </c>
      <c r="J124" s="47">
        <v>115000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5"/>
        <v>29003660</v>
      </c>
      <c r="P124" s="48">
        <f t="shared" si="13"/>
        <v>101.57726077195981</v>
      </c>
      <c r="Q124" s="9"/>
    </row>
    <row r="125" spans="1:120" ht="16.5" thickBot="1">
      <c r="A125" s="14" t="s">
        <v>86</v>
      </c>
      <c r="B125" s="23"/>
      <c r="C125" s="22"/>
      <c r="D125" s="15">
        <f t="shared" ref="D125:N125" si="18">SUM(D5,D12,D26,D56,D107,D114,D121)</f>
        <v>231849293</v>
      </c>
      <c r="E125" s="15">
        <f t="shared" si="18"/>
        <v>206644987</v>
      </c>
      <c r="F125" s="15">
        <f t="shared" si="18"/>
        <v>72386986</v>
      </c>
      <c r="G125" s="15">
        <f t="shared" si="18"/>
        <v>8549300</v>
      </c>
      <c r="H125" s="15">
        <f t="shared" si="18"/>
        <v>0</v>
      </c>
      <c r="I125" s="15">
        <f t="shared" si="18"/>
        <v>119079692</v>
      </c>
      <c r="J125" s="15">
        <f t="shared" si="18"/>
        <v>31036043</v>
      </c>
      <c r="K125" s="15">
        <f t="shared" si="18"/>
        <v>0</v>
      </c>
      <c r="L125" s="15">
        <f t="shared" si="18"/>
        <v>7892159</v>
      </c>
      <c r="M125" s="15">
        <f t="shared" si="18"/>
        <v>419138686</v>
      </c>
      <c r="N125" s="15">
        <f t="shared" si="18"/>
        <v>304558</v>
      </c>
      <c r="O125" s="15">
        <f t="shared" si="15"/>
        <v>1096881704</v>
      </c>
      <c r="P125" s="38">
        <f t="shared" si="13"/>
        <v>3841.5234106040284</v>
      </c>
      <c r="Q125" s="6"/>
      <c r="R125" s="2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</row>
    <row r="126" spans="1:120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9"/>
    </row>
    <row r="127" spans="1:120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3"/>
      <c r="M127" s="49" t="s">
        <v>255</v>
      </c>
      <c r="N127" s="49"/>
      <c r="O127" s="49"/>
      <c r="P127" s="44">
        <v>285533</v>
      </c>
    </row>
    <row r="128" spans="1:120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2"/>
    </row>
    <row r="129" spans="1:16" ht="15.75" customHeight="1" thickBot="1">
      <c r="A129" s="53" t="s">
        <v>125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5"/>
    </row>
  </sheetData>
  <mergeCells count="10">
    <mergeCell ref="M127:O127"/>
    <mergeCell ref="A128:P128"/>
    <mergeCell ref="A129:P1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137468416</v>
      </c>
      <c r="E5" s="27">
        <f t="shared" si="0"/>
        <v>79207294</v>
      </c>
      <c r="F5" s="27">
        <f t="shared" si="0"/>
        <v>2145850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218821560</v>
      </c>
      <c r="O5" s="33">
        <f t="shared" ref="O5:O36" si="2">(N5/O$130)</f>
        <v>835.5156930126002</v>
      </c>
      <c r="P5" s="6"/>
    </row>
    <row r="6" spans="1:133">
      <c r="A6" s="12"/>
      <c r="B6" s="25">
        <v>311</v>
      </c>
      <c r="C6" s="20" t="s">
        <v>3</v>
      </c>
      <c r="D6" s="47">
        <v>135215871</v>
      </c>
      <c r="E6" s="47">
        <v>64476524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199692395</v>
      </c>
      <c r="O6" s="48">
        <f t="shared" si="2"/>
        <v>762.47573501336387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9203218</v>
      </c>
      <c r="F7" s="47">
        <v>2145850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11349068</v>
      </c>
      <c r="O7" s="48">
        <f t="shared" si="2"/>
        <v>43.333592974417719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243824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243824</v>
      </c>
      <c r="O8" s="48">
        <f t="shared" si="2"/>
        <v>0.93098129056891943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4999473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4999473</v>
      </c>
      <c r="O9" s="48">
        <f t="shared" si="2"/>
        <v>19.089243986254296</v>
      </c>
      <c r="P9" s="9"/>
    </row>
    <row r="10" spans="1:133">
      <c r="A10" s="12"/>
      <c r="B10" s="25">
        <v>315</v>
      </c>
      <c r="C10" s="20" t="s">
        <v>153</v>
      </c>
      <c r="D10" s="47">
        <v>2251475</v>
      </c>
      <c r="E10" s="47">
        <v>284255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2535730</v>
      </c>
      <c r="O10" s="48">
        <f t="shared" si="2"/>
        <v>9.6820542191676218</v>
      </c>
      <c r="P10" s="9"/>
    </row>
    <row r="11" spans="1:133">
      <c r="A11" s="12"/>
      <c r="B11" s="25">
        <v>316</v>
      </c>
      <c r="C11" s="20" t="s">
        <v>208</v>
      </c>
      <c r="D11" s="47">
        <v>1070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1070</v>
      </c>
      <c r="O11" s="48">
        <f t="shared" si="2"/>
        <v>4.085528827796869E-3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SUM(D13:D24)</f>
        <v>979479</v>
      </c>
      <c r="E12" s="32">
        <f t="shared" si="3"/>
        <v>37602727</v>
      </c>
      <c r="F12" s="32">
        <f t="shared" si="3"/>
        <v>346218</v>
      </c>
      <c r="G12" s="32">
        <f t="shared" si="3"/>
        <v>0</v>
      </c>
      <c r="H12" s="32">
        <f t="shared" si="3"/>
        <v>0</v>
      </c>
      <c r="I12" s="32">
        <f t="shared" si="3"/>
        <v>653492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39581916</v>
      </c>
      <c r="O12" s="46">
        <f t="shared" si="2"/>
        <v>151.13369988545247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8402595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8402595</v>
      </c>
      <c r="O13" s="48">
        <f t="shared" si="2"/>
        <v>32.083218785796106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1426817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3" si="4">SUM(D14:M14)</f>
        <v>1426817</v>
      </c>
      <c r="O14" s="48">
        <f t="shared" si="2"/>
        <v>5.447945780832379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3981582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3981582</v>
      </c>
      <c r="O15" s="48">
        <f t="shared" si="2"/>
        <v>15.202680412371134</v>
      </c>
      <c r="P15" s="9"/>
    </row>
    <row r="16" spans="1:133">
      <c r="A16" s="12"/>
      <c r="B16" s="25">
        <v>324.12</v>
      </c>
      <c r="C16" s="20" t="s">
        <v>216</v>
      </c>
      <c r="D16" s="47">
        <v>0</v>
      </c>
      <c r="E16" s="47">
        <v>1123584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1123584</v>
      </c>
      <c r="O16" s="48">
        <f t="shared" si="2"/>
        <v>4.2901260022909504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12157076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12157076</v>
      </c>
      <c r="O17" s="48">
        <f t="shared" si="2"/>
        <v>46.41877052310042</v>
      </c>
      <c r="P17" s="9"/>
    </row>
    <row r="18" spans="1:16">
      <c r="A18" s="12"/>
      <c r="B18" s="25">
        <v>324.32</v>
      </c>
      <c r="C18" s="20" t="s">
        <v>217</v>
      </c>
      <c r="D18" s="47">
        <v>0</v>
      </c>
      <c r="E18" s="47">
        <v>1830460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1830460</v>
      </c>
      <c r="O18" s="48">
        <f t="shared" si="2"/>
        <v>6.9891561664757544</v>
      </c>
      <c r="P18" s="9"/>
    </row>
    <row r="19" spans="1:16">
      <c r="A19" s="12"/>
      <c r="B19" s="25">
        <v>324.61</v>
      </c>
      <c r="C19" s="20" t="s">
        <v>22</v>
      </c>
      <c r="D19" s="47">
        <v>0</v>
      </c>
      <c r="E19" s="47">
        <v>3510291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3510291</v>
      </c>
      <c r="O19" s="48">
        <f t="shared" si="2"/>
        <v>13.403172966781215</v>
      </c>
      <c r="P19" s="9"/>
    </row>
    <row r="20" spans="1:16">
      <c r="A20" s="12"/>
      <c r="B20" s="25">
        <v>324.62</v>
      </c>
      <c r="C20" s="20" t="s">
        <v>218</v>
      </c>
      <c r="D20" s="47">
        <v>0</v>
      </c>
      <c r="E20" s="47">
        <v>2028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2028</v>
      </c>
      <c r="O20" s="48">
        <f t="shared" si="2"/>
        <v>7.7434135166093926E-3</v>
      </c>
      <c r="P20" s="9"/>
    </row>
    <row r="21" spans="1:16">
      <c r="A21" s="12"/>
      <c r="B21" s="25">
        <v>324.91000000000003</v>
      </c>
      <c r="C21" s="20" t="s">
        <v>23</v>
      </c>
      <c r="D21" s="47">
        <v>0</v>
      </c>
      <c r="E21" s="47">
        <v>3421823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3421823</v>
      </c>
      <c r="O21" s="48">
        <f t="shared" si="2"/>
        <v>13.065379915998472</v>
      </c>
      <c r="P21" s="9"/>
    </row>
    <row r="22" spans="1:16">
      <c r="A22" s="12"/>
      <c r="B22" s="25">
        <v>324.92</v>
      </c>
      <c r="C22" s="20" t="s">
        <v>219</v>
      </c>
      <c r="D22" s="47">
        <v>0</v>
      </c>
      <c r="E22" s="47">
        <v>985720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985720</v>
      </c>
      <c r="O22" s="48">
        <f t="shared" si="2"/>
        <v>3.7637266132111491</v>
      </c>
      <c r="P22" s="9"/>
    </row>
    <row r="23" spans="1:16">
      <c r="A23" s="12"/>
      <c r="B23" s="25">
        <v>325.10000000000002</v>
      </c>
      <c r="C23" s="20" t="s">
        <v>24</v>
      </c>
      <c r="D23" s="47">
        <v>0</v>
      </c>
      <c r="E23" s="47">
        <v>280970</v>
      </c>
      <c r="F23" s="47">
        <v>346218</v>
      </c>
      <c r="G23" s="47">
        <v>0</v>
      </c>
      <c r="H23" s="47">
        <v>0</v>
      </c>
      <c r="I23" s="47">
        <v>653492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1280680</v>
      </c>
      <c r="O23" s="48">
        <f t="shared" si="2"/>
        <v>4.8899579992363496</v>
      </c>
      <c r="P23" s="9"/>
    </row>
    <row r="24" spans="1:16">
      <c r="A24" s="12"/>
      <c r="B24" s="25">
        <v>329</v>
      </c>
      <c r="C24" s="20" t="s">
        <v>25</v>
      </c>
      <c r="D24" s="47">
        <v>979479</v>
      </c>
      <c r="E24" s="47">
        <v>479781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1459260</v>
      </c>
      <c r="O24" s="48">
        <f t="shared" si="2"/>
        <v>5.5718213058419241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SUM(D26:D56)</f>
        <v>77649037</v>
      </c>
      <c r="E25" s="32">
        <f t="shared" si="5"/>
        <v>20772798</v>
      </c>
      <c r="F25" s="32">
        <f t="shared" si="5"/>
        <v>10448477</v>
      </c>
      <c r="G25" s="32">
        <f t="shared" si="5"/>
        <v>1162416</v>
      </c>
      <c r="H25" s="32">
        <f t="shared" si="5"/>
        <v>0</v>
      </c>
      <c r="I25" s="32">
        <f t="shared" si="5"/>
        <v>473737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>SUM(D25:M25)</f>
        <v>110506465</v>
      </c>
      <c r="O25" s="46">
        <f t="shared" si="2"/>
        <v>421.94144711722032</v>
      </c>
      <c r="P25" s="10"/>
    </row>
    <row r="26" spans="1:16">
      <c r="A26" s="12"/>
      <c r="B26" s="25">
        <v>331.1</v>
      </c>
      <c r="C26" s="20" t="s">
        <v>26</v>
      </c>
      <c r="D26" s="47">
        <v>258039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258039</v>
      </c>
      <c r="O26" s="48">
        <f t="shared" si="2"/>
        <v>0.98525773195876287</v>
      </c>
      <c r="P26" s="9"/>
    </row>
    <row r="27" spans="1:16">
      <c r="A27" s="12"/>
      <c r="B27" s="25">
        <v>331.2</v>
      </c>
      <c r="C27" s="20" t="s">
        <v>27</v>
      </c>
      <c r="D27" s="47">
        <v>54183600</v>
      </c>
      <c r="E27" s="47">
        <v>4841195</v>
      </c>
      <c r="F27" s="47">
        <v>0</v>
      </c>
      <c r="G27" s="47">
        <v>1162416</v>
      </c>
      <c r="H27" s="47">
        <v>0</v>
      </c>
      <c r="I27" s="47">
        <v>229830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60417041</v>
      </c>
      <c r="O27" s="48">
        <f t="shared" si="2"/>
        <v>230.68744177166857</v>
      </c>
      <c r="P27" s="9"/>
    </row>
    <row r="28" spans="1:16">
      <c r="A28" s="12"/>
      <c r="B28" s="25">
        <v>331.39</v>
      </c>
      <c r="C28" s="20" t="s">
        <v>33</v>
      </c>
      <c r="D28" s="47">
        <v>1084452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6" si="6">SUM(D28:M28)</f>
        <v>1084452</v>
      </c>
      <c r="O28" s="48">
        <f t="shared" si="2"/>
        <v>4.1407101947308131</v>
      </c>
      <c r="P28" s="9"/>
    </row>
    <row r="29" spans="1:16">
      <c r="A29" s="12"/>
      <c r="B29" s="25">
        <v>331.42</v>
      </c>
      <c r="C29" s="20" t="s">
        <v>34</v>
      </c>
      <c r="D29" s="47">
        <v>0</v>
      </c>
      <c r="E29" s="47">
        <v>1476685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1476685</v>
      </c>
      <c r="O29" s="48">
        <f t="shared" si="2"/>
        <v>5.6383543337151583</v>
      </c>
      <c r="P29" s="9"/>
    </row>
    <row r="30" spans="1:16">
      <c r="A30" s="12"/>
      <c r="B30" s="25">
        <v>331.49</v>
      </c>
      <c r="C30" s="20" t="s">
        <v>35</v>
      </c>
      <c r="D30" s="47">
        <v>21523</v>
      </c>
      <c r="E30" s="47">
        <v>263822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285345</v>
      </c>
      <c r="O30" s="48">
        <f t="shared" si="2"/>
        <v>1.0895189003436425</v>
      </c>
      <c r="P30" s="9"/>
    </row>
    <row r="31" spans="1:16">
      <c r="A31" s="12"/>
      <c r="B31" s="25">
        <v>331.62</v>
      </c>
      <c r="C31" s="20" t="s">
        <v>154</v>
      </c>
      <c r="D31" s="47">
        <v>59943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59943</v>
      </c>
      <c r="O31" s="48">
        <f t="shared" si="2"/>
        <v>0.22887743413516609</v>
      </c>
      <c r="P31" s="9"/>
    </row>
    <row r="32" spans="1:16">
      <c r="A32" s="12"/>
      <c r="B32" s="25">
        <v>331.69</v>
      </c>
      <c r="C32" s="20" t="s">
        <v>37</v>
      </c>
      <c r="D32" s="47">
        <v>0</v>
      </c>
      <c r="E32" s="47">
        <v>3492301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3492301</v>
      </c>
      <c r="O32" s="48">
        <f t="shared" si="2"/>
        <v>13.334482626956854</v>
      </c>
      <c r="P32" s="9"/>
    </row>
    <row r="33" spans="1:16">
      <c r="A33" s="12"/>
      <c r="B33" s="25">
        <v>331.7</v>
      </c>
      <c r="C33" s="20" t="s">
        <v>30</v>
      </c>
      <c r="D33" s="47">
        <v>510365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510365</v>
      </c>
      <c r="O33" s="48">
        <f t="shared" si="2"/>
        <v>1.9487017945780833</v>
      </c>
      <c r="P33" s="9"/>
    </row>
    <row r="34" spans="1:16">
      <c r="A34" s="12"/>
      <c r="B34" s="25">
        <v>331.9</v>
      </c>
      <c r="C34" s="20" t="s">
        <v>127</v>
      </c>
      <c r="D34" s="47">
        <v>0</v>
      </c>
      <c r="E34" s="47">
        <v>121455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121455</v>
      </c>
      <c r="O34" s="48">
        <f t="shared" si="2"/>
        <v>0.46374570446735397</v>
      </c>
      <c r="P34" s="9"/>
    </row>
    <row r="35" spans="1:16">
      <c r="A35" s="12"/>
      <c r="B35" s="25">
        <v>333</v>
      </c>
      <c r="C35" s="20" t="s">
        <v>4</v>
      </c>
      <c r="D35" s="47">
        <v>569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569</v>
      </c>
      <c r="O35" s="48">
        <f t="shared" si="2"/>
        <v>2.1725849560901107E-3</v>
      </c>
      <c r="P35" s="9"/>
    </row>
    <row r="36" spans="1:16">
      <c r="A36" s="12"/>
      <c r="B36" s="25">
        <v>334.2</v>
      </c>
      <c r="C36" s="20" t="s">
        <v>32</v>
      </c>
      <c r="D36" s="47">
        <v>435659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435659</v>
      </c>
      <c r="O36" s="48">
        <f t="shared" si="2"/>
        <v>1.6634555173730432</v>
      </c>
      <c r="P36" s="9"/>
    </row>
    <row r="37" spans="1:16">
      <c r="A37" s="12"/>
      <c r="B37" s="25">
        <v>334.42</v>
      </c>
      <c r="C37" s="20" t="s">
        <v>39</v>
      </c>
      <c r="D37" s="47">
        <v>0</v>
      </c>
      <c r="E37" s="47">
        <v>350377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2" si="7">SUM(D37:M37)</f>
        <v>350377</v>
      </c>
      <c r="O37" s="48">
        <f t="shared" ref="O37:O68" si="8">(N37/O$130)</f>
        <v>1.3378274150439098</v>
      </c>
      <c r="P37" s="9"/>
    </row>
    <row r="38" spans="1:16">
      <c r="A38" s="12"/>
      <c r="B38" s="25">
        <v>334.49</v>
      </c>
      <c r="C38" s="20" t="s">
        <v>40</v>
      </c>
      <c r="D38" s="47">
        <v>0</v>
      </c>
      <c r="E38" s="47">
        <v>359639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359639</v>
      </c>
      <c r="O38" s="48">
        <f t="shared" si="8"/>
        <v>1.3731920580374188</v>
      </c>
      <c r="P38" s="9"/>
    </row>
    <row r="39" spans="1:16">
      <c r="A39" s="12"/>
      <c r="B39" s="25">
        <v>334.5</v>
      </c>
      <c r="C39" s="20" t="s">
        <v>41</v>
      </c>
      <c r="D39" s="47">
        <v>0</v>
      </c>
      <c r="E39" s="47">
        <v>1000184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1000184</v>
      </c>
      <c r="O39" s="48">
        <f t="shared" si="8"/>
        <v>3.8189537991599849</v>
      </c>
      <c r="P39" s="9"/>
    </row>
    <row r="40" spans="1:16">
      <c r="A40" s="12"/>
      <c r="B40" s="25">
        <v>334.62</v>
      </c>
      <c r="C40" s="20" t="s">
        <v>128</v>
      </c>
      <c r="D40" s="47">
        <v>32344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32344</v>
      </c>
      <c r="O40" s="48">
        <f t="shared" si="8"/>
        <v>0.12349751813669339</v>
      </c>
      <c r="P40" s="9"/>
    </row>
    <row r="41" spans="1:16">
      <c r="A41" s="12"/>
      <c r="B41" s="25">
        <v>334.69</v>
      </c>
      <c r="C41" s="20" t="s">
        <v>42</v>
      </c>
      <c r="D41" s="47">
        <v>0</v>
      </c>
      <c r="E41" s="47">
        <v>3482253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3482253</v>
      </c>
      <c r="O41" s="48">
        <f t="shared" si="8"/>
        <v>13.296116838487972</v>
      </c>
      <c r="P41" s="9"/>
    </row>
    <row r="42" spans="1:16">
      <c r="A42" s="12"/>
      <c r="B42" s="25">
        <v>334.7</v>
      </c>
      <c r="C42" s="20" t="s">
        <v>43</v>
      </c>
      <c r="D42" s="47">
        <v>225831</v>
      </c>
      <c r="E42" s="47">
        <v>139033</v>
      </c>
      <c r="F42" s="47">
        <v>4209332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4574196</v>
      </c>
      <c r="O42" s="48">
        <f t="shared" si="8"/>
        <v>17.465429553264606</v>
      </c>
      <c r="P42" s="9"/>
    </row>
    <row r="43" spans="1:16">
      <c r="A43" s="12"/>
      <c r="B43" s="25">
        <v>335.12</v>
      </c>
      <c r="C43" s="20" t="s">
        <v>155</v>
      </c>
      <c r="D43" s="47">
        <v>5898717</v>
      </c>
      <c r="E43" s="47">
        <v>0</v>
      </c>
      <c r="F43" s="47">
        <v>1147043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7045760</v>
      </c>
      <c r="O43" s="48">
        <f t="shared" si="8"/>
        <v>26.902481863306605</v>
      </c>
      <c r="P43" s="9"/>
    </row>
    <row r="44" spans="1:16">
      <c r="A44" s="12"/>
      <c r="B44" s="25">
        <v>335.13</v>
      </c>
      <c r="C44" s="20" t="s">
        <v>156</v>
      </c>
      <c r="D44" s="47">
        <v>72060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72060</v>
      </c>
      <c r="O44" s="48">
        <f t="shared" si="8"/>
        <v>0.27514318442153496</v>
      </c>
      <c r="P44" s="9"/>
    </row>
    <row r="45" spans="1:16">
      <c r="A45" s="12"/>
      <c r="B45" s="25">
        <v>335.14</v>
      </c>
      <c r="C45" s="20" t="s">
        <v>157</v>
      </c>
      <c r="D45" s="47">
        <v>65451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65451</v>
      </c>
      <c r="O45" s="48">
        <f t="shared" si="8"/>
        <v>0.24990836197021765</v>
      </c>
      <c r="P45" s="9"/>
    </row>
    <row r="46" spans="1:16">
      <c r="A46" s="12"/>
      <c r="B46" s="25">
        <v>335.15</v>
      </c>
      <c r="C46" s="20" t="s">
        <v>158</v>
      </c>
      <c r="D46" s="47">
        <v>105221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105221</v>
      </c>
      <c r="O46" s="48">
        <f t="shared" si="8"/>
        <v>0.4017602138220695</v>
      </c>
      <c r="P46" s="9"/>
    </row>
    <row r="47" spans="1:16">
      <c r="A47" s="12"/>
      <c r="B47" s="25">
        <v>335.16</v>
      </c>
      <c r="C47" s="20" t="s">
        <v>159</v>
      </c>
      <c r="D47" s="47">
        <v>239750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239750</v>
      </c>
      <c r="O47" s="48">
        <f t="shared" si="8"/>
        <v>0.91542573501336388</v>
      </c>
      <c r="P47" s="9"/>
    </row>
    <row r="48" spans="1:16">
      <c r="A48" s="12"/>
      <c r="B48" s="25">
        <v>335.18</v>
      </c>
      <c r="C48" s="20" t="s">
        <v>160</v>
      </c>
      <c r="D48" s="47">
        <v>14448299</v>
      </c>
      <c r="E48" s="47">
        <v>0</v>
      </c>
      <c r="F48" s="47">
        <v>5092102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19540401</v>
      </c>
      <c r="O48" s="48">
        <f t="shared" si="8"/>
        <v>74.610160366552122</v>
      </c>
      <c r="P48" s="9"/>
    </row>
    <row r="49" spans="1:16">
      <c r="A49" s="12"/>
      <c r="B49" s="25">
        <v>335.21</v>
      </c>
      <c r="C49" s="20" t="s">
        <v>161</v>
      </c>
      <c r="D49" s="47">
        <v>0</v>
      </c>
      <c r="E49" s="47">
        <v>132553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132553</v>
      </c>
      <c r="O49" s="48">
        <f t="shared" si="8"/>
        <v>0.50612065673921347</v>
      </c>
      <c r="P49" s="9"/>
    </row>
    <row r="50" spans="1:16">
      <c r="A50" s="12"/>
      <c r="B50" s="25">
        <v>335.22</v>
      </c>
      <c r="C50" s="20" t="s">
        <v>220</v>
      </c>
      <c r="D50" s="47">
        <v>0</v>
      </c>
      <c r="E50" s="47">
        <v>1307357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1307357</v>
      </c>
      <c r="O50" s="48">
        <f t="shared" si="8"/>
        <v>4.9918174875906836</v>
      </c>
      <c r="P50" s="9"/>
    </row>
    <row r="51" spans="1:16">
      <c r="A51" s="12"/>
      <c r="B51" s="25">
        <v>335.49</v>
      </c>
      <c r="C51" s="20" t="s">
        <v>51</v>
      </c>
      <c r="D51" s="47">
        <v>0</v>
      </c>
      <c r="E51" s="47">
        <v>3626358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3626358</v>
      </c>
      <c r="O51" s="48">
        <f t="shared" si="8"/>
        <v>13.846345933562429</v>
      </c>
      <c r="P51" s="9"/>
    </row>
    <row r="52" spans="1:16">
      <c r="A52" s="12"/>
      <c r="B52" s="25">
        <v>335.7</v>
      </c>
      <c r="C52" s="20" t="s">
        <v>52</v>
      </c>
      <c r="D52" s="47">
        <v>0</v>
      </c>
      <c r="E52" s="47">
        <v>61313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61313</v>
      </c>
      <c r="O52" s="48">
        <f t="shared" si="8"/>
        <v>0.23410843833524245</v>
      </c>
      <c r="P52" s="9"/>
    </row>
    <row r="53" spans="1:16">
      <c r="A53" s="12"/>
      <c r="B53" s="25">
        <v>337.1</v>
      </c>
      <c r="C53" s="20" t="s">
        <v>53</v>
      </c>
      <c r="D53" s="47">
        <v>5214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58" si="9">SUM(D53:M53)</f>
        <v>5214</v>
      </c>
      <c r="O53" s="48">
        <f t="shared" si="8"/>
        <v>1.9908361970217642E-2</v>
      </c>
      <c r="P53" s="9"/>
    </row>
    <row r="54" spans="1:16">
      <c r="A54" s="12"/>
      <c r="B54" s="25">
        <v>337.3</v>
      </c>
      <c r="C54" s="20" t="s">
        <v>123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243907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243907</v>
      </c>
      <c r="O54" s="48">
        <f t="shared" si="8"/>
        <v>0.93129820542191677</v>
      </c>
      <c r="P54" s="9"/>
    </row>
    <row r="55" spans="1:16">
      <c r="A55" s="12"/>
      <c r="B55" s="25">
        <v>337.4</v>
      </c>
      <c r="C55" s="20" t="s">
        <v>221</v>
      </c>
      <c r="D55" s="47">
        <v>0</v>
      </c>
      <c r="E55" s="47">
        <v>89523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89523</v>
      </c>
      <c r="O55" s="48">
        <f t="shared" si="8"/>
        <v>0.34182130584192438</v>
      </c>
      <c r="P55" s="9"/>
    </row>
    <row r="56" spans="1:16">
      <c r="A56" s="12"/>
      <c r="B56" s="25">
        <v>337.7</v>
      </c>
      <c r="C56" s="20" t="s">
        <v>54</v>
      </c>
      <c r="D56" s="47">
        <v>2000</v>
      </c>
      <c r="E56" s="47">
        <v>28750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30750</v>
      </c>
      <c r="O56" s="48">
        <f t="shared" si="8"/>
        <v>0.11741122565864834</v>
      </c>
      <c r="P56" s="9"/>
    </row>
    <row r="57" spans="1:16" ht="15.75">
      <c r="A57" s="29" t="s">
        <v>60</v>
      </c>
      <c r="B57" s="30"/>
      <c r="C57" s="31"/>
      <c r="D57" s="32">
        <f t="shared" ref="D57:M57" si="10">SUM(D58:D107)</f>
        <v>25885282</v>
      </c>
      <c r="E57" s="32">
        <f t="shared" si="10"/>
        <v>18195455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86140183</v>
      </c>
      <c r="J57" s="32">
        <f t="shared" si="10"/>
        <v>30715752</v>
      </c>
      <c r="K57" s="32">
        <f t="shared" si="10"/>
        <v>0</v>
      </c>
      <c r="L57" s="32">
        <f t="shared" si="10"/>
        <v>839650</v>
      </c>
      <c r="M57" s="32">
        <f t="shared" si="10"/>
        <v>278175</v>
      </c>
      <c r="N57" s="32">
        <f t="shared" si="9"/>
        <v>162054497</v>
      </c>
      <c r="O57" s="46">
        <f t="shared" si="8"/>
        <v>618.76478426880487</v>
      </c>
      <c r="P57" s="10"/>
    </row>
    <row r="58" spans="1:16">
      <c r="A58" s="12"/>
      <c r="B58" s="25">
        <v>341.1</v>
      </c>
      <c r="C58" s="20" t="s">
        <v>162</v>
      </c>
      <c r="D58" s="47">
        <v>2634379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2634379</v>
      </c>
      <c r="O58" s="48">
        <f t="shared" si="8"/>
        <v>10.058720885834289</v>
      </c>
      <c r="P58" s="9"/>
    </row>
    <row r="59" spans="1:16">
      <c r="A59" s="12"/>
      <c r="B59" s="25">
        <v>341.15</v>
      </c>
      <c r="C59" s="20" t="s">
        <v>222</v>
      </c>
      <c r="D59" s="47">
        <v>0</v>
      </c>
      <c r="E59" s="47">
        <v>1193855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107" si="11">SUM(D59:M59)</f>
        <v>1193855</v>
      </c>
      <c r="O59" s="48">
        <f t="shared" si="8"/>
        <v>4.5584383352424593</v>
      </c>
      <c r="P59" s="9"/>
    </row>
    <row r="60" spans="1:16">
      <c r="A60" s="12"/>
      <c r="B60" s="25">
        <v>341.16</v>
      </c>
      <c r="C60" s="20" t="s">
        <v>223</v>
      </c>
      <c r="D60" s="47">
        <v>0</v>
      </c>
      <c r="E60" s="47">
        <v>954133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954133</v>
      </c>
      <c r="O60" s="48">
        <f t="shared" si="8"/>
        <v>3.643119511263841</v>
      </c>
      <c r="P60" s="9"/>
    </row>
    <row r="61" spans="1:16">
      <c r="A61" s="12"/>
      <c r="B61" s="25">
        <v>341.2</v>
      </c>
      <c r="C61" s="20" t="s">
        <v>209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30715752</v>
      </c>
      <c r="K61" s="47">
        <v>0</v>
      </c>
      <c r="L61" s="47">
        <v>0</v>
      </c>
      <c r="M61" s="47">
        <v>0</v>
      </c>
      <c r="N61" s="47">
        <f t="shared" si="11"/>
        <v>30715752</v>
      </c>
      <c r="O61" s="48">
        <f t="shared" si="8"/>
        <v>117.28045819014891</v>
      </c>
      <c r="P61" s="9"/>
    </row>
    <row r="62" spans="1:16">
      <c r="A62" s="12"/>
      <c r="B62" s="25">
        <v>341.55</v>
      </c>
      <c r="C62" s="20" t="s">
        <v>166</v>
      </c>
      <c r="D62" s="47">
        <v>114360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114360</v>
      </c>
      <c r="O62" s="48">
        <f t="shared" si="8"/>
        <v>0.43665521191294387</v>
      </c>
      <c r="P62" s="9"/>
    </row>
    <row r="63" spans="1:16">
      <c r="A63" s="12"/>
      <c r="B63" s="25">
        <v>341.8</v>
      </c>
      <c r="C63" s="20" t="s">
        <v>167</v>
      </c>
      <c r="D63" s="47">
        <v>6447076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6447076</v>
      </c>
      <c r="O63" s="48">
        <f t="shared" si="8"/>
        <v>24.616555937380678</v>
      </c>
      <c r="P63" s="9"/>
    </row>
    <row r="64" spans="1:16">
      <c r="A64" s="12"/>
      <c r="B64" s="25">
        <v>341.9</v>
      </c>
      <c r="C64" s="20" t="s">
        <v>168</v>
      </c>
      <c r="D64" s="47">
        <v>4692099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839650</v>
      </c>
      <c r="M64" s="47">
        <v>0</v>
      </c>
      <c r="N64" s="47">
        <f t="shared" si="11"/>
        <v>5531749</v>
      </c>
      <c r="O64" s="48">
        <f t="shared" si="8"/>
        <v>21.121607483772433</v>
      </c>
      <c r="P64" s="9"/>
    </row>
    <row r="65" spans="1:16">
      <c r="A65" s="12"/>
      <c r="B65" s="25">
        <v>342.1</v>
      </c>
      <c r="C65" s="20" t="s">
        <v>224</v>
      </c>
      <c r="D65" s="47">
        <v>3659344</v>
      </c>
      <c r="E65" s="47">
        <v>137082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3796426</v>
      </c>
      <c r="O65" s="48">
        <f t="shared" si="8"/>
        <v>14.495708285605193</v>
      </c>
      <c r="P65" s="9"/>
    </row>
    <row r="66" spans="1:16">
      <c r="A66" s="12"/>
      <c r="B66" s="25">
        <v>342.2</v>
      </c>
      <c r="C66" s="20" t="s">
        <v>169</v>
      </c>
      <c r="D66" s="47">
        <v>0</v>
      </c>
      <c r="E66" s="47">
        <v>19332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19332</v>
      </c>
      <c r="O66" s="48">
        <f t="shared" si="8"/>
        <v>7.3814432989690718E-2</v>
      </c>
      <c r="P66" s="9"/>
    </row>
    <row r="67" spans="1:16">
      <c r="A67" s="12"/>
      <c r="B67" s="25">
        <v>342.3</v>
      </c>
      <c r="C67" s="20" t="s">
        <v>69</v>
      </c>
      <c r="D67" s="47">
        <v>28874</v>
      </c>
      <c r="E67" s="47">
        <v>382167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411041</v>
      </c>
      <c r="O67" s="48">
        <f t="shared" si="8"/>
        <v>1.5694578083237878</v>
      </c>
      <c r="P67" s="9"/>
    </row>
    <row r="68" spans="1:16">
      <c r="A68" s="12"/>
      <c r="B68" s="25">
        <v>342.6</v>
      </c>
      <c r="C68" s="20" t="s">
        <v>71</v>
      </c>
      <c r="D68" s="47">
        <v>5025628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5025628</v>
      </c>
      <c r="O68" s="48">
        <f t="shared" si="8"/>
        <v>19.189110347460861</v>
      </c>
      <c r="P68" s="9"/>
    </row>
    <row r="69" spans="1:16">
      <c r="A69" s="12"/>
      <c r="B69" s="25">
        <v>342.9</v>
      </c>
      <c r="C69" s="20" t="s">
        <v>72</v>
      </c>
      <c r="D69" s="47">
        <v>146784</v>
      </c>
      <c r="E69" s="47">
        <v>36906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183690</v>
      </c>
      <c r="O69" s="48">
        <f t="shared" ref="O69:O100" si="12">(N69/O$130)</f>
        <v>0.70137457044673535</v>
      </c>
      <c r="P69" s="9"/>
    </row>
    <row r="70" spans="1:16">
      <c r="A70" s="12"/>
      <c r="B70" s="25">
        <v>343.4</v>
      </c>
      <c r="C70" s="20" t="s">
        <v>73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27087918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27087918</v>
      </c>
      <c r="O70" s="48">
        <f t="shared" si="12"/>
        <v>103.42847651775487</v>
      </c>
      <c r="P70" s="9"/>
    </row>
    <row r="71" spans="1:16">
      <c r="A71" s="12"/>
      <c r="B71" s="25">
        <v>343.6</v>
      </c>
      <c r="C71" s="20" t="s">
        <v>74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55177444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55177444</v>
      </c>
      <c r="O71" s="48">
        <f t="shared" si="12"/>
        <v>210.68134402443681</v>
      </c>
      <c r="P71" s="9"/>
    </row>
    <row r="72" spans="1:16">
      <c r="A72" s="12"/>
      <c r="B72" s="25">
        <v>343.7</v>
      </c>
      <c r="C72" s="20" t="s">
        <v>75</v>
      </c>
      <c r="D72" s="47">
        <v>39886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39886</v>
      </c>
      <c r="O72" s="48">
        <f t="shared" si="12"/>
        <v>0.15229476899579991</v>
      </c>
      <c r="P72" s="9"/>
    </row>
    <row r="73" spans="1:16">
      <c r="A73" s="12"/>
      <c r="B73" s="25">
        <v>343.9</v>
      </c>
      <c r="C73" s="20" t="s">
        <v>76</v>
      </c>
      <c r="D73" s="47">
        <v>0</v>
      </c>
      <c r="E73" s="47">
        <v>950850</v>
      </c>
      <c r="F73" s="47">
        <v>0</v>
      </c>
      <c r="G73" s="47">
        <v>0</v>
      </c>
      <c r="H73" s="47">
        <v>0</v>
      </c>
      <c r="I73" s="47">
        <v>3407872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4358722</v>
      </c>
      <c r="O73" s="48">
        <f t="shared" si="12"/>
        <v>16.642695685376097</v>
      </c>
      <c r="P73" s="9"/>
    </row>
    <row r="74" spans="1:16">
      <c r="A74" s="12"/>
      <c r="B74" s="25">
        <v>344.5</v>
      </c>
      <c r="C74" s="20" t="s">
        <v>170</v>
      </c>
      <c r="D74" s="47">
        <v>0</v>
      </c>
      <c r="E74" s="47">
        <v>227774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227774</v>
      </c>
      <c r="O74" s="48">
        <f t="shared" si="12"/>
        <v>0.86969835815196639</v>
      </c>
      <c r="P74" s="9"/>
    </row>
    <row r="75" spans="1:16">
      <c r="A75" s="12"/>
      <c r="B75" s="25">
        <v>344.9</v>
      </c>
      <c r="C75" s="20" t="s">
        <v>171</v>
      </c>
      <c r="D75" s="47">
        <v>0</v>
      </c>
      <c r="E75" s="47">
        <v>3901293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3901293</v>
      </c>
      <c r="O75" s="48">
        <f t="shared" si="12"/>
        <v>14.896116838487972</v>
      </c>
      <c r="P75" s="9"/>
    </row>
    <row r="76" spans="1:16">
      <c r="A76" s="12"/>
      <c r="B76" s="25">
        <v>345.1</v>
      </c>
      <c r="C76" s="20" t="s">
        <v>79</v>
      </c>
      <c r="D76" s="47">
        <v>0</v>
      </c>
      <c r="E76" s="47">
        <v>236539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236539</v>
      </c>
      <c r="O76" s="48">
        <f t="shared" si="12"/>
        <v>0.90316533027873236</v>
      </c>
      <c r="P76" s="9"/>
    </row>
    <row r="77" spans="1:16">
      <c r="A77" s="12"/>
      <c r="B77" s="25">
        <v>345.9</v>
      </c>
      <c r="C77" s="20" t="s">
        <v>80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278175</v>
      </c>
      <c r="N77" s="47">
        <f t="shared" si="11"/>
        <v>278175</v>
      </c>
      <c r="O77" s="48">
        <f t="shared" si="12"/>
        <v>1.0621420389461627</v>
      </c>
      <c r="P77" s="9"/>
    </row>
    <row r="78" spans="1:16">
      <c r="A78" s="12"/>
      <c r="B78" s="25">
        <v>346.4</v>
      </c>
      <c r="C78" s="20" t="s">
        <v>81</v>
      </c>
      <c r="D78" s="47">
        <v>56689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56689</v>
      </c>
      <c r="O78" s="48">
        <f t="shared" si="12"/>
        <v>0.21645284459717448</v>
      </c>
      <c r="P78" s="9"/>
    </row>
    <row r="79" spans="1:16">
      <c r="A79" s="12"/>
      <c r="B79" s="25">
        <v>347.2</v>
      </c>
      <c r="C79" s="20" t="s">
        <v>83</v>
      </c>
      <c r="D79" s="47">
        <v>301732</v>
      </c>
      <c r="E79" s="47">
        <v>1574808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1876540</v>
      </c>
      <c r="O79" s="48">
        <f t="shared" si="12"/>
        <v>7.1651011836578844</v>
      </c>
      <c r="P79" s="9"/>
    </row>
    <row r="80" spans="1:16">
      <c r="A80" s="12"/>
      <c r="B80" s="25">
        <v>347.3</v>
      </c>
      <c r="C80" s="20" t="s">
        <v>84</v>
      </c>
      <c r="D80" s="47">
        <v>0</v>
      </c>
      <c r="E80" s="47">
        <v>4847529</v>
      </c>
      <c r="F80" s="47">
        <v>0</v>
      </c>
      <c r="G80" s="47">
        <v>0</v>
      </c>
      <c r="H80" s="47">
        <v>0</v>
      </c>
      <c r="I80" s="47">
        <v>466949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5314478</v>
      </c>
      <c r="O80" s="48">
        <f t="shared" si="12"/>
        <v>20.292012218403972</v>
      </c>
      <c r="P80" s="9"/>
    </row>
    <row r="81" spans="1:16">
      <c r="A81" s="12"/>
      <c r="B81" s="25">
        <v>347.5</v>
      </c>
      <c r="C81" s="20" t="s">
        <v>181</v>
      </c>
      <c r="D81" s="47">
        <v>0</v>
      </c>
      <c r="E81" s="47">
        <v>1529676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1529676</v>
      </c>
      <c r="O81" s="48">
        <f t="shared" si="12"/>
        <v>5.8406872852233676</v>
      </c>
      <c r="P81" s="9"/>
    </row>
    <row r="82" spans="1:16">
      <c r="A82" s="12"/>
      <c r="B82" s="25">
        <v>347.9</v>
      </c>
      <c r="C82" s="20" t="s">
        <v>85</v>
      </c>
      <c r="D82" s="47">
        <v>0</v>
      </c>
      <c r="E82" s="47">
        <v>1489258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1489258</v>
      </c>
      <c r="O82" s="48">
        <f t="shared" si="12"/>
        <v>5.6863612065673923</v>
      </c>
      <c r="P82" s="9"/>
    </row>
    <row r="83" spans="1:16">
      <c r="A83" s="12"/>
      <c r="B83" s="25">
        <v>348.12</v>
      </c>
      <c r="C83" s="20" t="s">
        <v>225</v>
      </c>
      <c r="D83" s="47">
        <v>23842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9" si="13">SUM(D83:M83)</f>
        <v>23842</v>
      </c>
      <c r="O83" s="48">
        <f t="shared" si="12"/>
        <v>9.1034746086292473E-2</v>
      </c>
      <c r="P83" s="9"/>
    </row>
    <row r="84" spans="1:16">
      <c r="A84" s="12"/>
      <c r="B84" s="25">
        <v>348.13</v>
      </c>
      <c r="C84" s="20" t="s">
        <v>226</v>
      </c>
      <c r="D84" s="47">
        <v>36379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36379</v>
      </c>
      <c r="O84" s="48">
        <f t="shared" si="12"/>
        <v>0.13890416189385263</v>
      </c>
      <c r="P84" s="9"/>
    </row>
    <row r="85" spans="1:16">
      <c r="A85" s="12"/>
      <c r="B85" s="25">
        <v>348.14</v>
      </c>
      <c r="C85" s="20" t="s">
        <v>227</v>
      </c>
      <c r="D85" s="47">
        <v>12264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12264</v>
      </c>
      <c r="O85" s="48">
        <f t="shared" si="12"/>
        <v>4.6827033218785799E-2</v>
      </c>
      <c r="P85" s="9"/>
    </row>
    <row r="86" spans="1:16">
      <c r="A86" s="12"/>
      <c r="B86" s="25">
        <v>348.22</v>
      </c>
      <c r="C86" s="20" t="s">
        <v>228</v>
      </c>
      <c r="D86" s="47">
        <v>17125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17125</v>
      </c>
      <c r="O86" s="48">
        <f t="shared" si="12"/>
        <v>6.5387552500954557E-2</v>
      </c>
      <c r="P86" s="9"/>
    </row>
    <row r="87" spans="1:16">
      <c r="A87" s="12"/>
      <c r="B87" s="25">
        <v>348.23</v>
      </c>
      <c r="C87" s="20" t="s">
        <v>229</v>
      </c>
      <c r="D87" s="47">
        <v>143870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143870</v>
      </c>
      <c r="O87" s="48">
        <f t="shared" si="12"/>
        <v>0.54933180603283693</v>
      </c>
      <c r="P87" s="9"/>
    </row>
    <row r="88" spans="1:16">
      <c r="A88" s="12"/>
      <c r="B88" s="25">
        <v>348.24</v>
      </c>
      <c r="C88" s="20" t="s">
        <v>230</v>
      </c>
      <c r="D88" s="47">
        <v>429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429</v>
      </c>
      <c r="O88" s="48">
        <f t="shared" si="12"/>
        <v>1.6380297823596793E-3</v>
      </c>
      <c r="P88" s="9"/>
    </row>
    <row r="89" spans="1:16">
      <c r="A89" s="12"/>
      <c r="B89" s="25">
        <v>348.31</v>
      </c>
      <c r="C89" s="20" t="s">
        <v>231</v>
      </c>
      <c r="D89" s="47">
        <v>601951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601951</v>
      </c>
      <c r="O89" s="48">
        <f t="shared" si="12"/>
        <v>2.2984001527300495</v>
      </c>
      <c r="P89" s="9"/>
    </row>
    <row r="90" spans="1:16">
      <c r="A90" s="12"/>
      <c r="B90" s="25">
        <v>348.32</v>
      </c>
      <c r="C90" s="20" t="s">
        <v>232</v>
      </c>
      <c r="D90" s="47">
        <v>20655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20655</v>
      </c>
      <c r="O90" s="48">
        <f t="shared" si="12"/>
        <v>7.8865979381443296E-2</v>
      </c>
      <c r="P90" s="9"/>
    </row>
    <row r="91" spans="1:16">
      <c r="A91" s="12"/>
      <c r="B91" s="25">
        <v>348.41</v>
      </c>
      <c r="C91" s="20" t="s">
        <v>233</v>
      </c>
      <c r="D91" s="47">
        <v>305054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305054</v>
      </c>
      <c r="O91" s="48">
        <f t="shared" si="12"/>
        <v>1.1647728140511646</v>
      </c>
      <c r="P91" s="9"/>
    </row>
    <row r="92" spans="1:16">
      <c r="A92" s="12"/>
      <c r="B92" s="25">
        <v>348.42</v>
      </c>
      <c r="C92" s="20" t="s">
        <v>234</v>
      </c>
      <c r="D92" s="47">
        <v>86835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86835</v>
      </c>
      <c r="O92" s="48">
        <f t="shared" si="12"/>
        <v>0.3315578465063001</v>
      </c>
      <c r="P92" s="9"/>
    </row>
    <row r="93" spans="1:16">
      <c r="A93" s="12"/>
      <c r="B93" s="25">
        <v>348.52</v>
      </c>
      <c r="C93" s="20" t="s">
        <v>235</v>
      </c>
      <c r="D93" s="47">
        <v>64017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64017</v>
      </c>
      <c r="O93" s="48">
        <f t="shared" si="12"/>
        <v>0.24443298969072164</v>
      </c>
      <c r="P93" s="9"/>
    </row>
    <row r="94" spans="1:16">
      <c r="A94" s="12"/>
      <c r="B94" s="25">
        <v>348.53</v>
      </c>
      <c r="C94" s="20" t="s">
        <v>236</v>
      </c>
      <c r="D94" s="47">
        <v>351366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351366</v>
      </c>
      <c r="O94" s="48">
        <f t="shared" si="12"/>
        <v>1.3416036655211914</v>
      </c>
      <c r="P94" s="9"/>
    </row>
    <row r="95" spans="1:16">
      <c r="A95" s="12"/>
      <c r="B95" s="25">
        <v>348.54</v>
      </c>
      <c r="C95" s="20" t="s">
        <v>237</v>
      </c>
      <c r="D95" s="47">
        <v>191656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191656</v>
      </c>
      <c r="O95" s="48">
        <f t="shared" si="12"/>
        <v>0.73179075983199693</v>
      </c>
      <c r="P95" s="9"/>
    </row>
    <row r="96" spans="1:16">
      <c r="A96" s="12"/>
      <c r="B96" s="25">
        <v>348.61</v>
      </c>
      <c r="C96" s="20" t="s">
        <v>238</v>
      </c>
      <c r="D96" s="47">
        <v>2133</v>
      </c>
      <c r="E96" s="47">
        <v>37483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39616</v>
      </c>
      <c r="O96" s="48">
        <f t="shared" si="12"/>
        <v>0.15126384116074837</v>
      </c>
      <c r="P96" s="9"/>
    </row>
    <row r="97" spans="1:16">
      <c r="A97" s="12"/>
      <c r="B97" s="25">
        <v>348.62</v>
      </c>
      <c r="C97" s="20" t="s">
        <v>239</v>
      </c>
      <c r="D97" s="47">
        <v>86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86</v>
      </c>
      <c r="O97" s="48">
        <f t="shared" si="12"/>
        <v>3.2836960672012218E-4</v>
      </c>
      <c r="P97" s="9"/>
    </row>
    <row r="98" spans="1:16">
      <c r="A98" s="12"/>
      <c r="B98" s="25">
        <v>348.71</v>
      </c>
      <c r="C98" s="20" t="s">
        <v>240</v>
      </c>
      <c r="D98" s="47">
        <v>146668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146668</v>
      </c>
      <c r="O98" s="48">
        <f t="shared" si="12"/>
        <v>0.56001527300496368</v>
      </c>
      <c r="P98" s="9"/>
    </row>
    <row r="99" spans="1:16">
      <c r="A99" s="12"/>
      <c r="B99" s="25">
        <v>348.72</v>
      </c>
      <c r="C99" s="20" t="s">
        <v>241</v>
      </c>
      <c r="D99" s="47">
        <v>3140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3140</v>
      </c>
      <c r="O99" s="48">
        <f t="shared" si="12"/>
        <v>1.1989308896525391E-2</v>
      </c>
      <c r="P99" s="9"/>
    </row>
    <row r="100" spans="1:16">
      <c r="A100" s="12"/>
      <c r="B100" s="25">
        <v>348.92099999999999</v>
      </c>
      <c r="C100" s="20" t="s">
        <v>242</v>
      </c>
      <c r="D100" s="47">
        <v>41507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41507</v>
      </c>
      <c r="O100" s="48">
        <f t="shared" si="12"/>
        <v>0.15848415425735013</v>
      </c>
      <c r="P100" s="9"/>
    </row>
    <row r="101" spans="1:16">
      <c r="A101" s="12"/>
      <c r="B101" s="25">
        <v>348.92200000000003</v>
      </c>
      <c r="C101" s="20" t="s">
        <v>243</v>
      </c>
      <c r="D101" s="47">
        <v>41564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41564</v>
      </c>
      <c r="O101" s="48">
        <f t="shared" ref="O101:O128" si="14">(N101/O$130)</f>
        <v>0.15870179457808323</v>
      </c>
      <c r="P101" s="9"/>
    </row>
    <row r="102" spans="1:16">
      <c r="A102" s="12"/>
      <c r="B102" s="25">
        <v>348.923</v>
      </c>
      <c r="C102" s="20" t="s">
        <v>244</v>
      </c>
      <c r="D102" s="47">
        <v>41621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41621</v>
      </c>
      <c r="O102" s="48">
        <f t="shared" si="14"/>
        <v>0.15891943489881635</v>
      </c>
      <c r="P102" s="9"/>
    </row>
    <row r="103" spans="1:16">
      <c r="A103" s="12"/>
      <c r="B103" s="25">
        <v>348.92399999999998</v>
      </c>
      <c r="C103" s="20" t="s">
        <v>245</v>
      </c>
      <c r="D103" s="47">
        <v>41988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41988</v>
      </c>
      <c r="O103" s="48">
        <f t="shared" si="14"/>
        <v>0.16032073310423825</v>
      </c>
      <c r="P103" s="9"/>
    </row>
    <row r="104" spans="1:16">
      <c r="A104" s="12"/>
      <c r="B104" s="25">
        <v>348.93</v>
      </c>
      <c r="C104" s="20" t="s">
        <v>246</v>
      </c>
      <c r="D104" s="47">
        <v>0</v>
      </c>
      <c r="E104" s="47">
        <v>347861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347861</v>
      </c>
      <c r="O104" s="48">
        <f t="shared" si="14"/>
        <v>1.3282206949217259</v>
      </c>
      <c r="P104" s="9"/>
    </row>
    <row r="105" spans="1:16">
      <c r="A105" s="12"/>
      <c r="B105" s="25">
        <v>348.93200000000002</v>
      </c>
      <c r="C105" s="20" t="s">
        <v>247</v>
      </c>
      <c r="D105" s="47">
        <v>27018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27018</v>
      </c>
      <c r="O105" s="48">
        <f t="shared" si="14"/>
        <v>0.10316151202749141</v>
      </c>
      <c r="P105" s="9"/>
    </row>
    <row r="106" spans="1:16">
      <c r="A106" s="12"/>
      <c r="B106" s="25">
        <v>348.99</v>
      </c>
      <c r="C106" s="20" t="s">
        <v>248</v>
      </c>
      <c r="D106" s="47">
        <v>0</v>
      </c>
      <c r="E106" s="47">
        <v>259375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259375</v>
      </c>
      <c r="O106" s="48">
        <f t="shared" si="14"/>
        <v>0.99035891561664757</v>
      </c>
      <c r="P106" s="9"/>
    </row>
    <row r="107" spans="1:16">
      <c r="A107" s="12"/>
      <c r="B107" s="25">
        <v>349</v>
      </c>
      <c r="C107" s="20" t="s">
        <v>1</v>
      </c>
      <c r="D107" s="47">
        <v>537263</v>
      </c>
      <c r="E107" s="47">
        <v>69534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606797</v>
      </c>
      <c r="O107" s="48">
        <f t="shared" si="14"/>
        <v>2.3169033982436043</v>
      </c>
      <c r="P107" s="9"/>
    </row>
    <row r="108" spans="1:16" ht="15.75">
      <c r="A108" s="29" t="s">
        <v>61</v>
      </c>
      <c r="B108" s="30"/>
      <c r="C108" s="31"/>
      <c r="D108" s="32">
        <f t="shared" ref="D108:M108" si="15">SUM(D109:D115)</f>
        <v>1083991</v>
      </c>
      <c r="E108" s="32">
        <f t="shared" si="15"/>
        <v>33910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>SUM(D108:M108)</f>
        <v>1117901</v>
      </c>
      <c r="O108" s="46">
        <f t="shared" si="14"/>
        <v>4.268426880488736</v>
      </c>
      <c r="P108" s="10"/>
    </row>
    <row r="109" spans="1:16">
      <c r="A109" s="13"/>
      <c r="B109" s="40">
        <v>351.1</v>
      </c>
      <c r="C109" s="21" t="s">
        <v>95</v>
      </c>
      <c r="D109" s="47">
        <v>119760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119760</v>
      </c>
      <c r="O109" s="48">
        <f t="shared" si="14"/>
        <v>0.45727376861397478</v>
      </c>
      <c r="P109" s="9"/>
    </row>
    <row r="110" spans="1:16">
      <c r="A110" s="13"/>
      <c r="B110" s="40">
        <v>351.2</v>
      </c>
      <c r="C110" s="21" t="s">
        <v>249</v>
      </c>
      <c r="D110" s="47">
        <v>9794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5" si="16">SUM(D110:M110)</f>
        <v>9794</v>
      </c>
      <c r="O110" s="48">
        <f t="shared" si="14"/>
        <v>3.739595265368461E-2</v>
      </c>
      <c r="P110" s="9"/>
    </row>
    <row r="111" spans="1:16">
      <c r="A111" s="13"/>
      <c r="B111" s="40">
        <v>351.5</v>
      </c>
      <c r="C111" s="21" t="s">
        <v>98</v>
      </c>
      <c r="D111" s="47">
        <v>520262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520262</v>
      </c>
      <c r="O111" s="48">
        <f t="shared" si="14"/>
        <v>1.9864910271095839</v>
      </c>
      <c r="P111" s="9"/>
    </row>
    <row r="112" spans="1:16">
      <c r="A112" s="13"/>
      <c r="B112" s="40">
        <v>351.6</v>
      </c>
      <c r="C112" s="21" t="s">
        <v>250</v>
      </c>
      <c r="D112" s="47">
        <v>124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124</v>
      </c>
      <c r="O112" s="48">
        <f t="shared" si="14"/>
        <v>4.7346315387552498E-4</v>
      </c>
      <c r="P112" s="9"/>
    </row>
    <row r="113" spans="1:119">
      <c r="A113" s="13"/>
      <c r="B113" s="40">
        <v>352</v>
      </c>
      <c r="C113" s="21" t="s">
        <v>99</v>
      </c>
      <c r="D113" s="47">
        <v>81949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81949</v>
      </c>
      <c r="O113" s="48">
        <f t="shared" si="14"/>
        <v>0.31290187094310806</v>
      </c>
      <c r="P113" s="9"/>
    </row>
    <row r="114" spans="1:119">
      <c r="A114" s="13"/>
      <c r="B114" s="40">
        <v>358.2</v>
      </c>
      <c r="C114" s="21" t="s">
        <v>251</v>
      </c>
      <c r="D114" s="47">
        <v>0</v>
      </c>
      <c r="E114" s="47">
        <v>4284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4284</v>
      </c>
      <c r="O114" s="48">
        <f t="shared" si="14"/>
        <v>1.6357388316151203E-2</v>
      </c>
      <c r="P114" s="9"/>
    </row>
    <row r="115" spans="1:119">
      <c r="A115" s="13"/>
      <c r="B115" s="40">
        <v>359</v>
      </c>
      <c r="C115" s="21" t="s">
        <v>100</v>
      </c>
      <c r="D115" s="47">
        <v>352102</v>
      </c>
      <c r="E115" s="47">
        <v>29626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381728</v>
      </c>
      <c r="O115" s="48">
        <f t="shared" si="14"/>
        <v>1.4575334096983581</v>
      </c>
      <c r="P115" s="9"/>
    </row>
    <row r="116" spans="1:119" ht="15.75">
      <c r="A116" s="29" t="s">
        <v>5</v>
      </c>
      <c r="B116" s="30"/>
      <c r="C116" s="31"/>
      <c r="D116" s="32">
        <f t="shared" ref="D116:M116" si="17">SUM(D117:D123)</f>
        <v>6525709</v>
      </c>
      <c r="E116" s="32">
        <f t="shared" si="17"/>
        <v>5882889</v>
      </c>
      <c r="F116" s="32">
        <f t="shared" si="17"/>
        <v>90488</v>
      </c>
      <c r="G116" s="32">
        <f t="shared" si="17"/>
        <v>802623</v>
      </c>
      <c r="H116" s="32">
        <f t="shared" si="17"/>
        <v>0</v>
      </c>
      <c r="I116" s="32">
        <f t="shared" si="17"/>
        <v>4422162</v>
      </c>
      <c r="J116" s="32">
        <f t="shared" si="17"/>
        <v>306682</v>
      </c>
      <c r="K116" s="32">
        <f t="shared" si="17"/>
        <v>0</v>
      </c>
      <c r="L116" s="32">
        <f t="shared" si="17"/>
        <v>3538109</v>
      </c>
      <c r="M116" s="32">
        <f t="shared" si="17"/>
        <v>15696</v>
      </c>
      <c r="N116" s="32">
        <f>SUM(D116:M116)</f>
        <v>21584358</v>
      </c>
      <c r="O116" s="46">
        <f t="shared" si="14"/>
        <v>82.41450171821306</v>
      </c>
      <c r="P116" s="10"/>
    </row>
    <row r="117" spans="1:119">
      <c r="A117" s="12"/>
      <c r="B117" s="25">
        <v>361.1</v>
      </c>
      <c r="C117" s="20" t="s">
        <v>101</v>
      </c>
      <c r="D117" s="47">
        <v>1945999</v>
      </c>
      <c r="E117" s="47">
        <v>2278274</v>
      </c>
      <c r="F117" s="47">
        <v>90488</v>
      </c>
      <c r="G117" s="47">
        <v>500611</v>
      </c>
      <c r="H117" s="47">
        <v>0</v>
      </c>
      <c r="I117" s="47">
        <v>2010095</v>
      </c>
      <c r="J117" s="47">
        <v>195897</v>
      </c>
      <c r="K117" s="47">
        <v>0</v>
      </c>
      <c r="L117" s="47">
        <v>7622</v>
      </c>
      <c r="M117" s="47">
        <v>0</v>
      </c>
      <c r="N117" s="47">
        <f>SUM(D117:M117)</f>
        <v>7028986</v>
      </c>
      <c r="O117" s="48">
        <f t="shared" si="14"/>
        <v>26.838434516991217</v>
      </c>
      <c r="P117" s="9"/>
    </row>
    <row r="118" spans="1:119">
      <c r="A118" s="12"/>
      <c r="B118" s="25">
        <v>361.2</v>
      </c>
      <c r="C118" s="20" t="s">
        <v>132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1405439</v>
      </c>
      <c r="M118" s="47">
        <v>0</v>
      </c>
      <c r="N118" s="47">
        <f t="shared" ref="N118:N123" si="18">SUM(D118:M118)</f>
        <v>1405439</v>
      </c>
      <c r="O118" s="48">
        <f t="shared" si="14"/>
        <v>5.3663192058037419</v>
      </c>
      <c r="P118" s="9"/>
    </row>
    <row r="119" spans="1:119">
      <c r="A119" s="12"/>
      <c r="B119" s="25">
        <v>361.3</v>
      </c>
      <c r="C119" s="20" t="s">
        <v>102</v>
      </c>
      <c r="D119" s="47">
        <v>2668589</v>
      </c>
      <c r="E119" s="47">
        <v>1924135</v>
      </c>
      <c r="F119" s="47">
        <v>0</v>
      </c>
      <c r="G119" s="47">
        <v>0</v>
      </c>
      <c r="H119" s="47">
        <v>0</v>
      </c>
      <c r="I119" s="47">
        <v>2371573</v>
      </c>
      <c r="J119" s="47">
        <v>0</v>
      </c>
      <c r="K119" s="47">
        <v>0</v>
      </c>
      <c r="L119" s="47">
        <v>2125048</v>
      </c>
      <c r="M119" s="47">
        <v>0</v>
      </c>
      <c r="N119" s="47">
        <f t="shared" si="18"/>
        <v>9089345</v>
      </c>
      <c r="O119" s="48">
        <f t="shared" si="14"/>
        <v>34.705402825505921</v>
      </c>
      <c r="P119" s="9"/>
    </row>
    <row r="120" spans="1:119">
      <c r="A120" s="12"/>
      <c r="B120" s="25">
        <v>362</v>
      </c>
      <c r="C120" s="20" t="s">
        <v>103</v>
      </c>
      <c r="D120" s="47">
        <v>396029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396029</v>
      </c>
      <c r="O120" s="48">
        <f t="shared" si="14"/>
        <v>1.5121382206949217</v>
      </c>
      <c r="P120" s="9"/>
    </row>
    <row r="121" spans="1:119">
      <c r="A121" s="12"/>
      <c r="B121" s="25">
        <v>364</v>
      </c>
      <c r="C121" s="20" t="s">
        <v>172</v>
      </c>
      <c r="D121" s="47">
        <v>891409</v>
      </c>
      <c r="E121" s="47">
        <v>8595</v>
      </c>
      <c r="F121" s="47">
        <v>0</v>
      </c>
      <c r="G121" s="47">
        <v>0</v>
      </c>
      <c r="H121" s="47">
        <v>0</v>
      </c>
      <c r="I121" s="47">
        <v>40494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940498</v>
      </c>
      <c r="O121" s="48">
        <f t="shared" si="14"/>
        <v>3.5910576555937381</v>
      </c>
      <c r="P121" s="9"/>
    </row>
    <row r="122" spans="1:119">
      <c r="A122" s="12"/>
      <c r="B122" s="25">
        <v>366</v>
      </c>
      <c r="C122" s="20" t="s">
        <v>106</v>
      </c>
      <c r="D122" s="47">
        <v>45445</v>
      </c>
      <c r="E122" s="47">
        <v>957750</v>
      </c>
      <c r="F122" s="47">
        <v>0</v>
      </c>
      <c r="G122" s="47">
        <v>302012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1305207</v>
      </c>
      <c r="O122" s="48">
        <f t="shared" si="14"/>
        <v>4.9836082474226808</v>
      </c>
      <c r="P122" s="9"/>
    </row>
    <row r="123" spans="1:119">
      <c r="A123" s="12"/>
      <c r="B123" s="25">
        <v>369.9</v>
      </c>
      <c r="C123" s="20" t="s">
        <v>107</v>
      </c>
      <c r="D123" s="47">
        <v>578238</v>
      </c>
      <c r="E123" s="47">
        <v>714135</v>
      </c>
      <c r="F123" s="47">
        <v>0</v>
      </c>
      <c r="G123" s="47">
        <v>0</v>
      </c>
      <c r="H123" s="47">
        <v>0</v>
      </c>
      <c r="I123" s="47">
        <v>0</v>
      </c>
      <c r="J123" s="47">
        <v>110785</v>
      </c>
      <c r="K123" s="47">
        <v>0</v>
      </c>
      <c r="L123" s="47">
        <v>0</v>
      </c>
      <c r="M123" s="47">
        <v>15696</v>
      </c>
      <c r="N123" s="47">
        <f t="shared" si="18"/>
        <v>1418854</v>
      </c>
      <c r="O123" s="48">
        <f t="shared" si="14"/>
        <v>5.4175410462008404</v>
      </c>
      <c r="P123" s="9"/>
    </row>
    <row r="124" spans="1:119" ht="15.75">
      <c r="A124" s="29" t="s">
        <v>62</v>
      </c>
      <c r="B124" s="30"/>
      <c r="C124" s="31"/>
      <c r="D124" s="32">
        <f t="shared" ref="D124:M124" si="19">SUM(D125:D127)</f>
        <v>8482789</v>
      </c>
      <c r="E124" s="32">
        <f t="shared" si="19"/>
        <v>14060992</v>
      </c>
      <c r="F124" s="32">
        <f t="shared" si="19"/>
        <v>10024702</v>
      </c>
      <c r="G124" s="32">
        <f t="shared" si="19"/>
        <v>18690183</v>
      </c>
      <c r="H124" s="32">
        <f t="shared" si="19"/>
        <v>0</v>
      </c>
      <c r="I124" s="32">
        <f t="shared" si="19"/>
        <v>36817940</v>
      </c>
      <c r="J124" s="32">
        <f t="shared" si="19"/>
        <v>50000</v>
      </c>
      <c r="K124" s="32">
        <f t="shared" si="19"/>
        <v>0</v>
      </c>
      <c r="L124" s="32">
        <f t="shared" si="19"/>
        <v>0</v>
      </c>
      <c r="M124" s="32">
        <f t="shared" si="19"/>
        <v>0</v>
      </c>
      <c r="N124" s="32">
        <f>SUM(D124:M124)</f>
        <v>88126606</v>
      </c>
      <c r="O124" s="46">
        <f t="shared" si="14"/>
        <v>336.48952271859486</v>
      </c>
      <c r="P124" s="9"/>
    </row>
    <row r="125" spans="1:119">
      <c r="A125" s="12"/>
      <c r="B125" s="25">
        <v>381</v>
      </c>
      <c r="C125" s="20" t="s">
        <v>108</v>
      </c>
      <c r="D125" s="47">
        <v>4520989</v>
      </c>
      <c r="E125" s="47">
        <v>1772947</v>
      </c>
      <c r="F125" s="47">
        <v>10024702</v>
      </c>
      <c r="G125" s="47">
        <v>18690183</v>
      </c>
      <c r="H125" s="47">
        <v>0</v>
      </c>
      <c r="I125" s="47">
        <v>264373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35273194</v>
      </c>
      <c r="O125" s="48">
        <f t="shared" si="14"/>
        <v>134.68191676212294</v>
      </c>
      <c r="P125" s="9"/>
    </row>
    <row r="126" spans="1:119">
      <c r="A126" s="12"/>
      <c r="B126" s="25">
        <v>384</v>
      </c>
      <c r="C126" s="20" t="s">
        <v>110</v>
      </c>
      <c r="D126" s="47">
        <v>3961800</v>
      </c>
      <c r="E126" s="47">
        <v>12288045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>SUM(D126:M126)</f>
        <v>16249845</v>
      </c>
      <c r="O126" s="48">
        <f t="shared" si="14"/>
        <v>62.045990836197021</v>
      </c>
      <c r="P126" s="9"/>
    </row>
    <row r="127" spans="1:119" ht="15.75" thickBot="1">
      <c r="A127" s="12"/>
      <c r="B127" s="25">
        <v>389.4</v>
      </c>
      <c r="C127" s="20" t="s">
        <v>174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36553567</v>
      </c>
      <c r="J127" s="47">
        <v>50000</v>
      </c>
      <c r="K127" s="47">
        <v>0</v>
      </c>
      <c r="L127" s="47">
        <v>0</v>
      </c>
      <c r="M127" s="47">
        <v>0</v>
      </c>
      <c r="N127" s="47">
        <f>SUM(D127:M127)</f>
        <v>36603567</v>
      </c>
      <c r="O127" s="48">
        <f t="shared" si="14"/>
        <v>139.76161512027491</v>
      </c>
      <c r="P127" s="9"/>
    </row>
    <row r="128" spans="1:119" ht="16.5" thickBot="1">
      <c r="A128" s="14" t="s">
        <v>86</v>
      </c>
      <c r="B128" s="23"/>
      <c r="C128" s="22"/>
      <c r="D128" s="15">
        <f t="shared" ref="D128:M128" si="20">SUM(D5,D12,D25,D57,D108,D116,D124)</f>
        <v>258074703</v>
      </c>
      <c r="E128" s="15">
        <f t="shared" si="20"/>
        <v>175756065</v>
      </c>
      <c r="F128" s="15">
        <f t="shared" si="20"/>
        <v>23055735</v>
      </c>
      <c r="G128" s="15">
        <f t="shared" si="20"/>
        <v>20655222</v>
      </c>
      <c r="H128" s="15">
        <f t="shared" si="20"/>
        <v>0</v>
      </c>
      <c r="I128" s="15">
        <f t="shared" si="20"/>
        <v>128507514</v>
      </c>
      <c r="J128" s="15">
        <f t="shared" si="20"/>
        <v>31072434</v>
      </c>
      <c r="K128" s="15">
        <f t="shared" si="20"/>
        <v>0</v>
      </c>
      <c r="L128" s="15">
        <f t="shared" si="20"/>
        <v>4377759</v>
      </c>
      <c r="M128" s="15">
        <f t="shared" si="20"/>
        <v>293871</v>
      </c>
      <c r="N128" s="15">
        <f>SUM(D128:M128)</f>
        <v>641793303</v>
      </c>
      <c r="O128" s="38">
        <f t="shared" si="14"/>
        <v>2450.5280756013744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9" t="s">
        <v>252</v>
      </c>
      <c r="M130" s="49"/>
      <c r="N130" s="49"/>
      <c r="O130" s="44">
        <v>261900</v>
      </c>
    </row>
    <row r="131" spans="1:15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</row>
    <row r="132" spans="1:15" ht="15.75" customHeight="1" thickBot="1">
      <c r="A132" s="53" t="s">
        <v>125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129022549</v>
      </c>
      <c r="E5" s="27">
        <f t="shared" si="0"/>
        <v>72854536</v>
      </c>
      <c r="F5" s="27">
        <f t="shared" si="0"/>
        <v>2144240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204021325</v>
      </c>
      <c r="O5" s="33">
        <f t="shared" ref="O5:O36" si="1">(N5/O$100)</f>
        <v>801.93279011996287</v>
      </c>
      <c r="P5" s="6"/>
    </row>
    <row r="6" spans="1:133">
      <c r="A6" s="12"/>
      <c r="B6" s="25">
        <v>311</v>
      </c>
      <c r="C6" s="20" t="s">
        <v>3</v>
      </c>
      <c r="D6" s="47">
        <v>126898709</v>
      </c>
      <c r="E6" s="47">
        <v>54868004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181766713</v>
      </c>
      <c r="O6" s="48">
        <f t="shared" si="1"/>
        <v>714.45809553008507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12104289</v>
      </c>
      <c r="F7" s="47">
        <v>2144240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14248529</v>
      </c>
      <c r="O7" s="48">
        <f t="shared" si="1"/>
        <v>56.005726931119604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237975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237975</v>
      </c>
      <c r="O8" s="48">
        <f t="shared" si="1"/>
        <v>0.9353921984812037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5376274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5376274</v>
      </c>
      <c r="O9" s="48">
        <f t="shared" si="1"/>
        <v>21.13215571592535</v>
      </c>
      <c r="P9" s="9"/>
    </row>
    <row r="10" spans="1:133">
      <c r="A10" s="12"/>
      <c r="B10" s="25">
        <v>314.10000000000002</v>
      </c>
      <c r="C10" s="20" t="s">
        <v>207</v>
      </c>
      <c r="D10" s="47">
        <v>76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76</v>
      </c>
      <c r="O10" s="48">
        <f t="shared" si="1"/>
        <v>2.987280474191469E-4</v>
      </c>
      <c r="P10" s="9"/>
    </row>
    <row r="11" spans="1:133">
      <c r="A11" s="12"/>
      <c r="B11" s="25">
        <v>315</v>
      </c>
      <c r="C11" s="20" t="s">
        <v>153</v>
      </c>
      <c r="D11" s="47">
        <v>2122672</v>
      </c>
      <c r="E11" s="47">
        <v>267994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2390666</v>
      </c>
      <c r="O11" s="48">
        <f t="shared" si="1"/>
        <v>9.3968287659387144</v>
      </c>
      <c r="P11" s="9"/>
    </row>
    <row r="12" spans="1:133">
      <c r="A12" s="12"/>
      <c r="B12" s="25">
        <v>316</v>
      </c>
      <c r="C12" s="20" t="s">
        <v>208</v>
      </c>
      <c r="D12" s="47">
        <v>1092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1092</v>
      </c>
      <c r="O12" s="48">
        <f t="shared" si="1"/>
        <v>4.2922503655487953E-3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857747</v>
      </c>
      <c r="E13" s="32">
        <f t="shared" si="3"/>
        <v>31375949</v>
      </c>
      <c r="F13" s="32">
        <f t="shared" si="3"/>
        <v>346234</v>
      </c>
      <c r="G13" s="32">
        <f t="shared" si="3"/>
        <v>0</v>
      </c>
      <c r="H13" s="32">
        <f t="shared" si="3"/>
        <v>0</v>
      </c>
      <c r="I13" s="32">
        <f t="shared" si="3"/>
        <v>658771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33238701</v>
      </c>
      <c r="O13" s="46">
        <f t="shared" si="1"/>
        <v>130.6491085326164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10176575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10176575</v>
      </c>
      <c r="O14" s="48">
        <f t="shared" si="1"/>
        <v>40.000373410059275</v>
      </c>
      <c r="P14" s="9"/>
    </row>
    <row r="15" spans="1:133">
      <c r="A15" s="12"/>
      <c r="B15" s="25">
        <v>323.3</v>
      </c>
      <c r="C15" s="20" t="s">
        <v>180</v>
      </c>
      <c r="D15" s="47">
        <v>0</v>
      </c>
      <c r="E15" s="47">
        <v>1293007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1293007</v>
      </c>
      <c r="O15" s="48">
        <f t="shared" si="1"/>
        <v>5.0823349527538006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3972662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3972662</v>
      </c>
      <c r="O16" s="48">
        <f t="shared" si="1"/>
        <v>15.615073188371618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346234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346234</v>
      </c>
      <c r="O17" s="48">
        <f t="shared" si="1"/>
        <v>1.3609185101331698</v>
      </c>
      <c r="P17" s="9"/>
    </row>
    <row r="18" spans="1:16">
      <c r="A18" s="12"/>
      <c r="B18" s="25">
        <v>324.31</v>
      </c>
      <c r="C18" s="20" t="s">
        <v>21</v>
      </c>
      <c r="D18" s="47">
        <v>0</v>
      </c>
      <c r="E18" s="47">
        <v>9603571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9603571</v>
      </c>
      <c r="O18" s="48">
        <f t="shared" si="1"/>
        <v>37.748105435278212</v>
      </c>
      <c r="P18" s="9"/>
    </row>
    <row r="19" spans="1:16">
      <c r="A19" s="12"/>
      <c r="B19" s="25">
        <v>324.61</v>
      </c>
      <c r="C19" s="20" t="s">
        <v>22</v>
      </c>
      <c r="D19" s="47">
        <v>0</v>
      </c>
      <c r="E19" s="47">
        <v>1752602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1752602</v>
      </c>
      <c r="O19" s="48">
        <f t="shared" si="1"/>
        <v>6.8888338600380488</v>
      </c>
      <c r="P19" s="9"/>
    </row>
    <row r="20" spans="1:16">
      <c r="A20" s="12"/>
      <c r="B20" s="25">
        <v>324.70999999999998</v>
      </c>
      <c r="C20" s="20" t="s">
        <v>23</v>
      </c>
      <c r="D20" s="47">
        <v>0</v>
      </c>
      <c r="E20" s="47">
        <v>3504662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3504662</v>
      </c>
      <c r="O20" s="48">
        <f t="shared" si="1"/>
        <v>13.775537317422135</v>
      </c>
      <c r="P20" s="9"/>
    </row>
    <row r="21" spans="1:16">
      <c r="A21" s="12"/>
      <c r="B21" s="25">
        <v>325.10000000000002</v>
      </c>
      <c r="C21" s="20" t="s">
        <v>24</v>
      </c>
      <c r="D21" s="47">
        <v>0</v>
      </c>
      <c r="E21" s="47">
        <v>283983</v>
      </c>
      <c r="F21" s="47">
        <v>0</v>
      </c>
      <c r="G21" s="47">
        <v>0</v>
      </c>
      <c r="H21" s="47">
        <v>0</v>
      </c>
      <c r="I21" s="47">
        <v>658771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942754</v>
      </c>
      <c r="O21" s="48">
        <f t="shared" si="1"/>
        <v>3.7056192317972423</v>
      </c>
      <c r="P21" s="9"/>
    </row>
    <row r="22" spans="1:16">
      <c r="A22" s="12"/>
      <c r="B22" s="25">
        <v>329</v>
      </c>
      <c r="C22" s="20" t="s">
        <v>25</v>
      </c>
      <c r="D22" s="47">
        <v>857747</v>
      </c>
      <c r="E22" s="47">
        <v>788887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1646634</v>
      </c>
      <c r="O22" s="48">
        <f t="shared" si="1"/>
        <v>6.4723126267628883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SUM(D24:D51)</f>
        <v>27511706</v>
      </c>
      <c r="E23" s="32">
        <f t="shared" si="5"/>
        <v>19883224</v>
      </c>
      <c r="F23" s="32">
        <f t="shared" si="5"/>
        <v>6373181</v>
      </c>
      <c r="G23" s="32">
        <f t="shared" si="5"/>
        <v>30650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53798761</v>
      </c>
      <c r="O23" s="46">
        <f t="shared" si="1"/>
        <v>211.46314246183357</v>
      </c>
      <c r="P23" s="10"/>
    </row>
    <row r="24" spans="1:16">
      <c r="A24" s="12"/>
      <c r="B24" s="25">
        <v>331.1</v>
      </c>
      <c r="C24" s="20" t="s">
        <v>26</v>
      </c>
      <c r="D24" s="47">
        <v>181199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181199</v>
      </c>
      <c r="O24" s="48">
        <f t="shared" si="1"/>
        <v>0.7122266245302894</v>
      </c>
      <c r="P24" s="9"/>
    </row>
    <row r="25" spans="1:16">
      <c r="A25" s="12"/>
      <c r="B25" s="25">
        <v>331.2</v>
      </c>
      <c r="C25" s="20" t="s">
        <v>27</v>
      </c>
      <c r="D25" s="47">
        <v>4262534</v>
      </c>
      <c r="E25" s="47">
        <v>277958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4540492</v>
      </c>
      <c r="O25" s="48">
        <f t="shared" si="1"/>
        <v>17.847004072134961</v>
      </c>
      <c r="P25" s="9"/>
    </row>
    <row r="26" spans="1:16">
      <c r="A26" s="12"/>
      <c r="B26" s="25">
        <v>331.39</v>
      </c>
      <c r="C26" s="20" t="s">
        <v>33</v>
      </c>
      <c r="D26" s="47">
        <v>702093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702093</v>
      </c>
      <c r="O26" s="48">
        <f t="shared" si="1"/>
        <v>2.7596693552190934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2022918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2022918</v>
      </c>
      <c r="O27" s="48">
        <f t="shared" si="1"/>
        <v>7.9513466345927082</v>
      </c>
      <c r="P27" s="9"/>
    </row>
    <row r="28" spans="1:16">
      <c r="A28" s="12"/>
      <c r="B28" s="25">
        <v>331.61</v>
      </c>
      <c r="C28" s="20" t="s">
        <v>36</v>
      </c>
      <c r="D28" s="47">
        <v>0</v>
      </c>
      <c r="E28" s="47">
        <v>3502818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3502818</v>
      </c>
      <c r="O28" s="48">
        <f t="shared" si="1"/>
        <v>13.768289231640017</v>
      </c>
      <c r="P28" s="9"/>
    </row>
    <row r="29" spans="1:16">
      <c r="A29" s="12"/>
      <c r="B29" s="25">
        <v>331.69</v>
      </c>
      <c r="C29" s="20" t="s">
        <v>37</v>
      </c>
      <c r="D29" s="47">
        <v>4500</v>
      </c>
      <c r="E29" s="47">
        <v>207485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211985</v>
      </c>
      <c r="O29" s="48">
        <f t="shared" si="1"/>
        <v>0.83323506752826126</v>
      </c>
      <c r="P29" s="9"/>
    </row>
    <row r="30" spans="1:16">
      <c r="A30" s="12"/>
      <c r="B30" s="25">
        <v>331.7</v>
      </c>
      <c r="C30" s="20" t="s">
        <v>30</v>
      </c>
      <c r="D30" s="47">
        <v>24912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24912</v>
      </c>
      <c r="O30" s="48">
        <f t="shared" si="1"/>
        <v>9.7919909438234046E-2</v>
      </c>
      <c r="P30" s="9"/>
    </row>
    <row r="31" spans="1:16">
      <c r="A31" s="12"/>
      <c r="B31" s="25">
        <v>333</v>
      </c>
      <c r="C31" s="20" t="s">
        <v>4</v>
      </c>
      <c r="D31" s="47">
        <v>557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557</v>
      </c>
      <c r="O31" s="48">
        <f t="shared" si="1"/>
        <v>2.1893621370061159E-3</v>
      </c>
      <c r="P31" s="9"/>
    </row>
    <row r="32" spans="1:16">
      <c r="A32" s="12"/>
      <c r="B32" s="25">
        <v>334.2</v>
      </c>
      <c r="C32" s="20" t="s">
        <v>32</v>
      </c>
      <c r="D32" s="47">
        <v>427779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427779</v>
      </c>
      <c r="O32" s="48">
        <f t="shared" si="1"/>
        <v>1.6814419131173057</v>
      </c>
      <c r="P32" s="9"/>
    </row>
    <row r="33" spans="1:16">
      <c r="A33" s="12"/>
      <c r="B33" s="25">
        <v>334.39</v>
      </c>
      <c r="C33" s="20" t="s">
        <v>38</v>
      </c>
      <c r="D33" s="47">
        <v>0</v>
      </c>
      <c r="E33" s="47">
        <v>22844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22844</v>
      </c>
      <c r="O33" s="48">
        <f t="shared" si="1"/>
        <v>8.979136204267095E-2</v>
      </c>
      <c r="P33" s="9"/>
    </row>
    <row r="34" spans="1:16">
      <c r="A34" s="12"/>
      <c r="B34" s="25">
        <v>334.49</v>
      </c>
      <c r="C34" s="20" t="s">
        <v>40</v>
      </c>
      <c r="D34" s="47">
        <v>2196</v>
      </c>
      <c r="E34" s="47">
        <v>1092752</v>
      </c>
      <c r="F34" s="47">
        <v>0</v>
      </c>
      <c r="G34" s="47">
        <v>30650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1125598</v>
      </c>
      <c r="O34" s="48">
        <f t="shared" si="1"/>
        <v>4.4243117463012753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416821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416821</v>
      </c>
      <c r="O35" s="48">
        <f t="shared" si="1"/>
        <v>1.6383700454381083</v>
      </c>
      <c r="P35" s="9"/>
    </row>
    <row r="36" spans="1:16">
      <c r="A36" s="12"/>
      <c r="B36" s="25">
        <v>334.61</v>
      </c>
      <c r="C36" s="20" t="s">
        <v>121</v>
      </c>
      <c r="D36" s="47">
        <v>0</v>
      </c>
      <c r="E36" s="47">
        <v>3379274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3379274</v>
      </c>
      <c r="O36" s="48">
        <f t="shared" si="1"/>
        <v>13.282683206766976</v>
      </c>
      <c r="P36" s="9"/>
    </row>
    <row r="37" spans="1:16">
      <c r="A37" s="12"/>
      <c r="B37" s="25">
        <v>334.69</v>
      </c>
      <c r="C37" s="20" t="s">
        <v>42</v>
      </c>
      <c r="D37" s="47">
        <v>8921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8921</v>
      </c>
      <c r="O37" s="48">
        <f t="shared" ref="O37:O68" si="8">(N37/O$100)</f>
        <v>3.5065169881923812E-2</v>
      </c>
      <c r="P37" s="9"/>
    </row>
    <row r="38" spans="1:16">
      <c r="A38" s="12"/>
      <c r="B38" s="25">
        <v>334.7</v>
      </c>
      <c r="C38" s="20" t="s">
        <v>43</v>
      </c>
      <c r="D38" s="47">
        <v>134619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134619</v>
      </c>
      <c r="O38" s="48">
        <f t="shared" si="8"/>
        <v>0.52913777651997551</v>
      </c>
      <c r="P38" s="9"/>
    </row>
    <row r="39" spans="1:16">
      <c r="A39" s="12"/>
      <c r="B39" s="25">
        <v>334.9</v>
      </c>
      <c r="C39" s="20" t="s">
        <v>129</v>
      </c>
      <c r="D39" s="47">
        <v>456564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456564</v>
      </c>
      <c r="O39" s="48">
        <f t="shared" si="8"/>
        <v>1.7945851610773076</v>
      </c>
      <c r="P39" s="9"/>
    </row>
    <row r="40" spans="1:16">
      <c r="A40" s="12"/>
      <c r="B40" s="25">
        <v>335.12</v>
      </c>
      <c r="C40" s="20" t="s">
        <v>155</v>
      </c>
      <c r="D40" s="47">
        <v>5940242</v>
      </c>
      <c r="E40" s="47">
        <v>0</v>
      </c>
      <c r="F40" s="47">
        <v>1158334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7098576</v>
      </c>
      <c r="O40" s="48">
        <f t="shared" si="8"/>
        <v>27.901891420216028</v>
      </c>
      <c r="P40" s="9"/>
    </row>
    <row r="41" spans="1:16">
      <c r="A41" s="12"/>
      <c r="B41" s="25">
        <v>335.13</v>
      </c>
      <c r="C41" s="20" t="s">
        <v>156</v>
      </c>
      <c r="D41" s="47">
        <v>55562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55562</v>
      </c>
      <c r="O41" s="48">
        <f t="shared" si="8"/>
        <v>0.21839378645661367</v>
      </c>
      <c r="P41" s="9"/>
    </row>
    <row r="42" spans="1:16">
      <c r="A42" s="12"/>
      <c r="B42" s="25">
        <v>335.14</v>
      </c>
      <c r="C42" s="20" t="s">
        <v>157</v>
      </c>
      <c r="D42" s="47">
        <v>64448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64448</v>
      </c>
      <c r="O42" s="48">
        <f t="shared" si="8"/>
        <v>0.25332138421143657</v>
      </c>
      <c r="P42" s="9"/>
    </row>
    <row r="43" spans="1:16">
      <c r="A43" s="12"/>
      <c r="B43" s="25">
        <v>335.15</v>
      </c>
      <c r="C43" s="20" t="s">
        <v>158</v>
      </c>
      <c r="D43" s="47">
        <v>102194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102194</v>
      </c>
      <c r="O43" s="48">
        <f t="shared" si="8"/>
        <v>0.4016870273414776</v>
      </c>
      <c r="P43" s="9"/>
    </row>
    <row r="44" spans="1:16">
      <c r="A44" s="12"/>
      <c r="B44" s="25">
        <v>335.16</v>
      </c>
      <c r="C44" s="20" t="s">
        <v>159</v>
      </c>
      <c r="D44" s="47">
        <v>239750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239750</v>
      </c>
      <c r="O44" s="48">
        <f t="shared" si="8"/>
        <v>0.94236907064132192</v>
      </c>
      <c r="P44" s="9"/>
    </row>
    <row r="45" spans="1:16">
      <c r="A45" s="12"/>
      <c r="B45" s="25">
        <v>335.18</v>
      </c>
      <c r="C45" s="20" t="s">
        <v>160</v>
      </c>
      <c r="D45" s="47">
        <v>14871108</v>
      </c>
      <c r="E45" s="47">
        <v>0</v>
      </c>
      <c r="F45" s="47">
        <v>5214847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20085955</v>
      </c>
      <c r="O45" s="48">
        <f t="shared" si="8"/>
        <v>78.950501548669081</v>
      </c>
      <c r="P45" s="9"/>
    </row>
    <row r="46" spans="1:16">
      <c r="A46" s="12"/>
      <c r="B46" s="25">
        <v>335.29</v>
      </c>
      <c r="C46" s="20" t="s">
        <v>50</v>
      </c>
      <c r="D46" s="47">
        <v>91</v>
      </c>
      <c r="E46" s="47">
        <v>4857066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4857157</v>
      </c>
      <c r="O46" s="48">
        <f t="shared" si="8"/>
        <v>19.09169771866107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4014671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4014671</v>
      </c>
      <c r="O47" s="48">
        <f t="shared" si="8"/>
        <v>15.780195116582551</v>
      </c>
      <c r="P47" s="9"/>
    </row>
    <row r="48" spans="1:16">
      <c r="A48" s="12"/>
      <c r="B48" s="25">
        <v>335.7</v>
      </c>
      <c r="C48" s="20" t="s">
        <v>52</v>
      </c>
      <c r="D48" s="47">
        <v>0</v>
      </c>
      <c r="E48" s="47">
        <v>88617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88617</v>
      </c>
      <c r="O48" s="48">
        <f t="shared" si="8"/>
        <v>0.34832083392292817</v>
      </c>
      <c r="P48" s="9"/>
    </row>
    <row r="49" spans="1:16">
      <c r="A49" s="12"/>
      <c r="B49" s="25">
        <v>337.1</v>
      </c>
      <c r="C49" s="20" t="s">
        <v>53</v>
      </c>
      <c r="D49" s="47">
        <v>10427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10427</v>
      </c>
      <c r="O49" s="48">
        <f t="shared" si="8"/>
        <v>4.0984701979466374E-2</v>
      </c>
      <c r="P49" s="9"/>
    </row>
    <row r="50" spans="1:16">
      <c r="A50" s="12"/>
      <c r="B50" s="25">
        <v>337.2</v>
      </c>
      <c r="C50" s="20" t="s">
        <v>122</v>
      </c>
      <c r="D50" s="47">
        <v>14040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14040</v>
      </c>
      <c r="O50" s="48">
        <f t="shared" si="8"/>
        <v>5.5186076128484508E-2</v>
      </c>
      <c r="P50" s="9"/>
    </row>
    <row r="51" spans="1:16">
      <c r="A51" s="12"/>
      <c r="B51" s="25">
        <v>337.7</v>
      </c>
      <c r="C51" s="20" t="s">
        <v>54</v>
      </c>
      <c r="D51" s="47">
        <v>7970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7970</v>
      </c>
      <c r="O51" s="48">
        <f t="shared" si="8"/>
        <v>3.1327138656981592E-2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SUM(D53:D77)</f>
        <v>21821019</v>
      </c>
      <c r="E52" s="32">
        <f t="shared" si="9"/>
        <v>24011884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80202863</v>
      </c>
      <c r="J52" s="32">
        <f t="shared" si="9"/>
        <v>32410286</v>
      </c>
      <c r="K52" s="32">
        <f t="shared" si="9"/>
        <v>0</v>
      </c>
      <c r="L52" s="32">
        <f t="shared" si="9"/>
        <v>2095692</v>
      </c>
      <c r="M52" s="32">
        <f t="shared" si="9"/>
        <v>1000</v>
      </c>
      <c r="N52" s="32">
        <f>SUM(D52:M52)</f>
        <v>160542744</v>
      </c>
      <c r="O52" s="46">
        <f t="shared" si="8"/>
        <v>631.03447950568375</v>
      </c>
      <c r="P52" s="10"/>
    </row>
    <row r="53" spans="1:16">
      <c r="A53" s="12"/>
      <c r="B53" s="25">
        <v>341.1</v>
      </c>
      <c r="C53" s="20" t="s">
        <v>162</v>
      </c>
      <c r="D53" s="47">
        <v>3380640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3380640</v>
      </c>
      <c r="O53" s="48">
        <f t="shared" si="8"/>
        <v>13.288052450356115</v>
      </c>
      <c r="P53" s="9"/>
    </row>
    <row r="54" spans="1:16">
      <c r="A54" s="12"/>
      <c r="B54" s="25">
        <v>341.2</v>
      </c>
      <c r="C54" s="20" t="s">
        <v>209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32410286</v>
      </c>
      <c r="K54" s="47">
        <v>0</v>
      </c>
      <c r="L54" s="47">
        <v>0</v>
      </c>
      <c r="M54" s="47">
        <v>0</v>
      </c>
      <c r="N54" s="47">
        <f t="shared" ref="N54:N77" si="10">SUM(D54:M54)</f>
        <v>32410286</v>
      </c>
      <c r="O54" s="48">
        <f t="shared" si="8"/>
        <v>127.39291385626464</v>
      </c>
      <c r="P54" s="9"/>
    </row>
    <row r="55" spans="1:16">
      <c r="A55" s="12"/>
      <c r="B55" s="25">
        <v>341.3</v>
      </c>
      <c r="C55" s="20" t="s">
        <v>163</v>
      </c>
      <c r="D55" s="47">
        <v>3327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3327</v>
      </c>
      <c r="O55" s="48">
        <f t="shared" si="8"/>
        <v>1.3077213338993443E-2</v>
      </c>
      <c r="P55" s="9"/>
    </row>
    <row r="56" spans="1:16">
      <c r="A56" s="12"/>
      <c r="B56" s="25">
        <v>341.52</v>
      </c>
      <c r="C56" s="20" t="s">
        <v>164</v>
      </c>
      <c r="D56" s="47">
        <v>151448</v>
      </c>
      <c r="E56" s="47">
        <v>393107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544555</v>
      </c>
      <c r="O56" s="48">
        <f t="shared" si="8"/>
        <v>2.1404454192412308</v>
      </c>
      <c r="P56" s="9"/>
    </row>
    <row r="57" spans="1:16">
      <c r="A57" s="12"/>
      <c r="B57" s="25">
        <v>341.53</v>
      </c>
      <c r="C57" s="20" t="s">
        <v>165</v>
      </c>
      <c r="D57" s="47">
        <v>0</v>
      </c>
      <c r="E57" s="47">
        <v>899832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899832</v>
      </c>
      <c r="O57" s="48">
        <f t="shared" si="8"/>
        <v>3.5369086363850761</v>
      </c>
      <c r="P57" s="9"/>
    </row>
    <row r="58" spans="1:16">
      <c r="A58" s="12"/>
      <c r="B58" s="25">
        <v>341.55</v>
      </c>
      <c r="C58" s="20" t="s">
        <v>166</v>
      </c>
      <c r="D58" s="47">
        <v>13045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13045</v>
      </c>
      <c r="O58" s="48">
        <f t="shared" si="8"/>
        <v>5.1275097086615408E-2</v>
      </c>
      <c r="P58" s="9"/>
    </row>
    <row r="59" spans="1:16">
      <c r="A59" s="12"/>
      <c r="B59" s="25">
        <v>341.9</v>
      </c>
      <c r="C59" s="20" t="s">
        <v>168</v>
      </c>
      <c r="D59" s="47">
        <v>4098213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2095692</v>
      </c>
      <c r="M59" s="47">
        <v>0</v>
      </c>
      <c r="N59" s="47">
        <f t="shared" si="10"/>
        <v>6193905</v>
      </c>
      <c r="O59" s="48">
        <f t="shared" si="8"/>
        <v>24.345962454601199</v>
      </c>
      <c r="P59" s="9"/>
    </row>
    <row r="60" spans="1:16">
      <c r="A60" s="12"/>
      <c r="B60" s="25">
        <v>342.3</v>
      </c>
      <c r="C60" s="20" t="s">
        <v>69</v>
      </c>
      <c r="D60" s="47">
        <v>63608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63608</v>
      </c>
      <c r="O60" s="48">
        <f t="shared" si="8"/>
        <v>0.25001965316101443</v>
      </c>
      <c r="P60" s="9"/>
    </row>
    <row r="61" spans="1:16">
      <c r="A61" s="12"/>
      <c r="B61" s="25">
        <v>342.5</v>
      </c>
      <c r="C61" s="20" t="s">
        <v>213</v>
      </c>
      <c r="D61" s="47">
        <v>8965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8965</v>
      </c>
      <c r="O61" s="48">
        <f t="shared" si="8"/>
        <v>3.5238117698850685E-2</v>
      </c>
      <c r="P61" s="9"/>
    </row>
    <row r="62" spans="1:16">
      <c r="A62" s="12"/>
      <c r="B62" s="25">
        <v>342.6</v>
      </c>
      <c r="C62" s="20" t="s">
        <v>71</v>
      </c>
      <c r="D62" s="47">
        <v>4935854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4935854</v>
      </c>
      <c r="O62" s="48">
        <f t="shared" si="8"/>
        <v>19.401026681131395</v>
      </c>
      <c r="P62" s="9"/>
    </row>
    <row r="63" spans="1:16">
      <c r="A63" s="12"/>
      <c r="B63" s="25">
        <v>342.9</v>
      </c>
      <c r="C63" s="20" t="s">
        <v>72</v>
      </c>
      <c r="D63" s="47">
        <v>125550</v>
      </c>
      <c r="E63" s="47">
        <v>61205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186755</v>
      </c>
      <c r="O63" s="48">
        <f t="shared" si="8"/>
        <v>0.73406521704951022</v>
      </c>
      <c r="P63" s="9"/>
    </row>
    <row r="64" spans="1:16">
      <c r="A64" s="12"/>
      <c r="B64" s="25">
        <v>343.4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25225017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25225017</v>
      </c>
      <c r="O64" s="48">
        <f t="shared" si="8"/>
        <v>99.150264138484033</v>
      </c>
      <c r="P64" s="9"/>
    </row>
    <row r="65" spans="1:16">
      <c r="A65" s="12"/>
      <c r="B65" s="25">
        <v>343.6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50858807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50858807</v>
      </c>
      <c r="O65" s="48">
        <f t="shared" si="8"/>
        <v>199.90726459443738</v>
      </c>
      <c r="P65" s="9"/>
    </row>
    <row r="66" spans="1:16">
      <c r="A66" s="12"/>
      <c r="B66" s="25">
        <v>343.7</v>
      </c>
      <c r="C66" s="20" t="s">
        <v>75</v>
      </c>
      <c r="D66" s="47">
        <v>19305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19305</v>
      </c>
      <c r="O66" s="48">
        <f t="shared" si="8"/>
        <v>7.5880854676666193E-2</v>
      </c>
      <c r="P66" s="9"/>
    </row>
    <row r="67" spans="1:16">
      <c r="A67" s="12"/>
      <c r="B67" s="25">
        <v>343.9</v>
      </c>
      <c r="C67" s="20" t="s">
        <v>76</v>
      </c>
      <c r="D67" s="47">
        <v>0</v>
      </c>
      <c r="E67" s="47">
        <v>656975</v>
      </c>
      <c r="F67" s="47">
        <v>0</v>
      </c>
      <c r="G67" s="47">
        <v>0</v>
      </c>
      <c r="H67" s="47">
        <v>0</v>
      </c>
      <c r="I67" s="47">
        <v>3515573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4172548</v>
      </c>
      <c r="O67" s="48">
        <f t="shared" si="8"/>
        <v>16.400751536877191</v>
      </c>
      <c r="P67" s="9"/>
    </row>
    <row r="68" spans="1:16">
      <c r="A68" s="12"/>
      <c r="B68" s="25">
        <v>344.5</v>
      </c>
      <c r="C68" s="20" t="s">
        <v>170</v>
      </c>
      <c r="D68" s="47">
        <v>0</v>
      </c>
      <c r="E68" s="47">
        <v>480250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480250</v>
      </c>
      <c r="O68" s="48">
        <f t="shared" si="8"/>
        <v>1.8876861154348066</v>
      </c>
      <c r="P68" s="9"/>
    </row>
    <row r="69" spans="1:16">
      <c r="A69" s="12"/>
      <c r="B69" s="25">
        <v>344.9</v>
      </c>
      <c r="C69" s="20" t="s">
        <v>171</v>
      </c>
      <c r="D69" s="47">
        <v>0</v>
      </c>
      <c r="E69" s="47">
        <v>3684924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3684924</v>
      </c>
      <c r="O69" s="48">
        <f t="shared" ref="O69:O98" si="11">(N69/O$100)</f>
        <v>14.484080939578321</v>
      </c>
      <c r="P69" s="9"/>
    </row>
    <row r="70" spans="1:16">
      <c r="A70" s="12"/>
      <c r="B70" s="25">
        <v>345.1</v>
      </c>
      <c r="C70" s="20" t="s">
        <v>79</v>
      </c>
      <c r="D70" s="47">
        <v>0</v>
      </c>
      <c r="E70" s="47">
        <v>98566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98566</v>
      </c>
      <c r="O70" s="48">
        <f t="shared" si="11"/>
        <v>0.38742669370941624</v>
      </c>
      <c r="P70" s="9"/>
    </row>
    <row r="71" spans="1:16">
      <c r="A71" s="12"/>
      <c r="B71" s="25">
        <v>345.9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1000</v>
      </c>
      <c r="N71" s="47">
        <f t="shared" si="10"/>
        <v>1000</v>
      </c>
      <c r="O71" s="48">
        <f t="shared" si="11"/>
        <v>3.9306322028835119E-3</v>
      </c>
      <c r="P71" s="9"/>
    </row>
    <row r="72" spans="1:16">
      <c r="A72" s="12"/>
      <c r="B72" s="25">
        <v>346.4</v>
      </c>
      <c r="C72" s="20" t="s">
        <v>81</v>
      </c>
      <c r="D72" s="47">
        <v>96913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96913</v>
      </c>
      <c r="O72" s="48">
        <f t="shared" si="11"/>
        <v>0.38092935867804978</v>
      </c>
      <c r="P72" s="9"/>
    </row>
    <row r="73" spans="1:16">
      <c r="A73" s="12"/>
      <c r="B73" s="25">
        <v>347.2</v>
      </c>
      <c r="C73" s="20" t="s">
        <v>83</v>
      </c>
      <c r="D73" s="47">
        <v>487132</v>
      </c>
      <c r="E73" s="47">
        <v>1389880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1877012</v>
      </c>
      <c r="O73" s="48">
        <f t="shared" si="11"/>
        <v>7.3778438123987859</v>
      </c>
      <c r="P73" s="9"/>
    </row>
    <row r="74" spans="1:16">
      <c r="A74" s="12"/>
      <c r="B74" s="25">
        <v>347.3</v>
      </c>
      <c r="C74" s="20" t="s">
        <v>84</v>
      </c>
      <c r="D74" s="47">
        <v>0</v>
      </c>
      <c r="E74" s="47">
        <v>12407021</v>
      </c>
      <c r="F74" s="47">
        <v>0</v>
      </c>
      <c r="G74" s="47">
        <v>0</v>
      </c>
      <c r="H74" s="47">
        <v>0</v>
      </c>
      <c r="I74" s="47">
        <v>603466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13010487</v>
      </c>
      <c r="O74" s="48">
        <f t="shared" si="11"/>
        <v>51.139439177397293</v>
      </c>
      <c r="P74" s="9"/>
    </row>
    <row r="75" spans="1:16">
      <c r="A75" s="12"/>
      <c r="B75" s="25">
        <v>347.5</v>
      </c>
      <c r="C75" s="20" t="s">
        <v>181</v>
      </c>
      <c r="D75" s="47">
        <v>0</v>
      </c>
      <c r="E75" s="47">
        <v>1290263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1290263</v>
      </c>
      <c r="O75" s="48">
        <f t="shared" si="11"/>
        <v>5.0715492979890886</v>
      </c>
      <c r="P75" s="9"/>
    </row>
    <row r="76" spans="1:16">
      <c r="A76" s="12"/>
      <c r="B76" s="25">
        <v>347.9</v>
      </c>
      <c r="C76" s="20" t="s">
        <v>85</v>
      </c>
      <c r="D76" s="47">
        <v>0</v>
      </c>
      <c r="E76" s="47">
        <v>2574929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2574929</v>
      </c>
      <c r="O76" s="48">
        <f t="shared" si="11"/>
        <v>10.121098847538638</v>
      </c>
      <c r="P76" s="9"/>
    </row>
    <row r="77" spans="1:16">
      <c r="A77" s="12"/>
      <c r="B77" s="25">
        <v>349</v>
      </c>
      <c r="C77" s="20" t="s">
        <v>1</v>
      </c>
      <c r="D77" s="47">
        <v>8437019</v>
      </c>
      <c r="E77" s="47">
        <v>74932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8511951</v>
      </c>
      <c r="O77" s="48">
        <f t="shared" si="11"/>
        <v>33.45734870996651</v>
      </c>
      <c r="P77" s="9"/>
    </row>
    <row r="78" spans="1:16" ht="15.75">
      <c r="A78" s="29" t="s">
        <v>61</v>
      </c>
      <c r="B78" s="30"/>
      <c r="C78" s="31"/>
      <c r="D78" s="32">
        <f t="shared" ref="D78:M78" si="12">SUM(D79:D83)</f>
        <v>3159372</v>
      </c>
      <c r="E78" s="32">
        <f t="shared" si="12"/>
        <v>1439558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85" si="13">SUM(D78:M78)</f>
        <v>4598930</v>
      </c>
      <c r="O78" s="46">
        <f t="shared" si="11"/>
        <v>18.076702356807068</v>
      </c>
      <c r="P78" s="10"/>
    </row>
    <row r="79" spans="1:16">
      <c r="A79" s="13"/>
      <c r="B79" s="40">
        <v>351.1</v>
      </c>
      <c r="C79" s="21" t="s">
        <v>95</v>
      </c>
      <c r="D79" s="47">
        <v>81326</v>
      </c>
      <c r="E79" s="47">
        <v>1435058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1516384</v>
      </c>
      <c r="O79" s="48">
        <f t="shared" si="11"/>
        <v>5.960347782337311</v>
      </c>
      <c r="P79" s="9"/>
    </row>
    <row r="80" spans="1:16">
      <c r="A80" s="13"/>
      <c r="B80" s="40">
        <v>351.3</v>
      </c>
      <c r="C80" s="21" t="s">
        <v>96</v>
      </c>
      <c r="D80" s="47">
        <v>34086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34086</v>
      </c>
      <c r="O80" s="48">
        <f t="shared" si="11"/>
        <v>0.13397952926748738</v>
      </c>
      <c r="P80" s="9"/>
    </row>
    <row r="81" spans="1:16">
      <c r="A81" s="13"/>
      <c r="B81" s="40">
        <v>351.4</v>
      </c>
      <c r="C81" s="21" t="s">
        <v>97</v>
      </c>
      <c r="D81" s="47">
        <v>53684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53684</v>
      </c>
      <c r="O81" s="48">
        <f t="shared" si="11"/>
        <v>0.21101205917959845</v>
      </c>
      <c r="P81" s="9"/>
    </row>
    <row r="82" spans="1:16">
      <c r="A82" s="13"/>
      <c r="B82" s="40">
        <v>352</v>
      </c>
      <c r="C82" s="21" t="s">
        <v>99</v>
      </c>
      <c r="D82" s="47">
        <v>134818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134818</v>
      </c>
      <c r="O82" s="48">
        <f t="shared" si="11"/>
        <v>0.52991997232834931</v>
      </c>
      <c r="P82" s="9"/>
    </row>
    <row r="83" spans="1:16">
      <c r="A83" s="13"/>
      <c r="B83" s="40">
        <v>359</v>
      </c>
      <c r="C83" s="21" t="s">
        <v>100</v>
      </c>
      <c r="D83" s="47">
        <v>2855458</v>
      </c>
      <c r="E83" s="47">
        <v>4500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2859958</v>
      </c>
      <c r="O83" s="48">
        <f t="shared" si="11"/>
        <v>11.241443013694322</v>
      </c>
      <c r="P83" s="9"/>
    </row>
    <row r="84" spans="1:16" ht="15.75">
      <c r="A84" s="29" t="s">
        <v>5</v>
      </c>
      <c r="B84" s="30"/>
      <c r="C84" s="31"/>
      <c r="D84" s="32">
        <f t="shared" ref="D84:M84" si="14">SUM(D85:D92)</f>
        <v>6179214</v>
      </c>
      <c r="E84" s="32">
        <f t="shared" si="14"/>
        <v>10988371</v>
      </c>
      <c r="F84" s="32">
        <f t="shared" si="14"/>
        <v>227086</v>
      </c>
      <c r="G84" s="32">
        <f t="shared" si="14"/>
        <v>599583</v>
      </c>
      <c r="H84" s="32">
        <f t="shared" si="14"/>
        <v>0</v>
      </c>
      <c r="I84" s="32">
        <f t="shared" si="14"/>
        <v>4620876</v>
      </c>
      <c r="J84" s="32">
        <f t="shared" si="14"/>
        <v>355930</v>
      </c>
      <c r="K84" s="32">
        <f t="shared" si="14"/>
        <v>0</v>
      </c>
      <c r="L84" s="32">
        <f t="shared" si="14"/>
        <v>1310149</v>
      </c>
      <c r="M84" s="32">
        <f t="shared" si="14"/>
        <v>26168</v>
      </c>
      <c r="N84" s="32">
        <f t="shared" si="13"/>
        <v>24307377</v>
      </c>
      <c r="O84" s="46">
        <f t="shared" si="11"/>
        <v>95.543358803830003</v>
      </c>
      <c r="P84" s="10"/>
    </row>
    <row r="85" spans="1:16">
      <c r="A85" s="12"/>
      <c r="B85" s="25">
        <v>361.1</v>
      </c>
      <c r="C85" s="20" t="s">
        <v>101</v>
      </c>
      <c r="D85" s="47">
        <v>2792718</v>
      </c>
      <c r="E85" s="47">
        <v>3060501</v>
      </c>
      <c r="F85" s="47">
        <v>210285</v>
      </c>
      <c r="G85" s="47">
        <v>393759</v>
      </c>
      <c r="H85" s="47">
        <v>0</v>
      </c>
      <c r="I85" s="47">
        <v>2316022</v>
      </c>
      <c r="J85" s="47">
        <v>353493</v>
      </c>
      <c r="K85" s="47">
        <v>0</v>
      </c>
      <c r="L85" s="47">
        <v>21022</v>
      </c>
      <c r="M85" s="47">
        <v>26168</v>
      </c>
      <c r="N85" s="47">
        <f t="shared" si="13"/>
        <v>9173968</v>
      </c>
      <c r="O85" s="48">
        <f t="shared" si="11"/>
        <v>36.059494049022845</v>
      </c>
      <c r="P85" s="9"/>
    </row>
    <row r="86" spans="1:16">
      <c r="A86" s="12"/>
      <c r="B86" s="25">
        <v>361.2</v>
      </c>
      <c r="C86" s="20" t="s">
        <v>132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687940</v>
      </c>
      <c r="M86" s="47">
        <v>0</v>
      </c>
      <c r="N86" s="47">
        <f t="shared" ref="N86:N92" si="15">SUM(D86:M86)</f>
        <v>687940</v>
      </c>
      <c r="O86" s="48">
        <f t="shared" si="11"/>
        <v>2.7040391176516829</v>
      </c>
      <c r="P86" s="9"/>
    </row>
    <row r="87" spans="1:16">
      <c r="A87" s="12"/>
      <c r="B87" s="25">
        <v>361.3</v>
      </c>
      <c r="C87" s="20" t="s">
        <v>102</v>
      </c>
      <c r="D87" s="47">
        <v>636218</v>
      </c>
      <c r="E87" s="47">
        <v>1469089</v>
      </c>
      <c r="F87" s="47">
        <v>16801</v>
      </c>
      <c r="G87" s="47">
        <v>68739</v>
      </c>
      <c r="H87" s="47">
        <v>0</v>
      </c>
      <c r="I87" s="47">
        <v>2290415</v>
      </c>
      <c r="J87" s="47">
        <v>-38724</v>
      </c>
      <c r="K87" s="47">
        <v>0</v>
      </c>
      <c r="L87" s="47">
        <v>601187</v>
      </c>
      <c r="M87" s="47">
        <v>0</v>
      </c>
      <c r="N87" s="47">
        <f t="shared" si="15"/>
        <v>5043725</v>
      </c>
      <c r="O87" s="48">
        <f t="shared" si="11"/>
        <v>19.825027907488639</v>
      </c>
      <c r="P87" s="9"/>
    </row>
    <row r="88" spans="1:16">
      <c r="A88" s="12"/>
      <c r="B88" s="25">
        <v>362</v>
      </c>
      <c r="C88" s="20" t="s">
        <v>103</v>
      </c>
      <c r="D88" s="47">
        <v>592321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592321</v>
      </c>
      <c r="O88" s="48">
        <f t="shared" si="11"/>
        <v>2.3281959970441646</v>
      </c>
      <c r="P88" s="9"/>
    </row>
    <row r="89" spans="1:16">
      <c r="A89" s="12"/>
      <c r="B89" s="25">
        <v>364</v>
      </c>
      <c r="C89" s="20" t="s">
        <v>172</v>
      </c>
      <c r="D89" s="47">
        <v>0</v>
      </c>
      <c r="E89" s="47">
        <v>9405</v>
      </c>
      <c r="F89" s="47">
        <v>0</v>
      </c>
      <c r="G89" s="47">
        <v>21665</v>
      </c>
      <c r="H89" s="47">
        <v>0</v>
      </c>
      <c r="I89" s="47">
        <v>14439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45509</v>
      </c>
      <c r="O89" s="48">
        <f t="shared" si="11"/>
        <v>0.17887914092102575</v>
      </c>
      <c r="P89" s="9"/>
    </row>
    <row r="90" spans="1:16">
      <c r="A90" s="12"/>
      <c r="B90" s="25">
        <v>365</v>
      </c>
      <c r="C90" s="20" t="s">
        <v>173</v>
      </c>
      <c r="D90" s="47">
        <v>369766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369766</v>
      </c>
      <c r="O90" s="48">
        <f t="shared" si="11"/>
        <v>1.4534141471314246</v>
      </c>
      <c r="P90" s="9"/>
    </row>
    <row r="91" spans="1:16">
      <c r="A91" s="12"/>
      <c r="B91" s="25">
        <v>366</v>
      </c>
      <c r="C91" s="20" t="s">
        <v>106</v>
      </c>
      <c r="D91" s="47">
        <v>86653</v>
      </c>
      <c r="E91" s="47">
        <v>6200372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6287025</v>
      </c>
      <c r="O91" s="48">
        <f t="shared" si="11"/>
        <v>24.711982925333711</v>
      </c>
      <c r="P91" s="9"/>
    </row>
    <row r="92" spans="1:16">
      <c r="A92" s="12"/>
      <c r="B92" s="25">
        <v>369.9</v>
      </c>
      <c r="C92" s="20" t="s">
        <v>107</v>
      </c>
      <c r="D92" s="47">
        <v>1701538</v>
      </c>
      <c r="E92" s="47">
        <v>249004</v>
      </c>
      <c r="F92" s="47">
        <v>0</v>
      </c>
      <c r="G92" s="47">
        <v>115420</v>
      </c>
      <c r="H92" s="47">
        <v>0</v>
      </c>
      <c r="I92" s="47">
        <v>0</v>
      </c>
      <c r="J92" s="47">
        <v>41161</v>
      </c>
      <c r="K92" s="47">
        <v>0</v>
      </c>
      <c r="L92" s="47">
        <v>0</v>
      </c>
      <c r="M92" s="47">
        <v>0</v>
      </c>
      <c r="N92" s="47">
        <f t="shared" si="15"/>
        <v>2107123</v>
      </c>
      <c r="O92" s="48">
        <f t="shared" si="11"/>
        <v>8.2823255192365135</v>
      </c>
      <c r="P92" s="9"/>
    </row>
    <row r="93" spans="1:16" ht="15.75">
      <c r="A93" s="29" t="s">
        <v>62</v>
      </c>
      <c r="B93" s="30"/>
      <c r="C93" s="31"/>
      <c r="D93" s="32">
        <f t="shared" ref="D93:M93" si="16">SUM(D94:D97)</f>
        <v>9000262</v>
      </c>
      <c r="E93" s="32">
        <f t="shared" si="16"/>
        <v>2737481</v>
      </c>
      <c r="F93" s="32">
        <f t="shared" si="16"/>
        <v>22334965</v>
      </c>
      <c r="G93" s="32">
        <f t="shared" si="16"/>
        <v>16475000</v>
      </c>
      <c r="H93" s="32">
        <f t="shared" si="16"/>
        <v>0</v>
      </c>
      <c r="I93" s="32">
        <f t="shared" si="16"/>
        <v>31033827</v>
      </c>
      <c r="J93" s="32">
        <f t="shared" si="16"/>
        <v>175000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ref="N93:N98" si="17">SUM(D93:M93)</f>
        <v>81756535</v>
      </c>
      <c r="O93" s="46">
        <f t="shared" si="11"/>
        <v>321.35486926717294</v>
      </c>
      <c r="P93" s="9"/>
    </row>
    <row r="94" spans="1:16">
      <c r="A94" s="12"/>
      <c r="B94" s="25">
        <v>381</v>
      </c>
      <c r="C94" s="20" t="s">
        <v>108</v>
      </c>
      <c r="D94" s="47">
        <v>3701357</v>
      </c>
      <c r="E94" s="47">
        <v>2737481</v>
      </c>
      <c r="F94" s="47">
        <v>9747817</v>
      </c>
      <c r="G94" s="47">
        <v>16475000</v>
      </c>
      <c r="H94" s="47">
        <v>0</v>
      </c>
      <c r="I94" s="47">
        <v>244370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32906025</v>
      </c>
      <c r="O94" s="48">
        <f t="shared" si="11"/>
        <v>129.34148153388992</v>
      </c>
      <c r="P94" s="9"/>
    </row>
    <row r="95" spans="1:16">
      <c r="A95" s="12"/>
      <c r="B95" s="25">
        <v>383</v>
      </c>
      <c r="C95" s="20" t="s">
        <v>109</v>
      </c>
      <c r="D95" s="47">
        <v>5298905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5298905</v>
      </c>
      <c r="O95" s="48">
        <f t="shared" si="11"/>
        <v>20.828046633020456</v>
      </c>
      <c r="P95" s="9"/>
    </row>
    <row r="96" spans="1:16">
      <c r="A96" s="12"/>
      <c r="B96" s="25">
        <v>384</v>
      </c>
      <c r="C96" s="20" t="s">
        <v>110</v>
      </c>
      <c r="D96" s="47">
        <v>0</v>
      </c>
      <c r="E96" s="47">
        <v>0</v>
      </c>
      <c r="F96" s="47">
        <v>12587148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12587148</v>
      </c>
      <c r="O96" s="48">
        <f t="shared" si="11"/>
        <v>49.475449271260793</v>
      </c>
      <c r="P96" s="9"/>
    </row>
    <row r="97" spans="1:119" ht="15.75" thickBot="1">
      <c r="A97" s="12"/>
      <c r="B97" s="25">
        <v>389.4</v>
      </c>
      <c r="C97" s="20" t="s">
        <v>174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30789457</v>
      </c>
      <c r="J97" s="47">
        <v>175000</v>
      </c>
      <c r="K97" s="47">
        <v>0</v>
      </c>
      <c r="L97" s="47">
        <v>0</v>
      </c>
      <c r="M97" s="47">
        <v>0</v>
      </c>
      <c r="N97" s="47">
        <f t="shared" si="17"/>
        <v>30964457</v>
      </c>
      <c r="O97" s="48">
        <f t="shared" si="11"/>
        <v>121.70989182900178</v>
      </c>
      <c r="P97" s="9"/>
    </row>
    <row r="98" spans="1:119" ht="16.5" thickBot="1">
      <c r="A98" s="14" t="s">
        <v>86</v>
      </c>
      <c r="B98" s="23"/>
      <c r="C98" s="22"/>
      <c r="D98" s="15">
        <f t="shared" ref="D98:M98" si="18">SUM(D5,D13,D23,D52,D78,D84,D93)</f>
        <v>197551869</v>
      </c>
      <c r="E98" s="15">
        <f t="shared" si="18"/>
        <v>163291003</v>
      </c>
      <c r="F98" s="15">
        <f t="shared" si="18"/>
        <v>31425706</v>
      </c>
      <c r="G98" s="15">
        <f t="shared" si="18"/>
        <v>17105233</v>
      </c>
      <c r="H98" s="15">
        <f t="shared" si="18"/>
        <v>0</v>
      </c>
      <c r="I98" s="15">
        <f t="shared" si="18"/>
        <v>116516337</v>
      </c>
      <c r="J98" s="15">
        <f t="shared" si="18"/>
        <v>32941216</v>
      </c>
      <c r="K98" s="15">
        <f t="shared" si="18"/>
        <v>0</v>
      </c>
      <c r="L98" s="15">
        <f t="shared" si="18"/>
        <v>3405841</v>
      </c>
      <c r="M98" s="15">
        <f t="shared" si="18"/>
        <v>27168</v>
      </c>
      <c r="N98" s="15">
        <f t="shared" si="17"/>
        <v>562264373</v>
      </c>
      <c r="O98" s="38">
        <f t="shared" si="11"/>
        <v>2210.0544510479067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214</v>
      </c>
      <c r="M100" s="49"/>
      <c r="N100" s="49"/>
      <c r="O100" s="44">
        <v>254412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125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119000850</v>
      </c>
      <c r="E5" s="27">
        <f t="shared" si="0"/>
        <v>67645410</v>
      </c>
      <c r="F5" s="27">
        <f t="shared" si="0"/>
        <v>1836291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188482551</v>
      </c>
      <c r="O5" s="33">
        <f t="shared" ref="O5:O36" si="1">(N5/O$95)</f>
        <v>789.48216484740851</v>
      </c>
      <c r="P5" s="6"/>
    </row>
    <row r="6" spans="1:133">
      <c r="A6" s="12"/>
      <c r="B6" s="25">
        <v>311</v>
      </c>
      <c r="C6" s="20" t="s">
        <v>3</v>
      </c>
      <c r="D6" s="47">
        <v>116986592</v>
      </c>
      <c r="E6" s="47">
        <v>50420588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167407180</v>
      </c>
      <c r="O6" s="48">
        <f t="shared" si="1"/>
        <v>701.20540164696615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11162486</v>
      </c>
      <c r="F7" s="47">
        <v>1836291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12998777</v>
      </c>
      <c r="O7" s="48">
        <f t="shared" si="1"/>
        <v>54.44696366789254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239071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239071</v>
      </c>
      <c r="O8" s="48">
        <f t="shared" si="1"/>
        <v>1.0013780566469244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5571556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5571556</v>
      </c>
      <c r="O9" s="48">
        <f t="shared" si="1"/>
        <v>23.337142186963334</v>
      </c>
      <c r="P9" s="9"/>
    </row>
    <row r="10" spans="1:133">
      <c r="A10" s="12"/>
      <c r="B10" s="25">
        <v>314.10000000000002</v>
      </c>
      <c r="C10" s="20" t="s">
        <v>207</v>
      </c>
      <c r="D10" s="47">
        <v>14783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14783</v>
      </c>
      <c r="O10" s="48">
        <f t="shared" si="1"/>
        <v>6.1920399426996509E-2</v>
      </c>
      <c r="P10" s="9"/>
    </row>
    <row r="11" spans="1:133">
      <c r="A11" s="12"/>
      <c r="B11" s="25">
        <v>315</v>
      </c>
      <c r="C11" s="20" t="s">
        <v>153</v>
      </c>
      <c r="D11" s="47">
        <v>1998648</v>
      </c>
      <c r="E11" s="47">
        <v>251709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2250357</v>
      </c>
      <c r="O11" s="48">
        <f t="shared" si="1"/>
        <v>9.4258948990960949</v>
      </c>
      <c r="P11" s="9"/>
    </row>
    <row r="12" spans="1:133">
      <c r="A12" s="12"/>
      <c r="B12" s="25">
        <v>316</v>
      </c>
      <c r="C12" s="20" t="s">
        <v>208</v>
      </c>
      <c r="D12" s="47">
        <v>827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827</v>
      </c>
      <c r="O12" s="48">
        <f t="shared" si="1"/>
        <v>3.463990416432802E-3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665593</v>
      </c>
      <c r="E13" s="32">
        <f t="shared" si="3"/>
        <v>28720885</v>
      </c>
      <c r="F13" s="32">
        <f t="shared" si="3"/>
        <v>354256</v>
      </c>
      <c r="G13" s="32">
        <f t="shared" si="3"/>
        <v>0</v>
      </c>
      <c r="H13" s="32">
        <f t="shared" si="3"/>
        <v>0</v>
      </c>
      <c r="I13" s="32">
        <f t="shared" si="3"/>
        <v>663999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30404733</v>
      </c>
      <c r="O13" s="46">
        <f t="shared" si="1"/>
        <v>127.35393437267008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10467486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10467486</v>
      </c>
      <c r="O14" s="48">
        <f t="shared" si="1"/>
        <v>43.844342428227961</v>
      </c>
      <c r="P14" s="9"/>
    </row>
    <row r="15" spans="1:133">
      <c r="A15" s="12"/>
      <c r="B15" s="25">
        <v>323.3</v>
      </c>
      <c r="C15" s="20" t="s">
        <v>180</v>
      </c>
      <c r="D15" s="47">
        <v>0</v>
      </c>
      <c r="E15" s="47">
        <v>1220986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1220986</v>
      </c>
      <c r="O15" s="48">
        <f t="shared" si="1"/>
        <v>5.1142488544118754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3597424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3597424</v>
      </c>
      <c r="O16" s="48">
        <f t="shared" si="1"/>
        <v>15.068249407309983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354256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354256</v>
      </c>
      <c r="O17" s="48">
        <f t="shared" si="1"/>
        <v>1.483844484841377</v>
      </c>
      <c r="P17" s="9"/>
    </row>
    <row r="18" spans="1:16">
      <c r="A18" s="12"/>
      <c r="B18" s="25">
        <v>324.31</v>
      </c>
      <c r="C18" s="20" t="s">
        <v>21</v>
      </c>
      <c r="D18" s="47">
        <v>0</v>
      </c>
      <c r="E18" s="47">
        <v>8057220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8057220</v>
      </c>
      <c r="O18" s="48">
        <f t="shared" si="1"/>
        <v>33.748649169396252</v>
      </c>
      <c r="P18" s="9"/>
    </row>
    <row r="19" spans="1:16">
      <c r="A19" s="12"/>
      <c r="B19" s="25">
        <v>324.61</v>
      </c>
      <c r="C19" s="20" t="s">
        <v>22</v>
      </c>
      <c r="D19" s="47">
        <v>0</v>
      </c>
      <c r="E19" s="47">
        <v>1227280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1227280</v>
      </c>
      <c r="O19" s="48">
        <f t="shared" si="1"/>
        <v>5.1406120414506038</v>
      </c>
      <c r="P19" s="9"/>
    </row>
    <row r="20" spans="1:16">
      <c r="A20" s="12"/>
      <c r="B20" s="25">
        <v>324.70999999999998</v>
      </c>
      <c r="C20" s="20" t="s">
        <v>23</v>
      </c>
      <c r="D20" s="47">
        <v>0</v>
      </c>
      <c r="E20" s="47">
        <v>3152441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3152441</v>
      </c>
      <c r="O20" s="48">
        <f t="shared" si="1"/>
        <v>13.204383811813589</v>
      </c>
      <c r="P20" s="9"/>
    </row>
    <row r="21" spans="1:16">
      <c r="A21" s="12"/>
      <c r="B21" s="25">
        <v>325.10000000000002</v>
      </c>
      <c r="C21" s="20" t="s">
        <v>24</v>
      </c>
      <c r="D21" s="47">
        <v>0</v>
      </c>
      <c r="E21" s="47">
        <v>284865</v>
      </c>
      <c r="F21" s="47">
        <v>0</v>
      </c>
      <c r="G21" s="47">
        <v>0</v>
      </c>
      <c r="H21" s="47">
        <v>0</v>
      </c>
      <c r="I21" s="47">
        <v>663999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948864</v>
      </c>
      <c r="O21" s="48">
        <f t="shared" si="1"/>
        <v>3.9744326511464259</v>
      </c>
      <c r="P21" s="9"/>
    </row>
    <row r="22" spans="1:16">
      <c r="A22" s="12"/>
      <c r="B22" s="25">
        <v>329</v>
      </c>
      <c r="C22" s="20" t="s">
        <v>25</v>
      </c>
      <c r="D22" s="47">
        <v>665593</v>
      </c>
      <c r="E22" s="47">
        <v>713183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1378776</v>
      </c>
      <c r="O22" s="48">
        <f t="shared" si="1"/>
        <v>5.775171524072011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SUM(D24:D48)</f>
        <v>47676958</v>
      </c>
      <c r="E23" s="32">
        <f t="shared" si="5"/>
        <v>19147899</v>
      </c>
      <c r="F23" s="32">
        <f t="shared" si="5"/>
        <v>7011254</v>
      </c>
      <c r="G23" s="32">
        <f t="shared" si="5"/>
        <v>1469539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75305650</v>
      </c>
      <c r="O23" s="46">
        <f t="shared" si="1"/>
        <v>315.42690435700462</v>
      </c>
      <c r="P23" s="10"/>
    </row>
    <row r="24" spans="1:16">
      <c r="A24" s="12"/>
      <c r="B24" s="25">
        <v>331.1</v>
      </c>
      <c r="C24" s="20" t="s">
        <v>26</v>
      </c>
      <c r="D24" s="47">
        <v>253884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253884</v>
      </c>
      <c r="O24" s="48">
        <f t="shared" si="1"/>
        <v>1.0634241147347345</v>
      </c>
      <c r="P24" s="9"/>
    </row>
    <row r="25" spans="1:16">
      <c r="A25" s="12"/>
      <c r="B25" s="25">
        <v>331.2</v>
      </c>
      <c r="C25" s="20" t="s">
        <v>27</v>
      </c>
      <c r="D25" s="47">
        <v>24333827</v>
      </c>
      <c r="E25" s="47">
        <v>646140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24979967</v>
      </c>
      <c r="O25" s="48">
        <f t="shared" si="1"/>
        <v>104.63164001306851</v>
      </c>
      <c r="P25" s="9"/>
    </row>
    <row r="26" spans="1:16">
      <c r="A26" s="12"/>
      <c r="B26" s="25">
        <v>331.39</v>
      </c>
      <c r="C26" s="20" t="s">
        <v>33</v>
      </c>
      <c r="D26" s="47">
        <v>431350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431350</v>
      </c>
      <c r="O26" s="48">
        <f t="shared" si="1"/>
        <v>1.8067621114005914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1468572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1468572</v>
      </c>
      <c r="O27" s="48">
        <f t="shared" si="1"/>
        <v>6.1512930276197739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2663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2663</v>
      </c>
      <c r="O28" s="48">
        <f t="shared" si="1"/>
        <v>1.1154300458235249E-2</v>
      </c>
      <c r="P28" s="9"/>
    </row>
    <row r="29" spans="1:16">
      <c r="A29" s="12"/>
      <c r="B29" s="25">
        <v>331.61</v>
      </c>
      <c r="C29" s="20" t="s">
        <v>36</v>
      </c>
      <c r="D29" s="47">
        <v>0</v>
      </c>
      <c r="E29" s="47">
        <v>3402872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3402872</v>
      </c>
      <c r="O29" s="48">
        <f t="shared" si="1"/>
        <v>14.253344614688659</v>
      </c>
      <c r="P29" s="9"/>
    </row>
    <row r="30" spans="1:16">
      <c r="A30" s="12"/>
      <c r="B30" s="25">
        <v>331.69</v>
      </c>
      <c r="C30" s="20" t="s">
        <v>37</v>
      </c>
      <c r="D30" s="47">
        <v>1794</v>
      </c>
      <c r="E30" s="47">
        <v>175387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177181</v>
      </c>
      <c r="O30" s="48">
        <f t="shared" si="1"/>
        <v>0.74214423938812613</v>
      </c>
      <c r="P30" s="9"/>
    </row>
    <row r="31" spans="1:16">
      <c r="A31" s="12"/>
      <c r="B31" s="25">
        <v>333</v>
      </c>
      <c r="C31" s="20" t="s">
        <v>4</v>
      </c>
      <c r="D31" s="47">
        <v>545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545</v>
      </c>
      <c r="O31" s="48">
        <f t="shared" si="1"/>
        <v>2.2827990047834062E-3</v>
      </c>
      <c r="P31" s="9"/>
    </row>
    <row r="32" spans="1:16">
      <c r="A32" s="12"/>
      <c r="B32" s="25">
        <v>334.2</v>
      </c>
      <c r="C32" s="20" t="s">
        <v>32</v>
      </c>
      <c r="D32" s="47">
        <v>2698944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2698944</v>
      </c>
      <c r="O32" s="48">
        <f t="shared" si="1"/>
        <v>11.30485628837825</v>
      </c>
      <c r="P32" s="9"/>
    </row>
    <row r="33" spans="1:16">
      <c r="A33" s="12"/>
      <c r="B33" s="25">
        <v>334.49</v>
      </c>
      <c r="C33" s="20" t="s">
        <v>40</v>
      </c>
      <c r="D33" s="47">
        <v>0</v>
      </c>
      <c r="E33" s="47">
        <v>1046904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6" si="7">SUM(D33:M33)</f>
        <v>1046904</v>
      </c>
      <c r="O33" s="48">
        <f t="shared" si="1"/>
        <v>4.3850851546858118</v>
      </c>
      <c r="P33" s="9"/>
    </row>
    <row r="34" spans="1:16">
      <c r="A34" s="12"/>
      <c r="B34" s="25">
        <v>334.5</v>
      </c>
      <c r="C34" s="20" t="s">
        <v>41</v>
      </c>
      <c r="D34" s="47">
        <v>0</v>
      </c>
      <c r="E34" s="47">
        <v>965761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965761</v>
      </c>
      <c r="O34" s="48">
        <f t="shared" si="1"/>
        <v>4.0452077975387661</v>
      </c>
      <c r="P34" s="9"/>
    </row>
    <row r="35" spans="1:16">
      <c r="A35" s="12"/>
      <c r="B35" s="25">
        <v>334.61</v>
      </c>
      <c r="C35" s="20" t="s">
        <v>121</v>
      </c>
      <c r="D35" s="47">
        <v>0</v>
      </c>
      <c r="E35" s="47">
        <v>3019141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3019141</v>
      </c>
      <c r="O35" s="48">
        <f t="shared" si="1"/>
        <v>12.646040495597758</v>
      </c>
      <c r="P35" s="9"/>
    </row>
    <row r="36" spans="1:16">
      <c r="A36" s="12"/>
      <c r="B36" s="25">
        <v>334.69</v>
      </c>
      <c r="C36" s="20" t="s">
        <v>42</v>
      </c>
      <c r="D36" s="47">
        <v>10483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10483</v>
      </c>
      <c r="O36" s="48">
        <f t="shared" si="1"/>
        <v>4.3909324710356787E-2</v>
      </c>
      <c r="P36" s="9"/>
    </row>
    <row r="37" spans="1:16">
      <c r="A37" s="12"/>
      <c r="B37" s="25">
        <v>334.7</v>
      </c>
      <c r="C37" s="20" t="s">
        <v>43</v>
      </c>
      <c r="D37" s="47">
        <v>162912</v>
      </c>
      <c r="E37" s="47">
        <v>25000</v>
      </c>
      <c r="F37" s="47">
        <v>0</v>
      </c>
      <c r="G37" s="47">
        <v>1469539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1657451</v>
      </c>
      <c r="O37" s="48">
        <f t="shared" ref="O37:O68" si="8">(N37/O$95)</f>
        <v>6.9424357674812143</v>
      </c>
      <c r="P37" s="9"/>
    </row>
    <row r="38" spans="1:16">
      <c r="A38" s="12"/>
      <c r="B38" s="25">
        <v>335.12</v>
      </c>
      <c r="C38" s="20" t="s">
        <v>155</v>
      </c>
      <c r="D38" s="47">
        <v>5424482</v>
      </c>
      <c r="E38" s="47">
        <v>0</v>
      </c>
      <c r="F38" s="47">
        <v>1166338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6590820</v>
      </c>
      <c r="O38" s="48">
        <f t="shared" si="8"/>
        <v>27.606453828819394</v>
      </c>
      <c r="P38" s="9"/>
    </row>
    <row r="39" spans="1:16">
      <c r="A39" s="12"/>
      <c r="B39" s="25">
        <v>335.13</v>
      </c>
      <c r="C39" s="20" t="s">
        <v>156</v>
      </c>
      <c r="D39" s="47">
        <v>45866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45866</v>
      </c>
      <c r="O39" s="48">
        <f t="shared" si="8"/>
        <v>0.19211533789613894</v>
      </c>
      <c r="P39" s="9"/>
    </row>
    <row r="40" spans="1:16">
      <c r="A40" s="12"/>
      <c r="B40" s="25">
        <v>335.14</v>
      </c>
      <c r="C40" s="20" t="s">
        <v>157</v>
      </c>
      <c r="D40" s="47">
        <v>61760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61760</v>
      </c>
      <c r="O40" s="48">
        <f t="shared" si="8"/>
        <v>0.25868929639527188</v>
      </c>
      <c r="P40" s="9"/>
    </row>
    <row r="41" spans="1:16">
      <c r="A41" s="12"/>
      <c r="B41" s="25">
        <v>335.15</v>
      </c>
      <c r="C41" s="20" t="s">
        <v>158</v>
      </c>
      <c r="D41" s="47">
        <v>98513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98513</v>
      </c>
      <c r="O41" s="48">
        <f t="shared" si="8"/>
        <v>0.412633721758216</v>
      </c>
      <c r="P41" s="9"/>
    </row>
    <row r="42" spans="1:16">
      <c r="A42" s="12"/>
      <c r="B42" s="25">
        <v>335.16</v>
      </c>
      <c r="C42" s="20" t="s">
        <v>159</v>
      </c>
      <c r="D42" s="47">
        <v>239750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239750</v>
      </c>
      <c r="O42" s="48">
        <f t="shared" si="8"/>
        <v>1.0042221310033426</v>
      </c>
      <c r="P42" s="9"/>
    </row>
    <row r="43" spans="1:16">
      <c r="A43" s="12"/>
      <c r="B43" s="25">
        <v>335.18</v>
      </c>
      <c r="C43" s="20" t="s">
        <v>160</v>
      </c>
      <c r="D43" s="47">
        <v>13730908</v>
      </c>
      <c r="E43" s="47">
        <v>0</v>
      </c>
      <c r="F43" s="47">
        <v>5844916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19575824</v>
      </c>
      <c r="O43" s="48">
        <f t="shared" si="8"/>
        <v>81.995727605532338</v>
      </c>
      <c r="P43" s="9"/>
    </row>
    <row r="44" spans="1:16">
      <c r="A44" s="12"/>
      <c r="B44" s="25">
        <v>335.29</v>
      </c>
      <c r="C44" s="20" t="s">
        <v>50</v>
      </c>
      <c r="D44" s="47">
        <v>36</v>
      </c>
      <c r="E44" s="47">
        <v>4372394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4372430</v>
      </c>
      <c r="O44" s="48">
        <f t="shared" si="8"/>
        <v>18.314456610064422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3877642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3877642</v>
      </c>
      <c r="O45" s="48">
        <f t="shared" si="8"/>
        <v>16.241976694507041</v>
      </c>
      <c r="P45" s="9"/>
    </row>
    <row r="46" spans="1:16">
      <c r="A46" s="12"/>
      <c r="B46" s="25">
        <v>335.7</v>
      </c>
      <c r="C46" s="20" t="s">
        <v>52</v>
      </c>
      <c r="D46" s="47">
        <v>0</v>
      </c>
      <c r="E46" s="47">
        <v>145423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145423</v>
      </c>
      <c r="O46" s="48">
        <f t="shared" si="8"/>
        <v>0.60912198105067394</v>
      </c>
      <c r="P46" s="9"/>
    </row>
    <row r="47" spans="1:16">
      <c r="A47" s="12"/>
      <c r="B47" s="25">
        <v>337.1</v>
      </c>
      <c r="C47" s="20" t="s">
        <v>53</v>
      </c>
      <c r="D47" s="47">
        <v>79542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79542</v>
      </c>
      <c r="O47" s="48">
        <f t="shared" si="8"/>
        <v>0.33317137328161783</v>
      </c>
      <c r="P47" s="9"/>
    </row>
    <row r="48" spans="1:16">
      <c r="A48" s="12"/>
      <c r="B48" s="25">
        <v>337.7</v>
      </c>
      <c r="C48" s="20" t="s">
        <v>54</v>
      </c>
      <c r="D48" s="47">
        <v>102362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102362</v>
      </c>
      <c r="O48" s="48">
        <f t="shared" si="8"/>
        <v>0.42875572794062211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SUM(D50:D73)</f>
        <v>20669269</v>
      </c>
      <c r="E49" s="32">
        <f t="shared" si="9"/>
        <v>25354714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75196266</v>
      </c>
      <c r="J49" s="32">
        <f t="shared" si="9"/>
        <v>30733701</v>
      </c>
      <c r="K49" s="32">
        <f t="shared" si="9"/>
        <v>0</v>
      </c>
      <c r="L49" s="32">
        <f t="shared" si="9"/>
        <v>2514634</v>
      </c>
      <c r="M49" s="32">
        <f t="shared" si="9"/>
        <v>1397163</v>
      </c>
      <c r="N49" s="32">
        <f>SUM(D49:M49)</f>
        <v>155865747</v>
      </c>
      <c r="O49" s="46">
        <f t="shared" si="8"/>
        <v>652.8627011585728</v>
      </c>
      <c r="P49" s="10"/>
    </row>
    <row r="50" spans="1:16">
      <c r="A50" s="12"/>
      <c r="B50" s="25">
        <v>341.1</v>
      </c>
      <c r="C50" s="20" t="s">
        <v>162</v>
      </c>
      <c r="D50" s="47">
        <v>2203320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2203320</v>
      </c>
      <c r="O50" s="48">
        <f t="shared" si="8"/>
        <v>9.2288746848061933</v>
      </c>
      <c r="P50" s="9"/>
    </row>
    <row r="51" spans="1:16">
      <c r="A51" s="12"/>
      <c r="B51" s="25">
        <v>341.2</v>
      </c>
      <c r="C51" s="20" t="s">
        <v>209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30733701</v>
      </c>
      <c r="K51" s="47">
        <v>0</v>
      </c>
      <c r="L51" s="47">
        <v>0</v>
      </c>
      <c r="M51" s="47">
        <v>0</v>
      </c>
      <c r="N51" s="47">
        <f t="shared" ref="N51:N73" si="10">SUM(D51:M51)</f>
        <v>30733701</v>
      </c>
      <c r="O51" s="48">
        <f t="shared" si="8"/>
        <v>128.73185698368951</v>
      </c>
      <c r="P51" s="9"/>
    </row>
    <row r="52" spans="1:16">
      <c r="A52" s="12"/>
      <c r="B52" s="25">
        <v>341.3</v>
      </c>
      <c r="C52" s="20" t="s">
        <v>163</v>
      </c>
      <c r="D52" s="47">
        <v>2996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2996</v>
      </c>
      <c r="O52" s="48">
        <f t="shared" si="8"/>
        <v>1.2549111593268047E-2</v>
      </c>
      <c r="P52" s="9"/>
    </row>
    <row r="53" spans="1:16">
      <c r="A53" s="12"/>
      <c r="B53" s="25">
        <v>341.52</v>
      </c>
      <c r="C53" s="20" t="s">
        <v>164</v>
      </c>
      <c r="D53" s="47">
        <v>139428</v>
      </c>
      <c r="E53" s="47">
        <v>378212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517640</v>
      </c>
      <c r="O53" s="48">
        <f t="shared" si="8"/>
        <v>2.1681983061212522</v>
      </c>
      <c r="P53" s="9"/>
    </row>
    <row r="54" spans="1:16">
      <c r="A54" s="12"/>
      <c r="B54" s="25">
        <v>341.53</v>
      </c>
      <c r="C54" s="20" t="s">
        <v>165</v>
      </c>
      <c r="D54" s="47">
        <v>0</v>
      </c>
      <c r="E54" s="47">
        <v>865014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865014</v>
      </c>
      <c r="O54" s="48">
        <f t="shared" si="8"/>
        <v>3.6232166941719512</v>
      </c>
      <c r="P54" s="9"/>
    </row>
    <row r="55" spans="1:16">
      <c r="A55" s="12"/>
      <c r="B55" s="25">
        <v>341.55</v>
      </c>
      <c r="C55" s="20" t="s">
        <v>166</v>
      </c>
      <c r="D55" s="47">
        <v>9024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9024</v>
      </c>
      <c r="O55" s="48">
        <f t="shared" si="8"/>
        <v>3.779812517278066E-2</v>
      </c>
      <c r="P55" s="9"/>
    </row>
    <row r="56" spans="1:16">
      <c r="A56" s="12"/>
      <c r="B56" s="25">
        <v>341.9</v>
      </c>
      <c r="C56" s="20" t="s">
        <v>168</v>
      </c>
      <c r="D56" s="47">
        <v>2396152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2514634</v>
      </c>
      <c r="M56" s="47">
        <v>0</v>
      </c>
      <c r="N56" s="47">
        <f t="shared" si="10"/>
        <v>4910786</v>
      </c>
      <c r="O56" s="48">
        <f t="shared" si="8"/>
        <v>20.569426410099606</v>
      </c>
      <c r="P56" s="9"/>
    </row>
    <row r="57" spans="1:16">
      <c r="A57" s="12"/>
      <c r="B57" s="25">
        <v>342.3</v>
      </c>
      <c r="C57" s="20" t="s">
        <v>69</v>
      </c>
      <c r="D57" s="47">
        <v>51149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51149</v>
      </c>
      <c r="O57" s="48">
        <f t="shared" si="8"/>
        <v>0.21424382806544304</v>
      </c>
      <c r="P57" s="9"/>
    </row>
    <row r="58" spans="1:16">
      <c r="A58" s="12"/>
      <c r="B58" s="25">
        <v>342.6</v>
      </c>
      <c r="C58" s="20" t="s">
        <v>71</v>
      </c>
      <c r="D58" s="47">
        <v>4692895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4692895</v>
      </c>
      <c r="O58" s="48">
        <f t="shared" si="8"/>
        <v>19.6567633679872</v>
      </c>
      <c r="P58" s="9"/>
    </row>
    <row r="59" spans="1:16">
      <c r="A59" s="12"/>
      <c r="B59" s="25">
        <v>342.9</v>
      </c>
      <c r="C59" s="20" t="s">
        <v>72</v>
      </c>
      <c r="D59" s="47">
        <v>137822</v>
      </c>
      <c r="E59" s="47">
        <v>125746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263568</v>
      </c>
      <c r="O59" s="48">
        <f t="shared" si="8"/>
        <v>1.1039867304454181</v>
      </c>
      <c r="P59" s="9"/>
    </row>
    <row r="60" spans="1:16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24335590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24335590</v>
      </c>
      <c r="O60" s="48">
        <f t="shared" si="8"/>
        <v>101.93258831709544</v>
      </c>
      <c r="P60" s="9"/>
    </row>
    <row r="61" spans="1:16">
      <c r="A61" s="12"/>
      <c r="B61" s="25">
        <v>343.6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46903729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46903729</v>
      </c>
      <c r="O61" s="48">
        <f t="shared" si="8"/>
        <v>196.46199244372588</v>
      </c>
      <c r="P61" s="9"/>
    </row>
    <row r="62" spans="1:16">
      <c r="A62" s="12"/>
      <c r="B62" s="25">
        <v>343.7</v>
      </c>
      <c r="C62" s="20" t="s">
        <v>75</v>
      </c>
      <c r="D62" s="47">
        <v>1947738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1947738</v>
      </c>
      <c r="O62" s="48">
        <f t="shared" si="8"/>
        <v>8.1583382898693984</v>
      </c>
      <c r="P62" s="9"/>
    </row>
    <row r="63" spans="1:16">
      <c r="A63" s="12"/>
      <c r="B63" s="25">
        <v>343.9</v>
      </c>
      <c r="C63" s="20" t="s">
        <v>76</v>
      </c>
      <c r="D63" s="47">
        <v>0</v>
      </c>
      <c r="E63" s="47">
        <v>275020</v>
      </c>
      <c r="F63" s="47">
        <v>0</v>
      </c>
      <c r="G63" s="47">
        <v>0</v>
      </c>
      <c r="H63" s="47">
        <v>0</v>
      </c>
      <c r="I63" s="47">
        <v>3384772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3659792</v>
      </c>
      <c r="O63" s="48">
        <f t="shared" si="8"/>
        <v>15.329485385897748</v>
      </c>
      <c r="P63" s="9"/>
    </row>
    <row r="64" spans="1:16">
      <c r="A64" s="12"/>
      <c r="B64" s="25">
        <v>344.5</v>
      </c>
      <c r="C64" s="20" t="s">
        <v>170</v>
      </c>
      <c r="D64" s="47">
        <v>0</v>
      </c>
      <c r="E64" s="47">
        <v>553185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553185</v>
      </c>
      <c r="O64" s="48">
        <f t="shared" si="8"/>
        <v>2.3170828760754287</v>
      </c>
      <c r="P64" s="9"/>
    </row>
    <row r="65" spans="1:16">
      <c r="A65" s="12"/>
      <c r="B65" s="25">
        <v>344.9</v>
      </c>
      <c r="C65" s="20" t="s">
        <v>171</v>
      </c>
      <c r="D65" s="47">
        <v>0</v>
      </c>
      <c r="E65" s="47">
        <v>5230559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5230559</v>
      </c>
      <c r="O65" s="48">
        <f t="shared" si="8"/>
        <v>21.908834641579613</v>
      </c>
      <c r="P65" s="9"/>
    </row>
    <row r="66" spans="1:16">
      <c r="A66" s="12"/>
      <c r="B66" s="25">
        <v>345.1</v>
      </c>
      <c r="C66" s="20" t="s">
        <v>79</v>
      </c>
      <c r="D66" s="47">
        <v>350</v>
      </c>
      <c r="E66" s="47">
        <v>158232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1353358</v>
      </c>
      <c r="N66" s="47">
        <f t="shared" si="10"/>
        <v>1511940</v>
      </c>
      <c r="O66" s="48">
        <f t="shared" si="8"/>
        <v>6.332945187692153</v>
      </c>
      <c r="P66" s="9"/>
    </row>
    <row r="67" spans="1:16">
      <c r="A67" s="12"/>
      <c r="B67" s="25">
        <v>345.9</v>
      </c>
      <c r="C67" s="20" t="s">
        <v>80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43805</v>
      </c>
      <c r="N67" s="47">
        <f t="shared" si="10"/>
        <v>43805</v>
      </c>
      <c r="O67" s="48">
        <f t="shared" si="8"/>
        <v>0.18348258789823324</v>
      </c>
      <c r="P67" s="9"/>
    </row>
    <row r="68" spans="1:16">
      <c r="A68" s="12"/>
      <c r="B68" s="25">
        <v>346.4</v>
      </c>
      <c r="C68" s="20" t="s">
        <v>81</v>
      </c>
      <c r="D68" s="47">
        <v>64270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64270</v>
      </c>
      <c r="O68" s="48">
        <f t="shared" si="8"/>
        <v>0.26920273768335695</v>
      </c>
      <c r="P68" s="9"/>
    </row>
    <row r="69" spans="1:16">
      <c r="A69" s="12"/>
      <c r="B69" s="25">
        <v>347.2</v>
      </c>
      <c r="C69" s="20" t="s">
        <v>83</v>
      </c>
      <c r="D69" s="47">
        <v>533758</v>
      </c>
      <c r="E69" s="47">
        <v>1210356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1744114</v>
      </c>
      <c r="O69" s="48">
        <f t="shared" ref="O69:O93" si="11">(N69/O$95)</f>
        <v>7.3054343182179924</v>
      </c>
      <c r="P69" s="9"/>
    </row>
    <row r="70" spans="1:16">
      <c r="A70" s="12"/>
      <c r="B70" s="25">
        <v>347.3</v>
      </c>
      <c r="C70" s="20" t="s">
        <v>84</v>
      </c>
      <c r="D70" s="47">
        <v>0</v>
      </c>
      <c r="E70" s="47">
        <v>12222146</v>
      </c>
      <c r="F70" s="47">
        <v>0</v>
      </c>
      <c r="G70" s="47">
        <v>0</v>
      </c>
      <c r="H70" s="47">
        <v>0</v>
      </c>
      <c r="I70" s="47">
        <v>572175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12794321</v>
      </c>
      <c r="O70" s="48">
        <f t="shared" si="11"/>
        <v>53.59057476271456</v>
      </c>
      <c r="P70" s="9"/>
    </row>
    <row r="71" spans="1:16">
      <c r="A71" s="12"/>
      <c r="B71" s="25">
        <v>347.5</v>
      </c>
      <c r="C71" s="20" t="s">
        <v>181</v>
      </c>
      <c r="D71" s="47">
        <v>0</v>
      </c>
      <c r="E71" s="47">
        <v>1306193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1306193</v>
      </c>
      <c r="O71" s="48">
        <f t="shared" si="11"/>
        <v>5.4711487714771598</v>
      </c>
      <c r="P71" s="9"/>
    </row>
    <row r="72" spans="1:16">
      <c r="A72" s="12"/>
      <c r="B72" s="25">
        <v>347.9</v>
      </c>
      <c r="C72" s="20" t="s">
        <v>85</v>
      </c>
      <c r="D72" s="47">
        <v>0</v>
      </c>
      <c r="E72" s="47">
        <v>2956289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2956289</v>
      </c>
      <c r="O72" s="48">
        <f t="shared" si="11"/>
        <v>12.382777223948866</v>
      </c>
      <c r="P72" s="9"/>
    </row>
    <row r="73" spans="1:16">
      <c r="A73" s="12"/>
      <c r="B73" s="25">
        <v>349</v>
      </c>
      <c r="C73" s="20" t="s">
        <v>1</v>
      </c>
      <c r="D73" s="47">
        <v>8490367</v>
      </c>
      <c r="E73" s="47">
        <v>73762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8564129</v>
      </c>
      <c r="O73" s="48">
        <f t="shared" si="11"/>
        <v>35.871899372544419</v>
      </c>
      <c r="P73" s="9"/>
    </row>
    <row r="74" spans="1:16" ht="15.75">
      <c r="A74" s="29" t="s">
        <v>61</v>
      </c>
      <c r="B74" s="30"/>
      <c r="C74" s="31"/>
      <c r="D74" s="32">
        <f t="shared" ref="D74:M74" si="12">SUM(D75:D77)</f>
        <v>3360326</v>
      </c>
      <c r="E74" s="32">
        <f t="shared" si="12"/>
        <v>1421170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79" si="13">SUM(D74:M74)</f>
        <v>4781496</v>
      </c>
      <c r="O74" s="46">
        <f t="shared" si="11"/>
        <v>20.027879468212546</v>
      </c>
      <c r="P74" s="10"/>
    </row>
    <row r="75" spans="1:16">
      <c r="A75" s="13"/>
      <c r="B75" s="40">
        <v>351.1</v>
      </c>
      <c r="C75" s="21" t="s">
        <v>95</v>
      </c>
      <c r="D75" s="47">
        <v>48651</v>
      </c>
      <c r="E75" s="47">
        <v>1395644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1444295</v>
      </c>
      <c r="O75" s="48">
        <f t="shared" si="11"/>
        <v>6.0496058506672474</v>
      </c>
      <c r="P75" s="9"/>
    </row>
    <row r="76" spans="1:16">
      <c r="A76" s="13"/>
      <c r="B76" s="40">
        <v>352</v>
      </c>
      <c r="C76" s="21" t="s">
        <v>99</v>
      </c>
      <c r="D76" s="47">
        <v>163955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163955</v>
      </c>
      <c r="O76" s="48">
        <f t="shared" si="11"/>
        <v>0.68674552445736403</v>
      </c>
      <c r="P76" s="9"/>
    </row>
    <row r="77" spans="1:16">
      <c r="A77" s="13"/>
      <c r="B77" s="40">
        <v>359</v>
      </c>
      <c r="C77" s="21" t="s">
        <v>100</v>
      </c>
      <c r="D77" s="47">
        <v>3147720</v>
      </c>
      <c r="E77" s="47">
        <v>25526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3173246</v>
      </c>
      <c r="O77" s="48">
        <f t="shared" si="11"/>
        <v>13.291528093087935</v>
      </c>
      <c r="P77" s="9"/>
    </row>
    <row r="78" spans="1:16" ht="15.75">
      <c r="A78" s="29" t="s">
        <v>5</v>
      </c>
      <c r="B78" s="30"/>
      <c r="C78" s="31"/>
      <c r="D78" s="32">
        <f t="shared" ref="D78:M78" si="14">SUM(D79:D86)</f>
        <v>5117070</v>
      </c>
      <c r="E78" s="32">
        <f t="shared" si="14"/>
        <v>2618614</v>
      </c>
      <c r="F78" s="32">
        <f t="shared" si="14"/>
        <v>511047</v>
      </c>
      <c r="G78" s="32">
        <f t="shared" si="14"/>
        <v>129994</v>
      </c>
      <c r="H78" s="32">
        <f t="shared" si="14"/>
        <v>0</v>
      </c>
      <c r="I78" s="32">
        <f t="shared" si="14"/>
        <v>185024</v>
      </c>
      <c r="J78" s="32">
        <f t="shared" si="14"/>
        <v>393542</v>
      </c>
      <c r="K78" s="32">
        <f t="shared" si="14"/>
        <v>0</v>
      </c>
      <c r="L78" s="32">
        <f t="shared" si="14"/>
        <v>2435764</v>
      </c>
      <c r="M78" s="32">
        <f t="shared" si="14"/>
        <v>38469</v>
      </c>
      <c r="N78" s="32">
        <f t="shared" si="13"/>
        <v>11429524</v>
      </c>
      <c r="O78" s="46">
        <f t="shared" si="11"/>
        <v>47.873955985959739</v>
      </c>
      <c r="P78" s="10"/>
    </row>
    <row r="79" spans="1:16">
      <c r="A79" s="12"/>
      <c r="B79" s="25">
        <v>361.1</v>
      </c>
      <c r="C79" s="20" t="s">
        <v>101</v>
      </c>
      <c r="D79" s="47">
        <v>1441752</v>
      </c>
      <c r="E79" s="47">
        <v>1942682</v>
      </c>
      <c r="F79" s="47">
        <v>205517</v>
      </c>
      <c r="G79" s="47">
        <v>143406</v>
      </c>
      <c r="H79" s="47">
        <v>0</v>
      </c>
      <c r="I79" s="47">
        <v>1782436</v>
      </c>
      <c r="J79" s="47">
        <v>196655</v>
      </c>
      <c r="K79" s="47">
        <v>0</v>
      </c>
      <c r="L79" s="47">
        <v>16602</v>
      </c>
      <c r="M79" s="47">
        <v>38469</v>
      </c>
      <c r="N79" s="47">
        <f t="shared" si="13"/>
        <v>5767519</v>
      </c>
      <c r="O79" s="48">
        <f t="shared" si="11"/>
        <v>24.157957125264929</v>
      </c>
      <c r="P79" s="9"/>
    </row>
    <row r="80" spans="1:16">
      <c r="A80" s="12"/>
      <c r="B80" s="25">
        <v>361.2</v>
      </c>
      <c r="C80" s="20" t="s">
        <v>132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512663</v>
      </c>
      <c r="M80" s="47">
        <v>0</v>
      </c>
      <c r="N80" s="47">
        <f t="shared" ref="N80:N86" si="15">SUM(D80:M80)</f>
        <v>512663</v>
      </c>
      <c r="O80" s="48">
        <f t="shared" si="11"/>
        <v>2.1473515342922487</v>
      </c>
      <c r="P80" s="9"/>
    </row>
    <row r="81" spans="1:119">
      <c r="A81" s="12"/>
      <c r="B81" s="25">
        <v>361.3</v>
      </c>
      <c r="C81" s="20" t="s">
        <v>102</v>
      </c>
      <c r="D81" s="47">
        <v>-113407</v>
      </c>
      <c r="E81" s="47">
        <v>-831600</v>
      </c>
      <c r="F81" s="47">
        <v>-24807</v>
      </c>
      <c r="G81" s="47">
        <v>-13412</v>
      </c>
      <c r="H81" s="47">
        <v>0</v>
      </c>
      <c r="I81" s="47">
        <v>-1523767</v>
      </c>
      <c r="J81" s="47">
        <v>0</v>
      </c>
      <c r="K81" s="47">
        <v>0</v>
      </c>
      <c r="L81" s="47">
        <v>1906499</v>
      </c>
      <c r="M81" s="47">
        <v>0</v>
      </c>
      <c r="N81" s="47">
        <f t="shared" si="15"/>
        <v>-600494</v>
      </c>
      <c r="O81" s="48">
        <f t="shared" si="11"/>
        <v>-2.5152423955567098</v>
      </c>
      <c r="P81" s="9"/>
    </row>
    <row r="82" spans="1:119">
      <c r="A82" s="12"/>
      <c r="B82" s="25">
        <v>362</v>
      </c>
      <c r="C82" s="20" t="s">
        <v>103</v>
      </c>
      <c r="D82" s="47">
        <v>500739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500739</v>
      </c>
      <c r="O82" s="48">
        <f t="shared" si="11"/>
        <v>2.0974064052408039</v>
      </c>
      <c r="P82" s="9"/>
    </row>
    <row r="83" spans="1:119">
      <c r="A83" s="12"/>
      <c r="B83" s="25">
        <v>364</v>
      </c>
      <c r="C83" s="20" t="s">
        <v>172</v>
      </c>
      <c r="D83" s="47">
        <v>0</v>
      </c>
      <c r="E83" s="47">
        <v>5490</v>
      </c>
      <c r="F83" s="47">
        <v>0</v>
      </c>
      <c r="G83" s="47">
        <v>0</v>
      </c>
      <c r="H83" s="47">
        <v>0</v>
      </c>
      <c r="I83" s="47">
        <v>-73645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-68155</v>
      </c>
      <c r="O83" s="48">
        <f t="shared" si="11"/>
        <v>-0.28547553425873956</v>
      </c>
      <c r="P83" s="9"/>
    </row>
    <row r="84" spans="1:119">
      <c r="A84" s="12"/>
      <c r="B84" s="25">
        <v>365</v>
      </c>
      <c r="C84" s="20" t="s">
        <v>173</v>
      </c>
      <c r="D84" s="47">
        <v>1859429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1859429</v>
      </c>
      <c r="O84" s="48">
        <f t="shared" si="11"/>
        <v>7.7884452672759714</v>
      </c>
      <c r="P84" s="9"/>
    </row>
    <row r="85" spans="1:119">
      <c r="A85" s="12"/>
      <c r="B85" s="25">
        <v>366</v>
      </c>
      <c r="C85" s="20" t="s">
        <v>106</v>
      </c>
      <c r="D85" s="47">
        <v>55176</v>
      </c>
      <c r="E85" s="47">
        <v>1219198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1274374</v>
      </c>
      <c r="O85" s="48">
        <f t="shared" si="11"/>
        <v>5.3378710071960525</v>
      </c>
      <c r="P85" s="9"/>
    </row>
    <row r="86" spans="1:119">
      <c r="A86" s="12"/>
      <c r="B86" s="25">
        <v>369.9</v>
      </c>
      <c r="C86" s="20" t="s">
        <v>107</v>
      </c>
      <c r="D86" s="47">
        <v>1373381</v>
      </c>
      <c r="E86" s="47">
        <v>282844</v>
      </c>
      <c r="F86" s="47">
        <v>330337</v>
      </c>
      <c r="G86" s="47">
        <v>0</v>
      </c>
      <c r="H86" s="47">
        <v>0</v>
      </c>
      <c r="I86" s="47">
        <v>0</v>
      </c>
      <c r="J86" s="47">
        <v>196887</v>
      </c>
      <c r="K86" s="47">
        <v>0</v>
      </c>
      <c r="L86" s="47">
        <v>0</v>
      </c>
      <c r="M86" s="47">
        <v>0</v>
      </c>
      <c r="N86" s="47">
        <f t="shared" si="15"/>
        <v>2183449</v>
      </c>
      <c r="O86" s="48">
        <f t="shared" si="11"/>
        <v>9.1456425765051819</v>
      </c>
      <c r="P86" s="9"/>
    </row>
    <row r="87" spans="1:119" ht="15.75">
      <c r="A87" s="29" t="s">
        <v>62</v>
      </c>
      <c r="B87" s="30"/>
      <c r="C87" s="31"/>
      <c r="D87" s="32">
        <f t="shared" ref="D87:M87" si="16">SUM(D88:D92)</f>
        <v>7272553</v>
      </c>
      <c r="E87" s="32">
        <f t="shared" si="16"/>
        <v>3832273</v>
      </c>
      <c r="F87" s="32">
        <f t="shared" si="16"/>
        <v>9504583</v>
      </c>
      <c r="G87" s="32">
        <f t="shared" si="16"/>
        <v>475000</v>
      </c>
      <c r="H87" s="32">
        <f t="shared" si="16"/>
        <v>0</v>
      </c>
      <c r="I87" s="32">
        <f t="shared" si="16"/>
        <v>50610087</v>
      </c>
      <c r="J87" s="32">
        <f t="shared" si="16"/>
        <v>100000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ref="N87:N93" si="17">SUM(D87:M87)</f>
        <v>71794496</v>
      </c>
      <c r="O87" s="46">
        <f t="shared" si="11"/>
        <v>300.72000737197476</v>
      </c>
      <c r="P87" s="9"/>
    </row>
    <row r="88" spans="1:119">
      <c r="A88" s="12"/>
      <c r="B88" s="25">
        <v>381</v>
      </c>
      <c r="C88" s="20" t="s">
        <v>108</v>
      </c>
      <c r="D88" s="47">
        <v>5503959</v>
      </c>
      <c r="E88" s="47">
        <v>1832273</v>
      </c>
      <c r="F88" s="47">
        <v>9495583</v>
      </c>
      <c r="G88" s="47">
        <v>475000</v>
      </c>
      <c r="H88" s="47">
        <v>0</v>
      </c>
      <c r="I88" s="47">
        <v>26541726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7"/>
        <v>43848541</v>
      </c>
      <c r="O88" s="48">
        <f t="shared" si="11"/>
        <v>183.6649646899163</v>
      </c>
      <c r="P88" s="9"/>
    </row>
    <row r="89" spans="1:119">
      <c r="A89" s="12"/>
      <c r="B89" s="25">
        <v>383</v>
      </c>
      <c r="C89" s="20" t="s">
        <v>109</v>
      </c>
      <c r="D89" s="47">
        <v>1768594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1768594</v>
      </c>
      <c r="O89" s="48">
        <f t="shared" si="11"/>
        <v>7.4079717854420251</v>
      </c>
      <c r="P89" s="9"/>
    </row>
    <row r="90" spans="1:119">
      <c r="A90" s="12"/>
      <c r="B90" s="25">
        <v>384</v>
      </c>
      <c r="C90" s="20" t="s">
        <v>110</v>
      </c>
      <c r="D90" s="47">
        <v>0</v>
      </c>
      <c r="E90" s="47">
        <v>2000000</v>
      </c>
      <c r="F90" s="47">
        <v>9000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2009000</v>
      </c>
      <c r="O90" s="48">
        <f t="shared" si="11"/>
        <v>8.4149416524951626</v>
      </c>
      <c r="P90" s="9"/>
    </row>
    <row r="91" spans="1:119">
      <c r="A91" s="12"/>
      <c r="B91" s="25">
        <v>389.4</v>
      </c>
      <c r="C91" s="20" t="s">
        <v>174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23831361</v>
      </c>
      <c r="J91" s="47">
        <v>100000</v>
      </c>
      <c r="K91" s="47">
        <v>0</v>
      </c>
      <c r="L91" s="47">
        <v>0</v>
      </c>
      <c r="M91" s="47">
        <v>0</v>
      </c>
      <c r="N91" s="47">
        <f t="shared" si="17"/>
        <v>23931361</v>
      </c>
      <c r="O91" s="48">
        <f t="shared" si="11"/>
        <v>100.23942582369253</v>
      </c>
      <c r="P91" s="9"/>
    </row>
    <row r="92" spans="1:119" ht="15.75" thickBot="1">
      <c r="A92" s="12"/>
      <c r="B92" s="25">
        <v>389.9</v>
      </c>
      <c r="C92" s="20" t="s">
        <v>210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237000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7"/>
        <v>237000</v>
      </c>
      <c r="O92" s="48">
        <f t="shared" si="11"/>
        <v>0.99270342042874737</v>
      </c>
      <c r="P92" s="9"/>
    </row>
    <row r="93" spans="1:119" ht="16.5" thickBot="1">
      <c r="A93" s="14" t="s">
        <v>86</v>
      </c>
      <c r="B93" s="23"/>
      <c r="C93" s="22"/>
      <c r="D93" s="15">
        <f t="shared" ref="D93:M93" si="18">SUM(D5,D13,D23,D49,D74,D78,D87)</f>
        <v>203762619</v>
      </c>
      <c r="E93" s="15">
        <f t="shared" si="18"/>
        <v>148740965</v>
      </c>
      <c r="F93" s="15">
        <f t="shared" si="18"/>
        <v>19217431</v>
      </c>
      <c r="G93" s="15">
        <f t="shared" si="18"/>
        <v>2074533</v>
      </c>
      <c r="H93" s="15">
        <f t="shared" si="18"/>
        <v>0</v>
      </c>
      <c r="I93" s="15">
        <f t="shared" si="18"/>
        <v>126655376</v>
      </c>
      <c r="J93" s="15">
        <f t="shared" si="18"/>
        <v>31227243</v>
      </c>
      <c r="K93" s="15">
        <f t="shared" si="18"/>
        <v>0</v>
      </c>
      <c r="L93" s="15">
        <f t="shared" si="18"/>
        <v>4950398</v>
      </c>
      <c r="M93" s="15">
        <f t="shared" si="18"/>
        <v>1435632</v>
      </c>
      <c r="N93" s="15">
        <f t="shared" si="17"/>
        <v>538064197</v>
      </c>
      <c r="O93" s="38">
        <f t="shared" si="11"/>
        <v>2253.747547561803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211</v>
      </c>
      <c r="M95" s="49"/>
      <c r="N95" s="49"/>
      <c r="O95" s="44">
        <v>238742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125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110771626</v>
      </c>
      <c r="E5" s="27">
        <f t="shared" si="0"/>
        <v>61566344</v>
      </c>
      <c r="F5" s="27">
        <f t="shared" si="0"/>
        <v>2156996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174494966</v>
      </c>
      <c r="O5" s="33">
        <f t="shared" ref="O5:O36" si="2">(N5/O$90)</f>
        <v>759.61502731645737</v>
      </c>
      <c r="P5" s="6"/>
    </row>
    <row r="6" spans="1:133">
      <c r="A6" s="12"/>
      <c r="B6" s="25">
        <v>311</v>
      </c>
      <c r="C6" s="20" t="s">
        <v>3</v>
      </c>
      <c r="D6" s="47">
        <v>108431854</v>
      </c>
      <c r="E6" s="47">
        <v>46182268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154614122</v>
      </c>
      <c r="O6" s="48">
        <f t="shared" si="2"/>
        <v>673.06933373963386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9988962</v>
      </c>
      <c r="F7" s="47">
        <v>2156996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12145958</v>
      </c>
      <c r="O7" s="48">
        <f t="shared" si="2"/>
        <v>52.874030864331893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208457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208457</v>
      </c>
      <c r="O8" s="48">
        <f t="shared" si="2"/>
        <v>0.9074592429749907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4891254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4891254</v>
      </c>
      <c r="O9" s="48">
        <f t="shared" si="2"/>
        <v>21.292706179396209</v>
      </c>
      <c r="P9" s="9"/>
    </row>
    <row r="10" spans="1:133">
      <c r="A10" s="12"/>
      <c r="B10" s="25">
        <v>315</v>
      </c>
      <c r="C10" s="20" t="s">
        <v>153</v>
      </c>
      <c r="D10" s="47">
        <v>2339772</v>
      </c>
      <c r="E10" s="47">
        <v>295403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2635175</v>
      </c>
      <c r="O10" s="48">
        <f t="shared" si="2"/>
        <v>11.471497290120366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SUM(D12:D20)</f>
        <v>910832</v>
      </c>
      <c r="E11" s="32">
        <f t="shared" si="3"/>
        <v>22345873</v>
      </c>
      <c r="F11" s="32">
        <f t="shared" si="3"/>
        <v>359331</v>
      </c>
      <c r="G11" s="32">
        <f t="shared" si="3"/>
        <v>0</v>
      </c>
      <c r="H11" s="32">
        <f t="shared" si="3"/>
        <v>0</v>
      </c>
      <c r="I11" s="32">
        <f t="shared" si="3"/>
        <v>583036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24199072</v>
      </c>
      <c r="O11" s="46">
        <f t="shared" si="2"/>
        <v>105.34389134362145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8682076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8682076</v>
      </c>
      <c r="O12" s="48">
        <f t="shared" si="2"/>
        <v>37.794989443440784</v>
      </c>
      <c r="P12" s="9"/>
    </row>
    <row r="13" spans="1:133">
      <c r="A13" s="12"/>
      <c r="B13" s="25">
        <v>323.3</v>
      </c>
      <c r="C13" s="20" t="s">
        <v>180</v>
      </c>
      <c r="D13" s="47">
        <v>0</v>
      </c>
      <c r="E13" s="47">
        <v>886547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19" si="4">SUM(D13:M13)</f>
        <v>886547</v>
      </c>
      <c r="O13" s="48">
        <f t="shared" si="2"/>
        <v>3.8593343926169386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2834682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2834682</v>
      </c>
      <c r="O14" s="48">
        <f t="shared" si="2"/>
        <v>12.339995211457676</v>
      </c>
      <c r="P14" s="9"/>
    </row>
    <row r="15" spans="1:133">
      <c r="A15" s="12"/>
      <c r="B15" s="25">
        <v>324.20999999999998</v>
      </c>
      <c r="C15" s="20" t="s">
        <v>20</v>
      </c>
      <c r="D15" s="47">
        <v>0</v>
      </c>
      <c r="E15" s="47">
        <v>0</v>
      </c>
      <c r="F15" s="47">
        <v>359331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359331</v>
      </c>
      <c r="O15" s="48">
        <f t="shared" si="2"/>
        <v>1.564247001719522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5973213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5973213</v>
      </c>
      <c r="O16" s="48">
        <f t="shared" si="2"/>
        <v>26.002712056243606</v>
      </c>
      <c r="P16" s="9"/>
    </row>
    <row r="17" spans="1:16">
      <c r="A17" s="12"/>
      <c r="B17" s="25">
        <v>324.61</v>
      </c>
      <c r="C17" s="20" t="s">
        <v>22</v>
      </c>
      <c r="D17" s="47">
        <v>0</v>
      </c>
      <c r="E17" s="47">
        <v>833507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833507</v>
      </c>
      <c r="O17" s="48">
        <f t="shared" si="2"/>
        <v>3.6284395881853602</v>
      </c>
      <c r="P17" s="9"/>
    </row>
    <row r="18" spans="1:16">
      <c r="A18" s="12"/>
      <c r="B18" s="25">
        <v>324.70999999999998</v>
      </c>
      <c r="C18" s="20" t="s">
        <v>23</v>
      </c>
      <c r="D18" s="47">
        <v>0</v>
      </c>
      <c r="E18" s="47">
        <v>2362080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2362080</v>
      </c>
      <c r="O18" s="48">
        <f t="shared" si="2"/>
        <v>10.282654593735716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296977</v>
      </c>
      <c r="F19" s="47">
        <v>0</v>
      </c>
      <c r="G19" s="47">
        <v>0</v>
      </c>
      <c r="H19" s="47">
        <v>0</v>
      </c>
      <c r="I19" s="47">
        <v>583036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880013</v>
      </c>
      <c r="O19" s="48">
        <f t="shared" si="2"/>
        <v>3.8308904512112836</v>
      </c>
      <c r="P19" s="9"/>
    </row>
    <row r="20" spans="1:16">
      <c r="A20" s="12"/>
      <c r="B20" s="25">
        <v>329</v>
      </c>
      <c r="C20" s="20" t="s">
        <v>25</v>
      </c>
      <c r="D20" s="47">
        <v>910832</v>
      </c>
      <c r="E20" s="47">
        <v>476791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1387623</v>
      </c>
      <c r="O20" s="48">
        <f t="shared" si="2"/>
        <v>6.0406286050105562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SUM(D22:D45)</f>
        <v>19103088</v>
      </c>
      <c r="E21" s="32">
        <f t="shared" si="5"/>
        <v>21216000</v>
      </c>
      <c r="F21" s="32">
        <f t="shared" si="5"/>
        <v>7059420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>SUM(D21:M21)</f>
        <v>47378508</v>
      </c>
      <c r="O21" s="46">
        <f t="shared" si="2"/>
        <v>206.24908255882289</v>
      </c>
      <c r="P21" s="10"/>
    </row>
    <row r="22" spans="1:16">
      <c r="A22" s="12"/>
      <c r="B22" s="25">
        <v>331.1</v>
      </c>
      <c r="C22" s="20" t="s">
        <v>26</v>
      </c>
      <c r="D22" s="47">
        <v>48478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48478</v>
      </c>
      <c r="O22" s="48">
        <f t="shared" si="2"/>
        <v>0.2110354134470975</v>
      </c>
      <c r="P22" s="9"/>
    </row>
    <row r="23" spans="1:16">
      <c r="A23" s="12"/>
      <c r="B23" s="25">
        <v>331.2</v>
      </c>
      <c r="C23" s="20" t="s">
        <v>27</v>
      </c>
      <c r="D23" s="47">
        <v>340953</v>
      </c>
      <c r="E23" s="47">
        <v>1399707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1740660</v>
      </c>
      <c r="O23" s="48">
        <f t="shared" si="2"/>
        <v>7.5774764381951547</v>
      </c>
      <c r="P23" s="9"/>
    </row>
    <row r="24" spans="1:16">
      <c r="A24" s="12"/>
      <c r="B24" s="25">
        <v>331.39</v>
      </c>
      <c r="C24" s="20" t="s">
        <v>33</v>
      </c>
      <c r="D24" s="47">
        <v>42744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42744</v>
      </c>
      <c r="O24" s="48">
        <f t="shared" si="2"/>
        <v>0.18607404827721308</v>
      </c>
      <c r="P24" s="9"/>
    </row>
    <row r="25" spans="1:16">
      <c r="A25" s="12"/>
      <c r="B25" s="25">
        <v>331.49</v>
      </c>
      <c r="C25" s="20" t="s">
        <v>35</v>
      </c>
      <c r="D25" s="47">
        <v>0</v>
      </c>
      <c r="E25" s="47">
        <v>1863021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1863021</v>
      </c>
      <c r="O25" s="48">
        <f t="shared" si="2"/>
        <v>8.1101408266765347</v>
      </c>
      <c r="P25" s="9"/>
    </row>
    <row r="26" spans="1:16">
      <c r="A26" s="12"/>
      <c r="B26" s="25">
        <v>331.61</v>
      </c>
      <c r="C26" s="20" t="s">
        <v>36</v>
      </c>
      <c r="D26" s="47">
        <v>0</v>
      </c>
      <c r="E26" s="47">
        <v>3235399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3235399</v>
      </c>
      <c r="O26" s="48">
        <f t="shared" si="2"/>
        <v>14.084404588294191</v>
      </c>
      <c r="P26" s="9"/>
    </row>
    <row r="27" spans="1:16">
      <c r="A27" s="12"/>
      <c r="B27" s="25">
        <v>331.69</v>
      </c>
      <c r="C27" s="20" t="s">
        <v>37</v>
      </c>
      <c r="D27" s="47">
        <v>1720</v>
      </c>
      <c r="E27" s="47">
        <v>140623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142343</v>
      </c>
      <c r="O27" s="48">
        <f t="shared" si="2"/>
        <v>0.61965043641033457</v>
      </c>
      <c r="P27" s="9"/>
    </row>
    <row r="28" spans="1:16">
      <c r="A28" s="12"/>
      <c r="B28" s="25">
        <v>333</v>
      </c>
      <c r="C28" s="20" t="s">
        <v>4</v>
      </c>
      <c r="D28" s="47">
        <v>533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533</v>
      </c>
      <c r="O28" s="48">
        <f t="shared" si="2"/>
        <v>2.3202664170820365E-3</v>
      </c>
      <c r="P28" s="9"/>
    </row>
    <row r="29" spans="1:16">
      <c r="A29" s="12"/>
      <c r="B29" s="25">
        <v>334.2</v>
      </c>
      <c r="C29" s="20" t="s">
        <v>32</v>
      </c>
      <c r="D29" s="47">
        <v>125145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125145</v>
      </c>
      <c r="O29" s="48">
        <f t="shared" si="2"/>
        <v>0.54478375378186017</v>
      </c>
      <c r="P29" s="9"/>
    </row>
    <row r="30" spans="1:16">
      <c r="A30" s="12"/>
      <c r="B30" s="25">
        <v>334.39</v>
      </c>
      <c r="C30" s="20" t="s">
        <v>38</v>
      </c>
      <c r="D30" s="47">
        <v>0</v>
      </c>
      <c r="E30" s="47">
        <v>511379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3" si="7">SUM(D30:M30)</f>
        <v>511379</v>
      </c>
      <c r="O30" s="48">
        <f t="shared" si="2"/>
        <v>2.2261454410900465</v>
      </c>
      <c r="P30" s="9"/>
    </row>
    <row r="31" spans="1:16">
      <c r="A31" s="12"/>
      <c r="B31" s="25">
        <v>334.49</v>
      </c>
      <c r="C31" s="20" t="s">
        <v>40</v>
      </c>
      <c r="D31" s="47">
        <v>0</v>
      </c>
      <c r="E31" s="47">
        <v>432372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432372</v>
      </c>
      <c r="O31" s="48">
        <f t="shared" si="2"/>
        <v>1.8822105652656553</v>
      </c>
      <c r="P31" s="9"/>
    </row>
    <row r="32" spans="1:16">
      <c r="A32" s="12"/>
      <c r="B32" s="25">
        <v>334.5</v>
      </c>
      <c r="C32" s="20" t="s">
        <v>41</v>
      </c>
      <c r="D32" s="47">
        <v>0</v>
      </c>
      <c r="E32" s="47">
        <v>2607758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2607758</v>
      </c>
      <c r="O32" s="48">
        <f t="shared" si="2"/>
        <v>11.352145049300219</v>
      </c>
      <c r="P32" s="9"/>
    </row>
    <row r="33" spans="1:16">
      <c r="A33" s="12"/>
      <c r="B33" s="25">
        <v>334.61</v>
      </c>
      <c r="C33" s="20" t="s">
        <v>121</v>
      </c>
      <c r="D33" s="47">
        <v>0</v>
      </c>
      <c r="E33" s="47">
        <v>2821913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2821913</v>
      </c>
      <c r="O33" s="48">
        <f t="shared" si="2"/>
        <v>12.284408941514485</v>
      </c>
      <c r="P33" s="9"/>
    </row>
    <row r="34" spans="1:16">
      <c r="A34" s="12"/>
      <c r="B34" s="25">
        <v>334.7</v>
      </c>
      <c r="C34" s="20" t="s">
        <v>43</v>
      </c>
      <c r="D34" s="47">
        <v>154223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154223</v>
      </c>
      <c r="O34" s="48">
        <f t="shared" si="2"/>
        <v>0.67136669351152511</v>
      </c>
      <c r="P34" s="9"/>
    </row>
    <row r="35" spans="1:16">
      <c r="A35" s="12"/>
      <c r="B35" s="25">
        <v>335.12</v>
      </c>
      <c r="C35" s="20" t="s">
        <v>155</v>
      </c>
      <c r="D35" s="47">
        <v>5415821</v>
      </c>
      <c r="E35" s="47">
        <v>0</v>
      </c>
      <c r="F35" s="47">
        <v>1154066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6569887</v>
      </c>
      <c r="O35" s="48">
        <f t="shared" si="2"/>
        <v>28.600165422371198</v>
      </c>
      <c r="P35" s="9"/>
    </row>
    <row r="36" spans="1:16">
      <c r="A36" s="12"/>
      <c r="B36" s="25">
        <v>335.13</v>
      </c>
      <c r="C36" s="20" t="s">
        <v>156</v>
      </c>
      <c r="D36" s="47">
        <v>45562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45562</v>
      </c>
      <c r="O36" s="48">
        <f t="shared" si="2"/>
        <v>0.19834142306771435</v>
      </c>
      <c r="P36" s="9"/>
    </row>
    <row r="37" spans="1:16">
      <c r="A37" s="12"/>
      <c r="B37" s="25">
        <v>335.14</v>
      </c>
      <c r="C37" s="20" t="s">
        <v>157</v>
      </c>
      <c r="D37" s="47">
        <v>56131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56131</v>
      </c>
      <c r="O37" s="48">
        <f t="shared" ref="O37:O68" si="8">(N37/O$90)</f>
        <v>0.24435060836253619</v>
      </c>
      <c r="P37" s="9"/>
    </row>
    <row r="38" spans="1:16">
      <c r="A38" s="12"/>
      <c r="B38" s="25">
        <v>335.15</v>
      </c>
      <c r="C38" s="20" t="s">
        <v>158</v>
      </c>
      <c r="D38" s="47">
        <v>100778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100778</v>
      </c>
      <c r="O38" s="48">
        <f t="shared" si="8"/>
        <v>0.43870883486058809</v>
      </c>
      <c r="P38" s="9"/>
    </row>
    <row r="39" spans="1:16">
      <c r="A39" s="12"/>
      <c r="B39" s="25">
        <v>335.16</v>
      </c>
      <c r="C39" s="20" t="s">
        <v>159</v>
      </c>
      <c r="D39" s="47">
        <v>239750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239750</v>
      </c>
      <c r="O39" s="48">
        <f t="shared" si="8"/>
        <v>1.0436845656574452</v>
      </c>
      <c r="P39" s="9"/>
    </row>
    <row r="40" spans="1:16">
      <c r="A40" s="12"/>
      <c r="B40" s="25">
        <v>335.18</v>
      </c>
      <c r="C40" s="20" t="s">
        <v>160</v>
      </c>
      <c r="D40" s="47">
        <v>11995652</v>
      </c>
      <c r="E40" s="47">
        <v>0</v>
      </c>
      <c r="F40" s="47">
        <v>5905354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17901006</v>
      </c>
      <c r="O40" s="48">
        <f t="shared" si="8"/>
        <v>77.927022614979435</v>
      </c>
      <c r="P40" s="9"/>
    </row>
    <row r="41" spans="1:16">
      <c r="A41" s="12"/>
      <c r="B41" s="25">
        <v>335.29</v>
      </c>
      <c r="C41" s="20" t="s">
        <v>50</v>
      </c>
      <c r="D41" s="47">
        <v>3</v>
      </c>
      <c r="E41" s="47">
        <v>4378036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4378039</v>
      </c>
      <c r="O41" s="48">
        <f t="shared" si="8"/>
        <v>19.058568225845068</v>
      </c>
      <c r="P41" s="9"/>
    </row>
    <row r="42" spans="1:16">
      <c r="A42" s="12"/>
      <c r="B42" s="25">
        <v>335.49</v>
      </c>
      <c r="C42" s="20" t="s">
        <v>51</v>
      </c>
      <c r="D42" s="47">
        <v>0</v>
      </c>
      <c r="E42" s="47">
        <v>3739835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3739835</v>
      </c>
      <c r="O42" s="48">
        <f t="shared" si="8"/>
        <v>16.280325620878045</v>
      </c>
      <c r="P42" s="9"/>
    </row>
    <row r="43" spans="1:16">
      <c r="A43" s="12"/>
      <c r="B43" s="25">
        <v>335.7</v>
      </c>
      <c r="C43" s="20" t="s">
        <v>52</v>
      </c>
      <c r="D43" s="47">
        <v>0</v>
      </c>
      <c r="E43" s="47">
        <v>85957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85957</v>
      </c>
      <c r="O43" s="48">
        <f t="shared" si="8"/>
        <v>0.37418975687264655</v>
      </c>
      <c r="P43" s="9"/>
    </row>
    <row r="44" spans="1:16">
      <c r="A44" s="12"/>
      <c r="B44" s="25">
        <v>337.1</v>
      </c>
      <c r="C44" s="20" t="s">
        <v>53</v>
      </c>
      <c r="D44" s="47">
        <v>133233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133233</v>
      </c>
      <c r="O44" s="48">
        <f t="shared" si="8"/>
        <v>0.57999259952549898</v>
      </c>
      <c r="P44" s="9"/>
    </row>
    <row r="45" spans="1:16">
      <c r="A45" s="12"/>
      <c r="B45" s="25">
        <v>337.7</v>
      </c>
      <c r="C45" s="20" t="s">
        <v>54</v>
      </c>
      <c r="D45" s="47">
        <v>402362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402362</v>
      </c>
      <c r="O45" s="48">
        <f t="shared" si="8"/>
        <v>1.7515704242213177</v>
      </c>
      <c r="P45" s="9"/>
    </row>
    <row r="46" spans="1:16" ht="15.75">
      <c r="A46" s="29" t="s">
        <v>60</v>
      </c>
      <c r="B46" s="30"/>
      <c r="C46" s="31"/>
      <c r="D46" s="32">
        <f t="shared" ref="D46:M46" si="9">SUM(D47:D69)</f>
        <v>17402713</v>
      </c>
      <c r="E46" s="32">
        <f t="shared" si="9"/>
        <v>24098942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73130396</v>
      </c>
      <c r="J46" s="32">
        <f t="shared" si="9"/>
        <v>31254731</v>
      </c>
      <c r="K46" s="32">
        <f t="shared" si="9"/>
        <v>0</v>
      </c>
      <c r="L46" s="32">
        <f t="shared" si="9"/>
        <v>2305881</v>
      </c>
      <c r="M46" s="32">
        <f t="shared" si="9"/>
        <v>1374212</v>
      </c>
      <c r="N46" s="32">
        <f>SUM(D46:M46)</f>
        <v>149566875</v>
      </c>
      <c r="O46" s="46">
        <f t="shared" si="8"/>
        <v>651.09755566680451</v>
      </c>
      <c r="P46" s="10"/>
    </row>
    <row r="47" spans="1:16">
      <c r="A47" s="12"/>
      <c r="B47" s="25">
        <v>341.1</v>
      </c>
      <c r="C47" s="20" t="s">
        <v>162</v>
      </c>
      <c r="D47" s="47">
        <v>2160252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2160252</v>
      </c>
      <c r="O47" s="48">
        <f t="shared" si="8"/>
        <v>9.404052848094377</v>
      </c>
      <c r="P47" s="9"/>
    </row>
    <row r="48" spans="1:16">
      <c r="A48" s="12"/>
      <c r="B48" s="25">
        <v>341.3</v>
      </c>
      <c r="C48" s="20" t="s">
        <v>163</v>
      </c>
      <c r="D48" s="47">
        <v>2813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9" si="10">SUM(D48:M48)</f>
        <v>2813</v>
      </c>
      <c r="O48" s="48">
        <f t="shared" si="8"/>
        <v>1.2245608689027708E-2</v>
      </c>
      <c r="P48" s="9"/>
    </row>
    <row r="49" spans="1:16">
      <c r="A49" s="12"/>
      <c r="B49" s="25">
        <v>341.52</v>
      </c>
      <c r="C49" s="20" t="s">
        <v>164</v>
      </c>
      <c r="D49" s="47">
        <v>137474</v>
      </c>
      <c r="E49" s="47">
        <v>324373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461847</v>
      </c>
      <c r="O49" s="48">
        <f t="shared" si="8"/>
        <v>2.0105217334523213</v>
      </c>
      <c r="P49" s="9"/>
    </row>
    <row r="50" spans="1:16">
      <c r="A50" s="12"/>
      <c r="B50" s="25">
        <v>341.53</v>
      </c>
      <c r="C50" s="20" t="s">
        <v>165</v>
      </c>
      <c r="D50" s="47">
        <v>0</v>
      </c>
      <c r="E50" s="47">
        <v>869464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869464</v>
      </c>
      <c r="O50" s="48">
        <f t="shared" si="8"/>
        <v>3.7849683303223558</v>
      </c>
      <c r="P50" s="9"/>
    </row>
    <row r="51" spans="1:16">
      <c r="A51" s="12"/>
      <c r="B51" s="25">
        <v>341.55</v>
      </c>
      <c r="C51" s="20" t="s">
        <v>166</v>
      </c>
      <c r="D51" s="47">
        <v>7725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7725</v>
      </c>
      <c r="O51" s="48">
        <f t="shared" si="8"/>
        <v>3.3628626776658031E-2</v>
      </c>
      <c r="P51" s="9"/>
    </row>
    <row r="52" spans="1:16">
      <c r="A52" s="12"/>
      <c r="B52" s="25">
        <v>341.9</v>
      </c>
      <c r="C52" s="20" t="s">
        <v>168</v>
      </c>
      <c r="D52" s="47">
        <v>861747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31254731</v>
      </c>
      <c r="K52" s="47">
        <v>0</v>
      </c>
      <c r="L52" s="47">
        <v>2305881</v>
      </c>
      <c r="M52" s="47">
        <v>0</v>
      </c>
      <c r="N52" s="47">
        <f t="shared" si="10"/>
        <v>34422359</v>
      </c>
      <c r="O52" s="48">
        <f t="shared" si="8"/>
        <v>149.84811179069717</v>
      </c>
      <c r="P52" s="9"/>
    </row>
    <row r="53" spans="1:16">
      <c r="A53" s="12"/>
      <c r="B53" s="25">
        <v>342.3</v>
      </c>
      <c r="C53" s="20" t="s">
        <v>69</v>
      </c>
      <c r="D53" s="47">
        <v>33498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33498</v>
      </c>
      <c r="O53" s="48">
        <f t="shared" si="8"/>
        <v>0.14582417343229653</v>
      </c>
      <c r="P53" s="9"/>
    </row>
    <row r="54" spans="1:16">
      <c r="A54" s="12"/>
      <c r="B54" s="25">
        <v>342.6</v>
      </c>
      <c r="C54" s="20" t="s">
        <v>71</v>
      </c>
      <c r="D54" s="47">
        <v>4656094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4656094</v>
      </c>
      <c r="O54" s="48">
        <f t="shared" si="8"/>
        <v>20.269002894891496</v>
      </c>
      <c r="P54" s="9"/>
    </row>
    <row r="55" spans="1:16">
      <c r="A55" s="12"/>
      <c r="B55" s="25">
        <v>342.9</v>
      </c>
      <c r="C55" s="20" t="s">
        <v>72</v>
      </c>
      <c r="D55" s="47">
        <v>123415</v>
      </c>
      <c r="E55" s="47">
        <v>51629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175044</v>
      </c>
      <c r="O55" s="48">
        <f t="shared" si="8"/>
        <v>0.76200509326774479</v>
      </c>
      <c r="P55" s="9"/>
    </row>
    <row r="56" spans="1:16">
      <c r="A56" s="12"/>
      <c r="B56" s="25">
        <v>343.4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23267817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23267817</v>
      </c>
      <c r="O56" s="48">
        <f t="shared" si="8"/>
        <v>101.28993317806848</v>
      </c>
      <c r="P56" s="9"/>
    </row>
    <row r="57" spans="1:16">
      <c r="A57" s="12"/>
      <c r="B57" s="25">
        <v>343.6</v>
      </c>
      <c r="C57" s="20" t="s">
        <v>74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45908033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45908033</v>
      </c>
      <c r="O57" s="48">
        <f t="shared" si="8"/>
        <v>199.84778094595478</v>
      </c>
      <c r="P57" s="9"/>
    </row>
    <row r="58" spans="1:16">
      <c r="A58" s="12"/>
      <c r="B58" s="25">
        <v>343.7</v>
      </c>
      <c r="C58" s="20" t="s">
        <v>75</v>
      </c>
      <c r="D58" s="47">
        <v>1870263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1870263</v>
      </c>
      <c r="O58" s="48">
        <f t="shared" si="8"/>
        <v>8.1416668480508463</v>
      </c>
      <c r="P58" s="9"/>
    </row>
    <row r="59" spans="1:16">
      <c r="A59" s="12"/>
      <c r="B59" s="25">
        <v>343.9</v>
      </c>
      <c r="C59" s="20" t="s">
        <v>76</v>
      </c>
      <c r="D59" s="47">
        <v>0</v>
      </c>
      <c r="E59" s="47">
        <v>597288</v>
      </c>
      <c r="F59" s="47">
        <v>0</v>
      </c>
      <c r="G59" s="47">
        <v>0</v>
      </c>
      <c r="H59" s="47">
        <v>0</v>
      </c>
      <c r="I59" s="47">
        <v>3393205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3990493</v>
      </c>
      <c r="O59" s="48">
        <f t="shared" si="8"/>
        <v>17.371495113510218</v>
      </c>
      <c r="P59" s="9"/>
    </row>
    <row r="60" spans="1:16">
      <c r="A60" s="12"/>
      <c r="B60" s="25">
        <v>344.5</v>
      </c>
      <c r="C60" s="20" t="s">
        <v>170</v>
      </c>
      <c r="D60" s="47">
        <v>0</v>
      </c>
      <c r="E60" s="47">
        <v>457305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457305</v>
      </c>
      <c r="O60" s="48">
        <f t="shared" si="8"/>
        <v>1.9907494068737348</v>
      </c>
      <c r="P60" s="9"/>
    </row>
    <row r="61" spans="1:16">
      <c r="A61" s="12"/>
      <c r="B61" s="25">
        <v>344.9</v>
      </c>
      <c r="C61" s="20" t="s">
        <v>171</v>
      </c>
      <c r="D61" s="47">
        <v>0</v>
      </c>
      <c r="E61" s="47">
        <v>6990776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6990776</v>
      </c>
      <c r="O61" s="48">
        <f t="shared" si="8"/>
        <v>30.432387958992663</v>
      </c>
      <c r="P61" s="9"/>
    </row>
    <row r="62" spans="1:16">
      <c r="A62" s="12"/>
      <c r="B62" s="25">
        <v>345.1</v>
      </c>
      <c r="C62" s="20" t="s">
        <v>79</v>
      </c>
      <c r="D62" s="47">
        <v>3150</v>
      </c>
      <c r="E62" s="47">
        <v>16176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1241487</v>
      </c>
      <c r="N62" s="47">
        <f t="shared" si="10"/>
        <v>1260813</v>
      </c>
      <c r="O62" s="48">
        <f t="shared" si="8"/>
        <v>5.4885967394379991</v>
      </c>
      <c r="P62" s="9"/>
    </row>
    <row r="63" spans="1:16">
      <c r="A63" s="12"/>
      <c r="B63" s="25">
        <v>345.9</v>
      </c>
      <c r="C63" s="20" t="s">
        <v>80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132725</v>
      </c>
      <c r="N63" s="47">
        <f t="shared" si="10"/>
        <v>132725</v>
      </c>
      <c r="O63" s="48">
        <f t="shared" si="8"/>
        <v>0.5777811636157848</v>
      </c>
      <c r="P63" s="9"/>
    </row>
    <row r="64" spans="1:16">
      <c r="A64" s="12"/>
      <c r="B64" s="25">
        <v>346.4</v>
      </c>
      <c r="C64" s="20" t="s">
        <v>81</v>
      </c>
      <c r="D64" s="47">
        <v>58575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58575</v>
      </c>
      <c r="O64" s="48">
        <f t="shared" si="8"/>
        <v>0.25498987876281481</v>
      </c>
      <c r="P64" s="9"/>
    </row>
    <row r="65" spans="1:16">
      <c r="A65" s="12"/>
      <c r="B65" s="25">
        <v>347.2</v>
      </c>
      <c r="C65" s="20" t="s">
        <v>83</v>
      </c>
      <c r="D65" s="47">
        <v>517322</v>
      </c>
      <c r="E65" s="47">
        <v>984011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1501333</v>
      </c>
      <c r="O65" s="48">
        <f t="shared" si="8"/>
        <v>6.5356332847223735</v>
      </c>
      <c r="P65" s="9"/>
    </row>
    <row r="66" spans="1:16">
      <c r="A66" s="12"/>
      <c r="B66" s="25">
        <v>347.3</v>
      </c>
      <c r="C66" s="20" t="s">
        <v>84</v>
      </c>
      <c r="D66" s="47">
        <v>0</v>
      </c>
      <c r="E66" s="47">
        <v>10781978</v>
      </c>
      <c r="F66" s="47">
        <v>0</v>
      </c>
      <c r="G66" s="47">
        <v>0</v>
      </c>
      <c r="H66" s="47">
        <v>0</v>
      </c>
      <c r="I66" s="47">
        <v>560816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11342794</v>
      </c>
      <c r="O66" s="48">
        <f t="shared" si="8"/>
        <v>49.377681039549003</v>
      </c>
      <c r="P66" s="9"/>
    </row>
    <row r="67" spans="1:16">
      <c r="A67" s="12"/>
      <c r="B67" s="25">
        <v>347.5</v>
      </c>
      <c r="C67" s="20" t="s">
        <v>181</v>
      </c>
      <c r="D67" s="47">
        <v>0</v>
      </c>
      <c r="E67" s="47">
        <v>1321670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1321670</v>
      </c>
      <c r="O67" s="48">
        <f t="shared" si="8"/>
        <v>5.7535206669133494</v>
      </c>
      <c r="P67" s="9"/>
    </row>
    <row r="68" spans="1:16">
      <c r="A68" s="12"/>
      <c r="B68" s="25">
        <v>347.9</v>
      </c>
      <c r="C68" s="20" t="s">
        <v>85</v>
      </c>
      <c r="D68" s="47">
        <v>0</v>
      </c>
      <c r="E68" s="47">
        <v>1663691</v>
      </c>
      <c r="F68" s="47">
        <v>0</v>
      </c>
      <c r="G68" s="47">
        <v>0</v>
      </c>
      <c r="H68" s="47">
        <v>0</v>
      </c>
      <c r="I68" s="47">
        <v>525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1664216</v>
      </c>
      <c r="O68" s="48">
        <f t="shared" si="8"/>
        <v>7.2446988659861136</v>
      </c>
      <c r="P68" s="9"/>
    </row>
    <row r="69" spans="1:16">
      <c r="A69" s="12"/>
      <c r="B69" s="25">
        <v>349</v>
      </c>
      <c r="C69" s="20" t="s">
        <v>1</v>
      </c>
      <c r="D69" s="47">
        <v>6970385</v>
      </c>
      <c r="E69" s="47">
        <v>40581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7010966</v>
      </c>
      <c r="O69" s="48">
        <f t="shared" ref="O69:O88" si="11">(N69/O$90)</f>
        <v>30.520279476742921</v>
      </c>
      <c r="P69" s="9"/>
    </row>
    <row r="70" spans="1:16" ht="15.75">
      <c r="A70" s="29" t="s">
        <v>61</v>
      </c>
      <c r="B70" s="30"/>
      <c r="C70" s="31"/>
      <c r="D70" s="32">
        <f t="shared" ref="D70:M70" si="12">SUM(D71:D73)</f>
        <v>3550208</v>
      </c>
      <c r="E70" s="32">
        <f t="shared" si="12"/>
        <v>1536012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734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5" si="13">SUM(D70:M70)</f>
        <v>5086954</v>
      </c>
      <c r="O70" s="46">
        <f t="shared" si="11"/>
        <v>22.144631391071545</v>
      </c>
      <c r="P70" s="10"/>
    </row>
    <row r="71" spans="1:16">
      <c r="A71" s="13"/>
      <c r="B71" s="40">
        <v>351.1</v>
      </c>
      <c r="C71" s="21" t="s">
        <v>95</v>
      </c>
      <c r="D71" s="47">
        <v>35113</v>
      </c>
      <c r="E71" s="47">
        <v>1430508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1465621</v>
      </c>
      <c r="O71" s="48">
        <f t="shared" si="11"/>
        <v>6.3801710815575818</v>
      </c>
      <c r="P71" s="9"/>
    </row>
    <row r="72" spans="1:16">
      <c r="A72" s="13"/>
      <c r="B72" s="40">
        <v>352</v>
      </c>
      <c r="C72" s="21" t="s">
        <v>99</v>
      </c>
      <c r="D72" s="47">
        <v>158826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158826</v>
      </c>
      <c r="O72" s="48">
        <f t="shared" si="11"/>
        <v>0.69140456652808913</v>
      </c>
      <c r="P72" s="9"/>
    </row>
    <row r="73" spans="1:16">
      <c r="A73" s="13"/>
      <c r="B73" s="40">
        <v>359</v>
      </c>
      <c r="C73" s="21" t="s">
        <v>100</v>
      </c>
      <c r="D73" s="47">
        <v>3356269</v>
      </c>
      <c r="E73" s="47">
        <v>105504</v>
      </c>
      <c r="F73" s="47">
        <v>0</v>
      </c>
      <c r="G73" s="47">
        <v>0</v>
      </c>
      <c r="H73" s="47">
        <v>0</v>
      </c>
      <c r="I73" s="47">
        <v>734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3462507</v>
      </c>
      <c r="O73" s="48">
        <f t="shared" si="11"/>
        <v>15.073055742985874</v>
      </c>
      <c r="P73" s="9"/>
    </row>
    <row r="74" spans="1:16" ht="15.75">
      <c r="A74" s="29" t="s">
        <v>5</v>
      </c>
      <c r="B74" s="30"/>
      <c r="C74" s="31"/>
      <c r="D74" s="32">
        <f t="shared" ref="D74:M74" si="14">SUM(D75:D82)</f>
        <v>3008173</v>
      </c>
      <c r="E74" s="32">
        <f t="shared" si="14"/>
        <v>1422595</v>
      </c>
      <c r="F74" s="32">
        <f t="shared" si="14"/>
        <v>114647</v>
      </c>
      <c r="G74" s="32">
        <f t="shared" si="14"/>
        <v>132544</v>
      </c>
      <c r="H74" s="32">
        <f t="shared" si="14"/>
        <v>0</v>
      </c>
      <c r="I74" s="32">
        <f t="shared" si="14"/>
        <v>498436</v>
      </c>
      <c r="J74" s="32">
        <f t="shared" si="14"/>
        <v>367624</v>
      </c>
      <c r="K74" s="32">
        <f t="shared" si="14"/>
        <v>0</v>
      </c>
      <c r="L74" s="32">
        <f t="shared" si="14"/>
        <v>3599381</v>
      </c>
      <c r="M74" s="32">
        <f t="shared" si="14"/>
        <v>29464</v>
      </c>
      <c r="N74" s="32">
        <f t="shared" si="13"/>
        <v>9172864</v>
      </c>
      <c r="O74" s="46">
        <f t="shared" si="11"/>
        <v>39.931497725442398</v>
      </c>
      <c r="P74" s="10"/>
    </row>
    <row r="75" spans="1:16">
      <c r="A75" s="12"/>
      <c r="B75" s="25">
        <v>361.1</v>
      </c>
      <c r="C75" s="20" t="s">
        <v>101</v>
      </c>
      <c r="D75" s="47">
        <v>851877</v>
      </c>
      <c r="E75" s="47">
        <v>1158996</v>
      </c>
      <c r="F75" s="47">
        <v>128099</v>
      </c>
      <c r="G75" s="47">
        <v>0</v>
      </c>
      <c r="H75" s="47">
        <v>0</v>
      </c>
      <c r="I75" s="47">
        <v>1267226</v>
      </c>
      <c r="J75" s="47">
        <v>40983</v>
      </c>
      <c r="K75" s="47">
        <v>0</v>
      </c>
      <c r="L75" s="47">
        <v>951112</v>
      </c>
      <c r="M75" s="47">
        <v>29464</v>
      </c>
      <c r="N75" s="47">
        <f t="shared" si="13"/>
        <v>4427757</v>
      </c>
      <c r="O75" s="48">
        <f t="shared" si="11"/>
        <v>19.275001632457609</v>
      </c>
      <c r="P75" s="9"/>
    </row>
    <row r="76" spans="1:16">
      <c r="A76" s="12"/>
      <c r="B76" s="25">
        <v>361.2</v>
      </c>
      <c r="C76" s="20" t="s">
        <v>132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664267</v>
      </c>
      <c r="M76" s="47">
        <v>0</v>
      </c>
      <c r="N76" s="47">
        <f t="shared" ref="N76:N82" si="15">SUM(D76:M76)</f>
        <v>664267</v>
      </c>
      <c r="O76" s="48">
        <f t="shared" si="11"/>
        <v>2.8917005855081297</v>
      </c>
      <c r="P76" s="9"/>
    </row>
    <row r="77" spans="1:16">
      <c r="A77" s="12"/>
      <c r="B77" s="25">
        <v>361.3</v>
      </c>
      <c r="C77" s="20" t="s">
        <v>102</v>
      </c>
      <c r="D77" s="47">
        <v>-222180</v>
      </c>
      <c r="E77" s="47">
        <v>-455064</v>
      </c>
      <c r="F77" s="47">
        <v>-13454</v>
      </c>
      <c r="G77" s="47">
        <v>132544</v>
      </c>
      <c r="H77" s="47">
        <v>0</v>
      </c>
      <c r="I77" s="47">
        <v>-666213</v>
      </c>
      <c r="J77" s="47">
        <v>0</v>
      </c>
      <c r="K77" s="47">
        <v>0</v>
      </c>
      <c r="L77" s="47">
        <v>1984002</v>
      </c>
      <c r="M77" s="47">
        <v>0</v>
      </c>
      <c r="N77" s="47">
        <f t="shared" si="15"/>
        <v>759635</v>
      </c>
      <c r="O77" s="48">
        <f t="shared" si="11"/>
        <v>3.3068584985743206</v>
      </c>
      <c r="P77" s="9"/>
    </row>
    <row r="78" spans="1:16">
      <c r="A78" s="12"/>
      <c r="B78" s="25">
        <v>362</v>
      </c>
      <c r="C78" s="20" t="s">
        <v>103</v>
      </c>
      <c r="D78" s="47">
        <v>464417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464417</v>
      </c>
      <c r="O78" s="48">
        <f t="shared" si="11"/>
        <v>2.0217095096097339</v>
      </c>
      <c r="P78" s="9"/>
    </row>
    <row r="79" spans="1:16">
      <c r="A79" s="12"/>
      <c r="B79" s="25">
        <v>364</v>
      </c>
      <c r="C79" s="20" t="s">
        <v>172</v>
      </c>
      <c r="D79" s="47">
        <v>0</v>
      </c>
      <c r="E79" s="47">
        <v>45645</v>
      </c>
      <c r="F79" s="47">
        <v>0</v>
      </c>
      <c r="G79" s="47">
        <v>0</v>
      </c>
      <c r="H79" s="47">
        <v>0</v>
      </c>
      <c r="I79" s="47">
        <v>-102577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-56932</v>
      </c>
      <c r="O79" s="48">
        <f t="shared" si="11"/>
        <v>-0.24783753781860132</v>
      </c>
      <c r="P79" s="9"/>
    </row>
    <row r="80" spans="1:16">
      <c r="A80" s="12"/>
      <c r="B80" s="25">
        <v>365</v>
      </c>
      <c r="C80" s="20" t="s">
        <v>173</v>
      </c>
      <c r="D80" s="47">
        <v>319651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319651</v>
      </c>
      <c r="O80" s="48">
        <f t="shared" si="11"/>
        <v>1.3915112204253097</v>
      </c>
      <c r="P80" s="9"/>
    </row>
    <row r="81" spans="1:119">
      <c r="A81" s="12"/>
      <c r="B81" s="25">
        <v>366</v>
      </c>
      <c r="C81" s="20" t="s">
        <v>106</v>
      </c>
      <c r="D81" s="47">
        <v>47852</v>
      </c>
      <c r="E81" s="47">
        <v>266402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314254</v>
      </c>
      <c r="O81" s="48">
        <f t="shared" si="11"/>
        <v>1.3680168904947434</v>
      </c>
      <c r="P81" s="9"/>
    </row>
    <row r="82" spans="1:119">
      <c r="A82" s="12"/>
      <c r="B82" s="25">
        <v>369.9</v>
      </c>
      <c r="C82" s="20" t="s">
        <v>107</v>
      </c>
      <c r="D82" s="47">
        <v>1546556</v>
      </c>
      <c r="E82" s="47">
        <v>406616</v>
      </c>
      <c r="F82" s="47">
        <v>2</v>
      </c>
      <c r="G82" s="47">
        <v>0</v>
      </c>
      <c r="H82" s="47">
        <v>0</v>
      </c>
      <c r="I82" s="47">
        <v>0</v>
      </c>
      <c r="J82" s="47">
        <v>326641</v>
      </c>
      <c r="K82" s="47">
        <v>0</v>
      </c>
      <c r="L82" s="47">
        <v>0</v>
      </c>
      <c r="M82" s="47">
        <v>0</v>
      </c>
      <c r="N82" s="47">
        <f t="shared" si="15"/>
        <v>2279815</v>
      </c>
      <c r="O82" s="48">
        <f t="shared" si="11"/>
        <v>9.9245369261911502</v>
      </c>
      <c r="P82" s="9"/>
    </row>
    <row r="83" spans="1:119" ht="15.75">
      <c r="A83" s="29" t="s">
        <v>62</v>
      </c>
      <c r="B83" s="30"/>
      <c r="C83" s="31"/>
      <c r="D83" s="32">
        <f t="shared" ref="D83:M83" si="16">SUM(D84:D87)</f>
        <v>10124960</v>
      </c>
      <c r="E83" s="32">
        <f t="shared" si="16"/>
        <v>1993441</v>
      </c>
      <c r="F83" s="32">
        <f t="shared" si="16"/>
        <v>9365561</v>
      </c>
      <c r="G83" s="32">
        <f t="shared" si="16"/>
        <v>7572726</v>
      </c>
      <c r="H83" s="32">
        <f t="shared" si="16"/>
        <v>0</v>
      </c>
      <c r="I83" s="32">
        <f t="shared" si="16"/>
        <v>23958201</v>
      </c>
      <c r="J83" s="32">
        <f t="shared" si="16"/>
        <v>50000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ref="N83:N88" si="17">SUM(D83:M83)</f>
        <v>53064889</v>
      </c>
      <c r="O83" s="46">
        <f t="shared" si="11"/>
        <v>231.00315173149338</v>
      </c>
      <c r="P83" s="9"/>
    </row>
    <row r="84" spans="1:119">
      <c r="A84" s="12"/>
      <c r="B84" s="25">
        <v>381</v>
      </c>
      <c r="C84" s="20" t="s">
        <v>108</v>
      </c>
      <c r="D84" s="47">
        <v>7744475</v>
      </c>
      <c r="E84" s="47">
        <v>1993441</v>
      </c>
      <c r="F84" s="47">
        <v>9348561</v>
      </c>
      <c r="G84" s="47">
        <v>663726</v>
      </c>
      <c r="H84" s="47">
        <v>0</v>
      </c>
      <c r="I84" s="47">
        <v>268055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7"/>
        <v>20018258</v>
      </c>
      <c r="O84" s="48">
        <f t="shared" si="11"/>
        <v>87.143886990401143</v>
      </c>
      <c r="P84" s="9"/>
    </row>
    <row r="85" spans="1:119">
      <c r="A85" s="12"/>
      <c r="B85" s="25">
        <v>383</v>
      </c>
      <c r="C85" s="20" t="s">
        <v>109</v>
      </c>
      <c r="D85" s="47">
        <v>2380485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7"/>
        <v>2380485</v>
      </c>
      <c r="O85" s="48">
        <f t="shared" si="11"/>
        <v>10.36277561325991</v>
      </c>
      <c r="P85" s="9"/>
    </row>
    <row r="86" spans="1:119">
      <c r="A86" s="12"/>
      <c r="B86" s="25">
        <v>384</v>
      </c>
      <c r="C86" s="20" t="s">
        <v>110</v>
      </c>
      <c r="D86" s="47">
        <v>0</v>
      </c>
      <c r="E86" s="47">
        <v>0</v>
      </c>
      <c r="F86" s="47">
        <v>17000</v>
      </c>
      <c r="G86" s="47">
        <v>6909000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7"/>
        <v>6926000</v>
      </c>
      <c r="O86" s="48">
        <f t="shared" si="11"/>
        <v>30.150403761182336</v>
      </c>
      <c r="P86" s="9"/>
    </row>
    <row r="87" spans="1:119" ht="15.75" thickBot="1">
      <c r="A87" s="12"/>
      <c r="B87" s="25">
        <v>389.4</v>
      </c>
      <c r="C87" s="20" t="s">
        <v>174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23690146</v>
      </c>
      <c r="J87" s="47">
        <v>50000</v>
      </c>
      <c r="K87" s="47">
        <v>0</v>
      </c>
      <c r="L87" s="47">
        <v>0</v>
      </c>
      <c r="M87" s="47">
        <v>0</v>
      </c>
      <c r="N87" s="47">
        <f t="shared" si="17"/>
        <v>23740146</v>
      </c>
      <c r="O87" s="48">
        <f t="shared" si="11"/>
        <v>103.34608536664997</v>
      </c>
      <c r="P87" s="9"/>
    </row>
    <row r="88" spans="1:119" ht="16.5" thickBot="1">
      <c r="A88" s="14" t="s">
        <v>86</v>
      </c>
      <c r="B88" s="23"/>
      <c r="C88" s="22"/>
      <c r="D88" s="15">
        <f t="shared" ref="D88:M88" si="18">SUM(D5,D11,D21,D46,D70,D74,D83)</f>
        <v>164871600</v>
      </c>
      <c r="E88" s="15">
        <f t="shared" si="18"/>
        <v>134179207</v>
      </c>
      <c r="F88" s="15">
        <f t="shared" si="18"/>
        <v>19055955</v>
      </c>
      <c r="G88" s="15">
        <f t="shared" si="18"/>
        <v>7705270</v>
      </c>
      <c r="H88" s="15">
        <f t="shared" si="18"/>
        <v>0</v>
      </c>
      <c r="I88" s="15">
        <f t="shared" si="18"/>
        <v>98170803</v>
      </c>
      <c r="J88" s="15">
        <f t="shared" si="18"/>
        <v>31672355</v>
      </c>
      <c r="K88" s="15">
        <f t="shared" si="18"/>
        <v>0</v>
      </c>
      <c r="L88" s="15">
        <f t="shared" si="18"/>
        <v>5905262</v>
      </c>
      <c r="M88" s="15">
        <f t="shared" si="18"/>
        <v>1403676</v>
      </c>
      <c r="N88" s="15">
        <f t="shared" si="17"/>
        <v>462964128</v>
      </c>
      <c r="O88" s="38">
        <f t="shared" si="11"/>
        <v>2015.3848377337135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205</v>
      </c>
      <c r="M90" s="49"/>
      <c r="N90" s="49"/>
      <c r="O90" s="44">
        <v>229715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125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102134413</v>
      </c>
      <c r="E5" s="27">
        <f t="shared" si="0"/>
        <v>56837728</v>
      </c>
      <c r="F5" s="27">
        <f t="shared" si="0"/>
        <v>1998530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160970671</v>
      </c>
      <c r="O5" s="33">
        <f t="shared" ref="O5:O36" si="2">(N5/O$93)</f>
        <v>730.83112454995751</v>
      </c>
      <c r="P5" s="6"/>
    </row>
    <row r="6" spans="1:133">
      <c r="A6" s="12"/>
      <c r="B6" s="25">
        <v>311</v>
      </c>
      <c r="C6" s="20" t="s">
        <v>3</v>
      </c>
      <c r="D6" s="47">
        <v>100163201</v>
      </c>
      <c r="E6" s="47">
        <v>41814747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141977948</v>
      </c>
      <c r="O6" s="48">
        <f t="shared" si="2"/>
        <v>644.60129757510549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9905875</v>
      </c>
      <c r="F7" s="47">
        <v>1998530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11904405</v>
      </c>
      <c r="O7" s="48">
        <f t="shared" si="2"/>
        <v>54.047794167722252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204931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204931</v>
      </c>
      <c r="O8" s="48">
        <f t="shared" si="2"/>
        <v>0.93041764847428232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4651142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4651142</v>
      </c>
      <c r="O9" s="48">
        <f t="shared" si="2"/>
        <v>21.116886182958996</v>
      </c>
      <c r="P9" s="9"/>
    </row>
    <row r="10" spans="1:133">
      <c r="A10" s="12"/>
      <c r="B10" s="25">
        <v>315</v>
      </c>
      <c r="C10" s="20" t="s">
        <v>153</v>
      </c>
      <c r="D10" s="47">
        <v>1971212</v>
      </c>
      <c r="E10" s="47">
        <v>261033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2232245</v>
      </c>
      <c r="O10" s="48">
        <f t="shared" si="2"/>
        <v>10.134728975696573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SUM(D12:D20)</f>
        <v>293409</v>
      </c>
      <c r="E11" s="32">
        <f t="shared" si="3"/>
        <v>20476910</v>
      </c>
      <c r="F11" s="32">
        <f t="shared" si="3"/>
        <v>346553</v>
      </c>
      <c r="G11" s="32">
        <f t="shared" si="3"/>
        <v>0</v>
      </c>
      <c r="H11" s="32">
        <f t="shared" si="3"/>
        <v>0</v>
      </c>
      <c r="I11" s="32">
        <f t="shared" si="3"/>
        <v>606835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21723707</v>
      </c>
      <c r="O11" s="46">
        <f t="shared" si="2"/>
        <v>98.628906232265038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7887118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7887118</v>
      </c>
      <c r="O12" s="48">
        <f t="shared" si="2"/>
        <v>35.808705285189575</v>
      </c>
      <c r="P12" s="9"/>
    </row>
    <row r="13" spans="1:133">
      <c r="A13" s="12"/>
      <c r="B13" s="25">
        <v>323.3</v>
      </c>
      <c r="C13" s="20" t="s">
        <v>180</v>
      </c>
      <c r="D13" s="47">
        <v>0</v>
      </c>
      <c r="E13" s="47">
        <v>775980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19" si="4">SUM(D13:M13)</f>
        <v>775980</v>
      </c>
      <c r="O13" s="48">
        <f t="shared" si="2"/>
        <v>3.5230662362603686</v>
      </c>
      <c r="P13" s="9"/>
    </row>
    <row r="14" spans="1:133">
      <c r="A14" s="12"/>
      <c r="B14" s="25">
        <v>324.11</v>
      </c>
      <c r="C14" s="20" t="s">
        <v>19</v>
      </c>
      <c r="D14" s="47">
        <v>0</v>
      </c>
      <c r="E14" s="47">
        <v>2714697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2714697</v>
      </c>
      <c r="O14" s="48">
        <f t="shared" si="2"/>
        <v>12.325133820945531</v>
      </c>
      <c r="P14" s="9"/>
    </row>
    <row r="15" spans="1:133">
      <c r="A15" s="12"/>
      <c r="B15" s="25">
        <v>324.20999999999998</v>
      </c>
      <c r="C15" s="20" t="s">
        <v>20</v>
      </c>
      <c r="D15" s="47">
        <v>0</v>
      </c>
      <c r="E15" s="47">
        <v>0</v>
      </c>
      <c r="F15" s="47">
        <v>346553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346553</v>
      </c>
      <c r="O15" s="48">
        <f t="shared" si="2"/>
        <v>1.5734028884439542</v>
      </c>
      <c r="P15" s="9"/>
    </row>
    <row r="16" spans="1:133">
      <c r="A16" s="12"/>
      <c r="B16" s="25">
        <v>324.31</v>
      </c>
      <c r="C16" s="20" t="s">
        <v>21</v>
      </c>
      <c r="D16" s="47">
        <v>0</v>
      </c>
      <c r="E16" s="47">
        <v>5418330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5418330</v>
      </c>
      <c r="O16" s="48">
        <f t="shared" si="2"/>
        <v>24.600035413176425</v>
      </c>
      <c r="P16" s="9"/>
    </row>
    <row r="17" spans="1:16">
      <c r="A17" s="12"/>
      <c r="B17" s="25">
        <v>324.61</v>
      </c>
      <c r="C17" s="20" t="s">
        <v>22</v>
      </c>
      <c r="D17" s="47">
        <v>0</v>
      </c>
      <c r="E17" s="47">
        <v>888793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888793</v>
      </c>
      <c r="O17" s="48">
        <f t="shared" si="2"/>
        <v>4.0352542711468873</v>
      </c>
      <c r="P17" s="9"/>
    </row>
    <row r="18" spans="1:16">
      <c r="A18" s="12"/>
      <c r="B18" s="25">
        <v>324.70999999999998</v>
      </c>
      <c r="C18" s="20" t="s">
        <v>23</v>
      </c>
      <c r="D18" s="47">
        <v>0</v>
      </c>
      <c r="E18" s="47">
        <v>2251350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2251350</v>
      </c>
      <c r="O18" s="48">
        <f t="shared" si="2"/>
        <v>10.221468557185469</v>
      </c>
      <c r="P18" s="9"/>
    </row>
    <row r="19" spans="1:16">
      <c r="A19" s="12"/>
      <c r="B19" s="25">
        <v>325.10000000000002</v>
      </c>
      <c r="C19" s="20" t="s">
        <v>24</v>
      </c>
      <c r="D19" s="47">
        <v>0</v>
      </c>
      <c r="E19" s="47">
        <v>373069</v>
      </c>
      <c r="F19" s="47">
        <v>0</v>
      </c>
      <c r="G19" s="47">
        <v>0</v>
      </c>
      <c r="H19" s="47">
        <v>0</v>
      </c>
      <c r="I19" s="47">
        <v>606835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979904</v>
      </c>
      <c r="O19" s="48">
        <f t="shared" si="2"/>
        <v>4.4489119528550738</v>
      </c>
      <c r="P19" s="9"/>
    </row>
    <row r="20" spans="1:16">
      <c r="A20" s="12"/>
      <c r="B20" s="25">
        <v>329</v>
      </c>
      <c r="C20" s="20" t="s">
        <v>25</v>
      </c>
      <c r="D20" s="47">
        <v>293409</v>
      </c>
      <c r="E20" s="47">
        <v>167573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460982</v>
      </c>
      <c r="O20" s="48">
        <f t="shared" si="2"/>
        <v>2.0929278070617507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SUM(D22:D48)</f>
        <v>22532559</v>
      </c>
      <c r="E21" s="32">
        <f t="shared" si="5"/>
        <v>20074829</v>
      </c>
      <c r="F21" s="32">
        <f t="shared" si="5"/>
        <v>6463924</v>
      </c>
      <c r="G21" s="32">
        <f t="shared" si="5"/>
        <v>55065</v>
      </c>
      <c r="H21" s="32">
        <f t="shared" si="5"/>
        <v>0</v>
      </c>
      <c r="I21" s="32">
        <f t="shared" si="5"/>
        <v>1585316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>SUM(D21:M21)</f>
        <v>50711693</v>
      </c>
      <c r="O21" s="46">
        <f t="shared" si="2"/>
        <v>230.23873475076843</v>
      </c>
      <c r="P21" s="10"/>
    </row>
    <row r="22" spans="1:16">
      <c r="A22" s="12"/>
      <c r="B22" s="25">
        <v>331.1</v>
      </c>
      <c r="C22" s="20" t="s">
        <v>26</v>
      </c>
      <c r="D22" s="47">
        <v>103778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103778</v>
      </c>
      <c r="O22" s="48">
        <f t="shared" si="2"/>
        <v>0.47116777219339229</v>
      </c>
      <c r="P22" s="9"/>
    </row>
    <row r="23" spans="1:16">
      <c r="A23" s="12"/>
      <c r="B23" s="25">
        <v>331.2</v>
      </c>
      <c r="C23" s="20" t="s">
        <v>27</v>
      </c>
      <c r="D23" s="47">
        <v>298443</v>
      </c>
      <c r="E23" s="47">
        <v>816170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1114613</v>
      </c>
      <c r="O23" s="48">
        <f t="shared" si="2"/>
        <v>5.0605111301797443</v>
      </c>
      <c r="P23" s="9"/>
    </row>
    <row r="24" spans="1:16">
      <c r="A24" s="12"/>
      <c r="B24" s="25">
        <v>331.39</v>
      </c>
      <c r="C24" s="20" t="s">
        <v>33</v>
      </c>
      <c r="D24" s="47">
        <v>100214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0" si="6">SUM(D24:M24)</f>
        <v>100214</v>
      </c>
      <c r="O24" s="48">
        <f t="shared" si="2"/>
        <v>0.45498667465733211</v>
      </c>
      <c r="P24" s="9"/>
    </row>
    <row r="25" spans="1:16">
      <c r="A25" s="12"/>
      <c r="B25" s="25">
        <v>331.49</v>
      </c>
      <c r="C25" s="20" t="s">
        <v>35</v>
      </c>
      <c r="D25" s="47">
        <v>0</v>
      </c>
      <c r="E25" s="47">
        <v>3169478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3169478</v>
      </c>
      <c r="O25" s="48">
        <f t="shared" si="2"/>
        <v>14.389908152748834</v>
      </c>
      <c r="P25" s="9"/>
    </row>
    <row r="26" spans="1:16">
      <c r="A26" s="12"/>
      <c r="B26" s="25">
        <v>331.5</v>
      </c>
      <c r="C26" s="20" t="s">
        <v>29</v>
      </c>
      <c r="D26" s="47">
        <v>0</v>
      </c>
      <c r="E26" s="47">
        <v>32598</v>
      </c>
      <c r="F26" s="47">
        <v>0</v>
      </c>
      <c r="G26" s="47">
        <v>0</v>
      </c>
      <c r="H26" s="47">
        <v>0</v>
      </c>
      <c r="I26" s="47">
        <v>99537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132135</v>
      </c>
      <c r="O26" s="48">
        <f t="shared" si="2"/>
        <v>0.59991282910418287</v>
      </c>
      <c r="P26" s="9"/>
    </row>
    <row r="27" spans="1:16">
      <c r="A27" s="12"/>
      <c r="B27" s="25">
        <v>331.61</v>
      </c>
      <c r="C27" s="20" t="s">
        <v>36</v>
      </c>
      <c r="D27" s="47">
        <v>0</v>
      </c>
      <c r="E27" s="47">
        <v>2582607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2582607</v>
      </c>
      <c r="O27" s="48">
        <f t="shared" si="2"/>
        <v>11.725425298628421</v>
      </c>
      <c r="P27" s="9"/>
    </row>
    <row r="28" spans="1:16">
      <c r="A28" s="12"/>
      <c r="B28" s="25">
        <v>331.69</v>
      </c>
      <c r="C28" s="20" t="s">
        <v>37</v>
      </c>
      <c r="D28" s="47">
        <v>16884</v>
      </c>
      <c r="E28" s="47">
        <v>167795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184679</v>
      </c>
      <c r="O28" s="48">
        <f t="shared" si="2"/>
        <v>0.83847051399047479</v>
      </c>
      <c r="P28" s="9"/>
    </row>
    <row r="29" spans="1:16">
      <c r="A29" s="12"/>
      <c r="B29" s="25">
        <v>333</v>
      </c>
      <c r="C29" s="20" t="s">
        <v>4</v>
      </c>
      <c r="D29" s="47">
        <v>562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562</v>
      </c>
      <c r="O29" s="48">
        <f t="shared" si="2"/>
        <v>2.5515647629814264E-3</v>
      </c>
      <c r="P29" s="9"/>
    </row>
    <row r="30" spans="1:16">
      <c r="A30" s="12"/>
      <c r="B30" s="25">
        <v>334.2</v>
      </c>
      <c r="C30" s="20" t="s">
        <v>32</v>
      </c>
      <c r="D30" s="47">
        <v>451654</v>
      </c>
      <c r="E30" s="47">
        <v>57500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509154</v>
      </c>
      <c r="O30" s="48">
        <f t="shared" si="2"/>
        <v>2.3116359525463435</v>
      </c>
      <c r="P30" s="9"/>
    </row>
    <row r="31" spans="1:16">
      <c r="A31" s="12"/>
      <c r="B31" s="25">
        <v>334.39</v>
      </c>
      <c r="C31" s="20" t="s">
        <v>38</v>
      </c>
      <c r="D31" s="47">
        <v>54150</v>
      </c>
      <c r="E31" s="47">
        <v>1154056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5" si="7">SUM(D31:M31)</f>
        <v>1208206</v>
      </c>
      <c r="O31" s="48">
        <f t="shared" si="2"/>
        <v>5.4854374662326286</v>
      </c>
      <c r="P31" s="9"/>
    </row>
    <row r="32" spans="1:16">
      <c r="A32" s="12"/>
      <c r="B32" s="25">
        <v>334.49</v>
      </c>
      <c r="C32" s="20" t="s">
        <v>40</v>
      </c>
      <c r="D32" s="47">
        <v>0</v>
      </c>
      <c r="E32" s="47">
        <v>212205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212205</v>
      </c>
      <c r="O32" s="48">
        <f t="shared" si="2"/>
        <v>0.96344270556667888</v>
      </c>
      <c r="P32" s="9"/>
    </row>
    <row r="33" spans="1:16">
      <c r="A33" s="12"/>
      <c r="B33" s="25">
        <v>334.5</v>
      </c>
      <c r="C33" s="20" t="s">
        <v>41</v>
      </c>
      <c r="D33" s="47">
        <v>0</v>
      </c>
      <c r="E33" s="47">
        <v>1028401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1028401</v>
      </c>
      <c r="O33" s="48">
        <f t="shared" si="2"/>
        <v>4.6690956473574055</v>
      </c>
      <c r="P33" s="9"/>
    </row>
    <row r="34" spans="1:16">
      <c r="A34" s="12"/>
      <c r="B34" s="25">
        <v>334.61</v>
      </c>
      <c r="C34" s="20" t="s">
        <v>121</v>
      </c>
      <c r="D34" s="47">
        <v>0</v>
      </c>
      <c r="E34" s="47">
        <v>2732736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2732736</v>
      </c>
      <c r="O34" s="48">
        <f t="shared" si="2"/>
        <v>12.407033601656247</v>
      </c>
      <c r="P34" s="9"/>
    </row>
    <row r="35" spans="1:16">
      <c r="A35" s="12"/>
      <c r="B35" s="25">
        <v>334.69</v>
      </c>
      <c r="C35" s="20" t="s">
        <v>42</v>
      </c>
      <c r="D35" s="47">
        <v>50666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50666</v>
      </c>
      <c r="O35" s="48">
        <f t="shared" si="2"/>
        <v>0.23003128163917605</v>
      </c>
      <c r="P35" s="9"/>
    </row>
    <row r="36" spans="1:16">
      <c r="A36" s="12"/>
      <c r="B36" s="25">
        <v>334.7</v>
      </c>
      <c r="C36" s="20" t="s">
        <v>43</v>
      </c>
      <c r="D36" s="47">
        <v>149719</v>
      </c>
      <c r="E36" s="47">
        <v>0</v>
      </c>
      <c r="F36" s="47">
        <v>0</v>
      </c>
      <c r="G36" s="47">
        <v>55065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204784</v>
      </c>
      <c r="O36" s="48">
        <f t="shared" si="2"/>
        <v>0.92975024630318215</v>
      </c>
      <c r="P36" s="9"/>
    </row>
    <row r="37" spans="1:16">
      <c r="A37" s="12"/>
      <c r="B37" s="25">
        <v>335.12</v>
      </c>
      <c r="C37" s="20" t="s">
        <v>155</v>
      </c>
      <c r="D37" s="47">
        <v>4531377</v>
      </c>
      <c r="E37" s="47">
        <v>0</v>
      </c>
      <c r="F37" s="47">
        <v>767518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5298895</v>
      </c>
      <c r="O37" s="48">
        <f t="shared" ref="O37:O68" si="8">(N37/O$93)</f>
        <v>24.057782499534635</v>
      </c>
      <c r="P37" s="9"/>
    </row>
    <row r="38" spans="1:16">
      <c r="A38" s="12"/>
      <c r="B38" s="25">
        <v>335.13</v>
      </c>
      <c r="C38" s="20" t="s">
        <v>156</v>
      </c>
      <c r="D38" s="47">
        <v>55225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55225</v>
      </c>
      <c r="O38" s="48">
        <f t="shared" si="8"/>
        <v>0.25072982924492754</v>
      </c>
      <c r="P38" s="9"/>
    </row>
    <row r="39" spans="1:16">
      <c r="A39" s="12"/>
      <c r="B39" s="25">
        <v>335.14</v>
      </c>
      <c r="C39" s="20" t="s">
        <v>157</v>
      </c>
      <c r="D39" s="47">
        <v>55504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55504</v>
      </c>
      <c r="O39" s="48">
        <f t="shared" si="8"/>
        <v>0.25199653132477062</v>
      </c>
      <c r="P39" s="9"/>
    </row>
    <row r="40" spans="1:16">
      <c r="A40" s="12"/>
      <c r="B40" s="25">
        <v>335.15</v>
      </c>
      <c r="C40" s="20" t="s">
        <v>158</v>
      </c>
      <c r="D40" s="47">
        <v>91828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91828</v>
      </c>
      <c r="O40" s="48">
        <f t="shared" si="8"/>
        <v>0.41691296984885839</v>
      </c>
      <c r="P40" s="9"/>
    </row>
    <row r="41" spans="1:16">
      <c r="A41" s="12"/>
      <c r="B41" s="25">
        <v>335.16</v>
      </c>
      <c r="C41" s="20" t="s">
        <v>159</v>
      </c>
      <c r="D41" s="47">
        <v>239750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239750</v>
      </c>
      <c r="O41" s="48">
        <f t="shared" si="8"/>
        <v>1.0885011600085355</v>
      </c>
      <c r="P41" s="9"/>
    </row>
    <row r="42" spans="1:16">
      <c r="A42" s="12"/>
      <c r="B42" s="25">
        <v>335.18</v>
      </c>
      <c r="C42" s="20" t="s">
        <v>160</v>
      </c>
      <c r="D42" s="47">
        <v>11424137</v>
      </c>
      <c r="E42" s="47">
        <v>0</v>
      </c>
      <c r="F42" s="47">
        <v>5696406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17120543</v>
      </c>
      <c r="O42" s="48">
        <f t="shared" si="8"/>
        <v>77.729847405530805</v>
      </c>
      <c r="P42" s="9"/>
    </row>
    <row r="43" spans="1:16">
      <c r="A43" s="12"/>
      <c r="B43" s="25">
        <v>335.29</v>
      </c>
      <c r="C43" s="20" t="s">
        <v>50</v>
      </c>
      <c r="D43" s="47">
        <v>127</v>
      </c>
      <c r="E43" s="47">
        <v>4429960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4430087</v>
      </c>
      <c r="O43" s="48">
        <f t="shared" si="8"/>
        <v>20.113263142601596</v>
      </c>
      <c r="P43" s="9"/>
    </row>
    <row r="44" spans="1:16">
      <c r="A44" s="12"/>
      <c r="B44" s="25">
        <v>335.49</v>
      </c>
      <c r="C44" s="20" t="s">
        <v>51</v>
      </c>
      <c r="D44" s="47">
        <v>0</v>
      </c>
      <c r="E44" s="47">
        <v>3609958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3609958</v>
      </c>
      <c r="O44" s="48">
        <f t="shared" si="8"/>
        <v>16.389753787620826</v>
      </c>
      <c r="P44" s="9"/>
    </row>
    <row r="45" spans="1:16">
      <c r="A45" s="12"/>
      <c r="B45" s="25">
        <v>335.7</v>
      </c>
      <c r="C45" s="20" t="s">
        <v>52</v>
      </c>
      <c r="D45" s="47">
        <v>0</v>
      </c>
      <c r="E45" s="47">
        <v>81365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81365</v>
      </c>
      <c r="O45" s="48">
        <f t="shared" si="8"/>
        <v>0.36940937177933053</v>
      </c>
      <c r="P45" s="9"/>
    </row>
    <row r="46" spans="1:16">
      <c r="A46" s="12"/>
      <c r="B46" s="25">
        <v>337.1</v>
      </c>
      <c r="C46" s="20" t="s">
        <v>53</v>
      </c>
      <c r="D46" s="47">
        <v>4610632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4610632</v>
      </c>
      <c r="O46" s="48">
        <f t="shared" si="8"/>
        <v>20.932964673086438</v>
      </c>
      <c r="P46" s="9"/>
    </row>
    <row r="47" spans="1:16">
      <c r="A47" s="12"/>
      <c r="B47" s="25">
        <v>337.3</v>
      </c>
      <c r="C47" s="20" t="s">
        <v>123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1485779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1485779</v>
      </c>
      <c r="O47" s="48">
        <f t="shared" si="8"/>
        <v>6.7456607508501429</v>
      </c>
      <c r="P47" s="9"/>
    </row>
    <row r="48" spans="1:16">
      <c r="A48" s="12"/>
      <c r="B48" s="25">
        <v>337.7</v>
      </c>
      <c r="C48" s="20" t="s">
        <v>54</v>
      </c>
      <c r="D48" s="47">
        <v>297909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297909</v>
      </c>
      <c r="O48" s="48">
        <f t="shared" si="8"/>
        <v>1.3525517917705225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SUM(D50:D72)</f>
        <v>19210643</v>
      </c>
      <c r="E49" s="32">
        <f t="shared" si="9"/>
        <v>21629974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67316080</v>
      </c>
      <c r="J49" s="32">
        <f t="shared" si="9"/>
        <v>22561975</v>
      </c>
      <c r="K49" s="32">
        <f t="shared" si="9"/>
        <v>0</v>
      </c>
      <c r="L49" s="32">
        <f t="shared" si="9"/>
        <v>3625641</v>
      </c>
      <c r="M49" s="32">
        <f t="shared" si="9"/>
        <v>1712392</v>
      </c>
      <c r="N49" s="32">
        <f>SUM(D49:M49)</f>
        <v>136056705</v>
      </c>
      <c r="O49" s="46">
        <f t="shared" si="8"/>
        <v>617.71796129067411</v>
      </c>
      <c r="P49" s="10"/>
    </row>
    <row r="50" spans="1:16">
      <c r="A50" s="12"/>
      <c r="B50" s="25">
        <v>341.1</v>
      </c>
      <c r="C50" s="20" t="s">
        <v>162</v>
      </c>
      <c r="D50" s="47">
        <v>1459334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1459334</v>
      </c>
      <c r="O50" s="48">
        <f t="shared" si="8"/>
        <v>6.6255964623144781</v>
      </c>
      <c r="P50" s="9"/>
    </row>
    <row r="51" spans="1:16">
      <c r="A51" s="12"/>
      <c r="B51" s="25">
        <v>341.3</v>
      </c>
      <c r="C51" s="20" t="s">
        <v>163</v>
      </c>
      <c r="D51" s="47">
        <v>2917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2" si="10">SUM(D51:M51)</f>
        <v>2917</v>
      </c>
      <c r="O51" s="48">
        <f t="shared" si="8"/>
        <v>1.324361995305484E-2</v>
      </c>
      <c r="P51" s="9"/>
    </row>
    <row r="52" spans="1:16">
      <c r="A52" s="12"/>
      <c r="B52" s="25">
        <v>341.52</v>
      </c>
      <c r="C52" s="20" t="s">
        <v>164</v>
      </c>
      <c r="D52" s="47">
        <v>151910</v>
      </c>
      <c r="E52" s="47">
        <v>304322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456232</v>
      </c>
      <c r="O52" s="48">
        <f t="shared" si="8"/>
        <v>2.0713620906486514</v>
      </c>
      <c r="P52" s="9"/>
    </row>
    <row r="53" spans="1:16">
      <c r="A53" s="12"/>
      <c r="B53" s="25">
        <v>341.53</v>
      </c>
      <c r="C53" s="20" t="s">
        <v>165</v>
      </c>
      <c r="D53" s="47">
        <v>0</v>
      </c>
      <c r="E53" s="47">
        <v>850477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850477</v>
      </c>
      <c r="O53" s="48">
        <f t="shared" si="8"/>
        <v>3.8612938521817695</v>
      </c>
      <c r="P53" s="9"/>
    </row>
    <row r="54" spans="1:16">
      <c r="A54" s="12"/>
      <c r="B54" s="25">
        <v>341.55</v>
      </c>
      <c r="C54" s="20" t="s">
        <v>166</v>
      </c>
      <c r="D54" s="47">
        <v>8060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8060</v>
      </c>
      <c r="O54" s="48">
        <f t="shared" si="8"/>
        <v>3.6593615639911557E-2</v>
      </c>
      <c r="P54" s="9"/>
    </row>
    <row r="55" spans="1:16">
      <c r="A55" s="12"/>
      <c r="B55" s="25">
        <v>341.9</v>
      </c>
      <c r="C55" s="20" t="s">
        <v>168</v>
      </c>
      <c r="D55" s="47">
        <v>2669339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22561975</v>
      </c>
      <c r="K55" s="47">
        <v>0</v>
      </c>
      <c r="L55" s="47">
        <v>3625641</v>
      </c>
      <c r="M55" s="47">
        <v>0</v>
      </c>
      <c r="N55" s="47">
        <f t="shared" si="10"/>
        <v>28856955</v>
      </c>
      <c r="O55" s="48">
        <f t="shared" si="8"/>
        <v>131.01492801590868</v>
      </c>
      <c r="P55" s="9"/>
    </row>
    <row r="56" spans="1:16">
      <c r="A56" s="12"/>
      <c r="B56" s="25">
        <v>342.3</v>
      </c>
      <c r="C56" s="20" t="s">
        <v>69</v>
      </c>
      <c r="D56" s="47">
        <v>36605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36605</v>
      </c>
      <c r="O56" s="48">
        <f t="shared" si="8"/>
        <v>0.16619222090557847</v>
      </c>
      <c r="P56" s="9"/>
    </row>
    <row r="57" spans="1:16">
      <c r="A57" s="12"/>
      <c r="B57" s="25">
        <v>342.6</v>
      </c>
      <c r="C57" s="20" t="s">
        <v>71</v>
      </c>
      <c r="D57" s="47">
        <v>4757013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4757013</v>
      </c>
      <c r="O57" s="48">
        <f t="shared" si="8"/>
        <v>21.597556490826626</v>
      </c>
      <c r="P57" s="9"/>
    </row>
    <row r="58" spans="1:16">
      <c r="A58" s="12"/>
      <c r="B58" s="25">
        <v>342.9</v>
      </c>
      <c r="C58" s="20" t="s">
        <v>72</v>
      </c>
      <c r="D58" s="47">
        <v>92110</v>
      </c>
      <c r="E58" s="47">
        <v>433428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525538</v>
      </c>
      <c r="O58" s="48">
        <f t="shared" si="8"/>
        <v>2.3860217836436526</v>
      </c>
      <c r="P58" s="9"/>
    </row>
    <row r="59" spans="1:16">
      <c r="A59" s="12"/>
      <c r="B59" s="25">
        <v>343.4</v>
      </c>
      <c r="C59" s="20" t="s">
        <v>73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21176519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21176519</v>
      </c>
      <c r="O59" s="48">
        <f t="shared" si="8"/>
        <v>96.144590183285885</v>
      </c>
      <c r="P59" s="9"/>
    </row>
    <row r="60" spans="1:16">
      <c r="A60" s="12"/>
      <c r="B60" s="25">
        <v>343.6</v>
      </c>
      <c r="C60" s="20" t="s">
        <v>74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42493629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42493629</v>
      </c>
      <c r="O60" s="48">
        <f t="shared" si="8"/>
        <v>192.9274847110421</v>
      </c>
      <c r="P60" s="9"/>
    </row>
    <row r="61" spans="1:16">
      <c r="A61" s="12"/>
      <c r="B61" s="25">
        <v>343.7</v>
      </c>
      <c r="C61" s="20" t="s">
        <v>75</v>
      </c>
      <c r="D61" s="47">
        <v>1708333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1708333</v>
      </c>
      <c r="O61" s="48">
        <f t="shared" si="8"/>
        <v>7.756089477292436</v>
      </c>
      <c r="P61" s="9"/>
    </row>
    <row r="62" spans="1:16">
      <c r="A62" s="12"/>
      <c r="B62" s="25">
        <v>343.9</v>
      </c>
      <c r="C62" s="20" t="s">
        <v>76</v>
      </c>
      <c r="D62" s="47">
        <v>0</v>
      </c>
      <c r="E62" s="47">
        <v>700425</v>
      </c>
      <c r="F62" s="47">
        <v>0</v>
      </c>
      <c r="G62" s="47">
        <v>0</v>
      </c>
      <c r="H62" s="47">
        <v>0</v>
      </c>
      <c r="I62" s="47">
        <v>3032467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3732892</v>
      </c>
      <c r="O62" s="48">
        <f t="shared" si="8"/>
        <v>16.947892688995129</v>
      </c>
      <c r="P62" s="9"/>
    </row>
    <row r="63" spans="1:16">
      <c r="A63" s="12"/>
      <c r="B63" s="25">
        <v>344.5</v>
      </c>
      <c r="C63" s="20" t="s">
        <v>170</v>
      </c>
      <c r="D63" s="47">
        <v>0</v>
      </c>
      <c r="E63" s="47">
        <v>107268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107268</v>
      </c>
      <c r="O63" s="48">
        <f t="shared" si="8"/>
        <v>0.48701289856849045</v>
      </c>
      <c r="P63" s="9"/>
    </row>
    <row r="64" spans="1:16">
      <c r="A64" s="12"/>
      <c r="B64" s="25">
        <v>344.9</v>
      </c>
      <c r="C64" s="20" t="s">
        <v>171</v>
      </c>
      <c r="D64" s="47">
        <v>0</v>
      </c>
      <c r="E64" s="47">
        <v>6378833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6378833</v>
      </c>
      <c r="O64" s="48">
        <f t="shared" si="8"/>
        <v>28.960863899898754</v>
      </c>
      <c r="P64" s="9"/>
    </row>
    <row r="65" spans="1:16">
      <c r="A65" s="12"/>
      <c r="B65" s="25">
        <v>345.1</v>
      </c>
      <c r="C65" s="20" t="s">
        <v>79</v>
      </c>
      <c r="D65" s="47">
        <v>1334550</v>
      </c>
      <c r="E65" s="47">
        <v>151791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1709642</v>
      </c>
      <c r="N65" s="47">
        <f t="shared" si="10"/>
        <v>3195983</v>
      </c>
      <c r="O65" s="48">
        <f t="shared" si="8"/>
        <v>14.510244850333928</v>
      </c>
      <c r="P65" s="9"/>
    </row>
    <row r="66" spans="1:16">
      <c r="A66" s="12"/>
      <c r="B66" s="25">
        <v>345.9</v>
      </c>
      <c r="C66" s="20" t="s">
        <v>80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2750</v>
      </c>
      <c r="N66" s="47">
        <f t="shared" si="10"/>
        <v>2750</v>
      </c>
      <c r="O66" s="48">
        <f t="shared" si="8"/>
        <v>1.2485414765478509E-2</v>
      </c>
      <c r="P66" s="9"/>
    </row>
    <row r="67" spans="1:16">
      <c r="A67" s="12"/>
      <c r="B67" s="25">
        <v>346.4</v>
      </c>
      <c r="C67" s="20" t="s">
        <v>81</v>
      </c>
      <c r="D67" s="47">
        <v>56763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56763</v>
      </c>
      <c r="O67" s="48">
        <f t="shared" si="8"/>
        <v>0.25771258121194784</v>
      </c>
      <c r="P67" s="9"/>
    </row>
    <row r="68" spans="1:16">
      <c r="A68" s="12"/>
      <c r="B68" s="25">
        <v>347.2</v>
      </c>
      <c r="C68" s="20" t="s">
        <v>83</v>
      </c>
      <c r="D68" s="47">
        <v>414872</v>
      </c>
      <c r="E68" s="47">
        <v>1152394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1567266</v>
      </c>
      <c r="O68" s="48">
        <f t="shared" si="8"/>
        <v>7.115624021029979</v>
      </c>
      <c r="P68" s="9"/>
    </row>
    <row r="69" spans="1:16">
      <c r="A69" s="12"/>
      <c r="B69" s="25">
        <v>347.3</v>
      </c>
      <c r="C69" s="20" t="s">
        <v>84</v>
      </c>
      <c r="D69" s="47">
        <v>0</v>
      </c>
      <c r="E69" s="47">
        <v>9051805</v>
      </c>
      <c r="F69" s="47">
        <v>0</v>
      </c>
      <c r="G69" s="47">
        <v>0</v>
      </c>
      <c r="H69" s="47">
        <v>0</v>
      </c>
      <c r="I69" s="47">
        <v>608943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9660748</v>
      </c>
      <c r="O69" s="48">
        <f t="shared" ref="O69:O91" si="11">(N69/O$93)</f>
        <v>43.861252990824354</v>
      </c>
      <c r="P69" s="9"/>
    </row>
    <row r="70" spans="1:16">
      <c r="A70" s="12"/>
      <c r="B70" s="25">
        <v>347.5</v>
      </c>
      <c r="C70" s="20" t="s">
        <v>181</v>
      </c>
      <c r="D70" s="47">
        <v>0</v>
      </c>
      <c r="E70" s="47">
        <v>1267711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1267711</v>
      </c>
      <c r="O70" s="48">
        <f t="shared" si="11"/>
        <v>5.7555991410034641</v>
      </c>
      <c r="P70" s="9"/>
    </row>
    <row r="71" spans="1:16">
      <c r="A71" s="12"/>
      <c r="B71" s="25">
        <v>347.9</v>
      </c>
      <c r="C71" s="20" t="s">
        <v>85</v>
      </c>
      <c r="D71" s="47">
        <v>0</v>
      </c>
      <c r="E71" s="47">
        <v>1190841</v>
      </c>
      <c r="F71" s="47">
        <v>0</v>
      </c>
      <c r="G71" s="47">
        <v>0</v>
      </c>
      <c r="H71" s="47">
        <v>0</v>
      </c>
      <c r="I71" s="47">
        <v>4522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1195363</v>
      </c>
      <c r="O71" s="48">
        <f t="shared" si="11"/>
        <v>5.4271283092024314</v>
      </c>
      <c r="P71" s="9"/>
    </row>
    <row r="72" spans="1:16">
      <c r="A72" s="12"/>
      <c r="B72" s="25">
        <v>349</v>
      </c>
      <c r="C72" s="20" t="s">
        <v>1</v>
      </c>
      <c r="D72" s="47">
        <v>6518837</v>
      </c>
      <c r="E72" s="47">
        <v>40679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6559516</v>
      </c>
      <c r="O72" s="48">
        <f t="shared" si="11"/>
        <v>29.781191971197284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SUM(D74:D76)</f>
        <v>2980976</v>
      </c>
      <c r="E73" s="32">
        <f t="shared" si="12"/>
        <v>1534375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78" si="13">SUM(D73:M73)</f>
        <v>4515351</v>
      </c>
      <c r="O73" s="46">
        <f t="shared" si="11"/>
        <v>20.500374562442964</v>
      </c>
      <c r="P73" s="10"/>
    </row>
    <row r="74" spans="1:16">
      <c r="A74" s="13"/>
      <c r="B74" s="40">
        <v>351.1</v>
      </c>
      <c r="C74" s="21" t="s">
        <v>95</v>
      </c>
      <c r="D74" s="47">
        <v>34373</v>
      </c>
      <c r="E74" s="47">
        <v>1402846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1437219</v>
      </c>
      <c r="O74" s="48">
        <f t="shared" si="11"/>
        <v>6.5251910268459117</v>
      </c>
      <c r="P74" s="9"/>
    </row>
    <row r="75" spans="1:16">
      <c r="A75" s="13"/>
      <c r="B75" s="40">
        <v>352</v>
      </c>
      <c r="C75" s="21" t="s">
        <v>99</v>
      </c>
      <c r="D75" s="47">
        <v>186065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186065</v>
      </c>
      <c r="O75" s="48">
        <f t="shared" si="11"/>
        <v>0.84476316303227594</v>
      </c>
      <c r="P75" s="9"/>
    </row>
    <row r="76" spans="1:16">
      <c r="A76" s="13"/>
      <c r="B76" s="40">
        <v>359</v>
      </c>
      <c r="C76" s="21" t="s">
        <v>100</v>
      </c>
      <c r="D76" s="47">
        <v>2760538</v>
      </c>
      <c r="E76" s="47">
        <v>131529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2892067</v>
      </c>
      <c r="O76" s="48">
        <f t="shared" si="11"/>
        <v>13.130420372564776</v>
      </c>
      <c r="P76" s="9"/>
    </row>
    <row r="77" spans="1:16" ht="15.75">
      <c r="A77" s="29" t="s">
        <v>5</v>
      </c>
      <c r="B77" s="30"/>
      <c r="C77" s="31"/>
      <c r="D77" s="32">
        <f t="shared" ref="D77:M77" si="14">SUM(D78:D85)</f>
        <v>2761803</v>
      </c>
      <c r="E77" s="32">
        <f t="shared" si="14"/>
        <v>1374615</v>
      </c>
      <c r="F77" s="32">
        <f t="shared" si="14"/>
        <v>67998</v>
      </c>
      <c r="G77" s="32">
        <f t="shared" si="14"/>
        <v>60538</v>
      </c>
      <c r="H77" s="32">
        <f t="shared" si="14"/>
        <v>0</v>
      </c>
      <c r="I77" s="32">
        <f t="shared" si="14"/>
        <v>1390715</v>
      </c>
      <c r="J77" s="32">
        <f t="shared" si="14"/>
        <v>464841</v>
      </c>
      <c r="K77" s="32">
        <f t="shared" si="14"/>
        <v>0</v>
      </c>
      <c r="L77" s="32">
        <f t="shared" si="14"/>
        <v>2558099</v>
      </c>
      <c r="M77" s="32">
        <f t="shared" si="14"/>
        <v>5226</v>
      </c>
      <c r="N77" s="32">
        <f t="shared" si="13"/>
        <v>8683835</v>
      </c>
      <c r="O77" s="46">
        <f t="shared" si="11"/>
        <v>39.425920629083301</v>
      </c>
      <c r="P77" s="10"/>
    </row>
    <row r="78" spans="1:16">
      <c r="A78" s="12"/>
      <c r="B78" s="25">
        <v>361.1</v>
      </c>
      <c r="C78" s="20" t="s">
        <v>101</v>
      </c>
      <c r="D78" s="47">
        <v>664005</v>
      </c>
      <c r="E78" s="47">
        <v>884971</v>
      </c>
      <c r="F78" s="47">
        <v>69293</v>
      </c>
      <c r="G78" s="47">
        <v>106927</v>
      </c>
      <c r="H78" s="47">
        <v>0</v>
      </c>
      <c r="I78" s="47">
        <v>1025006</v>
      </c>
      <c r="J78" s="47">
        <v>56882</v>
      </c>
      <c r="K78" s="47">
        <v>0</v>
      </c>
      <c r="L78" s="47">
        <v>160218</v>
      </c>
      <c r="M78" s="47">
        <v>5226</v>
      </c>
      <c r="N78" s="47">
        <f t="shared" si="13"/>
        <v>2972528</v>
      </c>
      <c r="O78" s="48">
        <f t="shared" si="11"/>
        <v>13.495725447999382</v>
      </c>
      <c r="P78" s="9"/>
    </row>
    <row r="79" spans="1:16">
      <c r="A79" s="12"/>
      <c r="B79" s="25">
        <v>361.2</v>
      </c>
      <c r="C79" s="20" t="s">
        <v>132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564328</v>
      </c>
      <c r="M79" s="47">
        <v>0</v>
      </c>
      <c r="N79" s="47">
        <f t="shared" ref="N79:N85" si="15">SUM(D79:M79)</f>
        <v>564328</v>
      </c>
      <c r="O79" s="48">
        <f t="shared" si="11"/>
        <v>2.5621342340992568</v>
      </c>
      <c r="P79" s="9"/>
    </row>
    <row r="80" spans="1:16">
      <c r="A80" s="12"/>
      <c r="B80" s="25">
        <v>361.3</v>
      </c>
      <c r="C80" s="20" t="s">
        <v>102</v>
      </c>
      <c r="D80" s="47">
        <v>7295</v>
      </c>
      <c r="E80" s="47">
        <v>143783</v>
      </c>
      <c r="F80" s="47">
        <v>-1321</v>
      </c>
      <c r="G80" s="47">
        <v>-46389</v>
      </c>
      <c r="H80" s="47">
        <v>0</v>
      </c>
      <c r="I80" s="47">
        <v>356465</v>
      </c>
      <c r="J80" s="47">
        <v>-28519</v>
      </c>
      <c r="K80" s="47">
        <v>0</v>
      </c>
      <c r="L80" s="47">
        <v>1833553</v>
      </c>
      <c r="M80" s="47">
        <v>0</v>
      </c>
      <c r="N80" s="47">
        <f t="shared" si="15"/>
        <v>2264867</v>
      </c>
      <c r="O80" s="48">
        <f t="shared" si="11"/>
        <v>10.282837775870915</v>
      </c>
      <c r="P80" s="9"/>
    </row>
    <row r="81" spans="1:119">
      <c r="A81" s="12"/>
      <c r="B81" s="25">
        <v>362</v>
      </c>
      <c r="C81" s="20" t="s">
        <v>103</v>
      </c>
      <c r="D81" s="47">
        <v>631474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631474</v>
      </c>
      <c r="O81" s="48">
        <f t="shared" si="11"/>
        <v>2.8669872013148279</v>
      </c>
      <c r="P81" s="9"/>
    </row>
    <row r="82" spans="1:119">
      <c r="A82" s="12"/>
      <c r="B82" s="25">
        <v>364</v>
      </c>
      <c r="C82" s="20" t="s">
        <v>172</v>
      </c>
      <c r="D82" s="47">
        <v>0</v>
      </c>
      <c r="E82" s="47">
        <v>100644</v>
      </c>
      <c r="F82" s="47">
        <v>0</v>
      </c>
      <c r="G82" s="47">
        <v>0</v>
      </c>
      <c r="H82" s="47">
        <v>0</v>
      </c>
      <c r="I82" s="47">
        <v>9244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109888</v>
      </c>
      <c r="O82" s="48">
        <f t="shared" si="11"/>
        <v>0.49890809372687361</v>
      </c>
      <c r="P82" s="9"/>
    </row>
    <row r="83" spans="1:119">
      <c r="A83" s="12"/>
      <c r="B83" s="25">
        <v>365</v>
      </c>
      <c r="C83" s="20" t="s">
        <v>173</v>
      </c>
      <c r="D83" s="47">
        <v>177212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177212</v>
      </c>
      <c r="O83" s="48">
        <f t="shared" si="11"/>
        <v>0.80456920778908281</v>
      </c>
      <c r="P83" s="9"/>
    </row>
    <row r="84" spans="1:119">
      <c r="A84" s="12"/>
      <c r="B84" s="25">
        <v>366</v>
      </c>
      <c r="C84" s="20" t="s">
        <v>106</v>
      </c>
      <c r="D84" s="47">
        <v>380411</v>
      </c>
      <c r="E84" s="47">
        <v>66579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446990</v>
      </c>
      <c r="O84" s="48">
        <f t="shared" si="11"/>
        <v>2.0294020167349958</v>
      </c>
      <c r="P84" s="9"/>
    </row>
    <row r="85" spans="1:119">
      <c r="A85" s="12"/>
      <c r="B85" s="25">
        <v>369.9</v>
      </c>
      <c r="C85" s="20" t="s">
        <v>107</v>
      </c>
      <c r="D85" s="47">
        <v>901406</v>
      </c>
      <c r="E85" s="47">
        <v>178638</v>
      </c>
      <c r="F85" s="47">
        <v>26</v>
      </c>
      <c r="G85" s="47">
        <v>0</v>
      </c>
      <c r="H85" s="47">
        <v>0</v>
      </c>
      <c r="I85" s="47">
        <v>0</v>
      </c>
      <c r="J85" s="47">
        <v>436478</v>
      </c>
      <c r="K85" s="47">
        <v>0</v>
      </c>
      <c r="L85" s="47">
        <v>0</v>
      </c>
      <c r="M85" s="47">
        <v>0</v>
      </c>
      <c r="N85" s="47">
        <f t="shared" si="15"/>
        <v>1516548</v>
      </c>
      <c r="O85" s="48">
        <f t="shared" si="11"/>
        <v>6.8853566515479647</v>
      </c>
      <c r="P85" s="9"/>
    </row>
    <row r="86" spans="1:119" ht="15.75">
      <c r="A86" s="29" t="s">
        <v>62</v>
      </c>
      <c r="B86" s="30"/>
      <c r="C86" s="31"/>
      <c r="D86" s="32">
        <f t="shared" ref="D86:M86" si="16">SUM(D87:D90)</f>
        <v>6869313</v>
      </c>
      <c r="E86" s="32">
        <f t="shared" si="16"/>
        <v>2459469</v>
      </c>
      <c r="F86" s="32">
        <f t="shared" si="16"/>
        <v>8405787</v>
      </c>
      <c r="G86" s="32">
        <f t="shared" si="16"/>
        <v>574097</v>
      </c>
      <c r="H86" s="32">
        <f t="shared" si="16"/>
        <v>0</v>
      </c>
      <c r="I86" s="32">
        <f t="shared" si="16"/>
        <v>37106518</v>
      </c>
      <c r="J86" s="32">
        <f t="shared" si="16"/>
        <v>50000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ref="N86:N91" si="17">SUM(D86:M86)</f>
        <v>55465184</v>
      </c>
      <c r="O86" s="46">
        <f t="shared" si="11"/>
        <v>251.82030083039359</v>
      </c>
      <c r="P86" s="9"/>
    </row>
    <row r="87" spans="1:119">
      <c r="A87" s="12"/>
      <c r="B87" s="25">
        <v>381</v>
      </c>
      <c r="C87" s="20" t="s">
        <v>108</v>
      </c>
      <c r="D87" s="47">
        <v>3814976</v>
      </c>
      <c r="E87" s="47">
        <v>2459469</v>
      </c>
      <c r="F87" s="47">
        <v>8401317</v>
      </c>
      <c r="G87" s="47">
        <v>574097</v>
      </c>
      <c r="H87" s="47">
        <v>0</v>
      </c>
      <c r="I87" s="47">
        <v>234293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7"/>
        <v>15484152</v>
      </c>
      <c r="O87" s="48">
        <f t="shared" si="11"/>
        <v>70.300385458804939</v>
      </c>
      <c r="P87" s="9"/>
    </row>
    <row r="88" spans="1:119">
      <c r="A88" s="12"/>
      <c r="B88" s="25">
        <v>383</v>
      </c>
      <c r="C88" s="20" t="s">
        <v>109</v>
      </c>
      <c r="D88" s="47">
        <v>3054337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7"/>
        <v>3054337</v>
      </c>
      <c r="O88" s="48">
        <f t="shared" si="11"/>
        <v>13.867150646744484</v>
      </c>
      <c r="P88" s="9"/>
    </row>
    <row r="89" spans="1:119">
      <c r="A89" s="12"/>
      <c r="B89" s="25">
        <v>384</v>
      </c>
      <c r="C89" s="20" t="s">
        <v>110</v>
      </c>
      <c r="D89" s="47">
        <v>0</v>
      </c>
      <c r="E89" s="47">
        <v>0</v>
      </c>
      <c r="F89" s="47">
        <v>4470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4470</v>
      </c>
      <c r="O89" s="48">
        <f t="shared" si="11"/>
        <v>2.029447418243234E-2</v>
      </c>
      <c r="P89" s="9"/>
    </row>
    <row r="90" spans="1:119" ht="15.75" thickBot="1">
      <c r="A90" s="12"/>
      <c r="B90" s="25">
        <v>389.4</v>
      </c>
      <c r="C90" s="20" t="s">
        <v>174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36872225</v>
      </c>
      <c r="J90" s="47">
        <v>50000</v>
      </c>
      <c r="K90" s="47">
        <v>0</v>
      </c>
      <c r="L90" s="47">
        <v>0</v>
      </c>
      <c r="M90" s="47">
        <v>0</v>
      </c>
      <c r="N90" s="47">
        <f t="shared" si="17"/>
        <v>36922225</v>
      </c>
      <c r="O90" s="48">
        <f t="shared" si="11"/>
        <v>167.63247025066173</v>
      </c>
      <c r="P90" s="9"/>
    </row>
    <row r="91" spans="1:119" ht="16.5" thickBot="1">
      <c r="A91" s="14" t="s">
        <v>86</v>
      </c>
      <c r="B91" s="23"/>
      <c r="C91" s="22"/>
      <c r="D91" s="15">
        <f t="shared" ref="D91:M91" si="18">SUM(D5,D11,D21,D49,D73,D77,D86)</f>
        <v>156783116</v>
      </c>
      <c r="E91" s="15">
        <f t="shared" si="18"/>
        <v>124387900</v>
      </c>
      <c r="F91" s="15">
        <f t="shared" si="18"/>
        <v>17282792</v>
      </c>
      <c r="G91" s="15">
        <f t="shared" si="18"/>
        <v>689700</v>
      </c>
      <c r="H91" s="15">
        <f t="shared" si="18"/>
        <v>0</v>
      </c>
      <c r="I91" s="15">
        <f t="shared" si="18"/>
        <v>108005464</v>
      </c>
      <c r="J91" s="15">
        <f t="shared" si="18"/>
        <v>23076816</v>
      </c>
      <c r="K91" s="15">
        <f t="shared" si="18"/>
        <v>0</v>
      </c>
      <c r="L91" s="15">
        <f t="shared" si="18"/>
        <v>6183740</v>
      </c>
      <c r="M91" s="15">
        <f t="shared" si="18"/>
        <v>1717618</v>
      </c>
      <c r="N91" s="15">
        <f t="shared" si="17"/>
        <v>438127146</v>
      </c>
      <c r="O91" s="38">
        <f t="shared" si="11"/>
        <v>1989.1633228455848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203</v>
      </c>
      <c r="M93" s="49"/>
      <c r="N93" s="49"/>
      <c r="O93" s="44">
        <v>220257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125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112</v>
      </c>
      <c r="B3" s="63"/>
      <c r="C3" s="64"/>
      <c r="D3" s="68" t="s">
        <v>56</v>
      </c>
      <c r="E3" s="69"/>
      <c r="F3" s="69"/>
      <c r="G3" s="69"/>
      <c r="H3" s="70"/>
      <c r="I3" s="68" t="s">
        <v>57</v>
      </c>
      <c r="J3" s="70"/>
      <c r="K3" s="68" t="s">
        <v>59</v>
      </c>
      <c r="L3" s="70"/>
      <c r="M3" s="36"/>
      <c r="N3" s="37"/>
      <c r="O3" s="71" t="s">
        <v>117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113</v>
      </c>
      <c r="F4" s="34" t="s">
        <v>114</v>
      </c>
      <c r="G4" s="34" t="s">
        <v>115</v>
      </c>
      <c r="H4" s="34" t="s">
        <v>7</v>
      </c>
      <c r="I4" s="34" t="s">
        <v>8</v>
      </c>
      <c r="J4" s="35" t="s">
        <v>116</v>
      </c>
      <c r="K4" s="35" t="s">
        <v>9</v>
      </c>
      <c r="L4" s="35" t="s">
        <v>10</v>
      </c>
      <c r="M4" s="35" t="s">
        <v>11</v>
      </c>
      <c r="N4" s="35" t="s">
        <v>58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98125430</v>
      </c>
      <c r="E5" s="27">
        <f t="shared" si="0"/>
        <v>47687065</v>
      </c>
      <c r="F5" s="27">
        <f t="shared" si="0"/>
        <v>2349802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148162297</v>
      </c>
      <c r="O5" s="33">
        <f t="shared" ref="O5:O36" si="2">(N5/O$95)</f>
        <v>693.75414157684281</v>
      </c>
      <c r="P5" s="6"/>
    </row>
    <row r="6" spans="1:133">
      <c r="A6" s="12"/>
      <c r="B6" s="25">
        <v>311</v>
      </c>
      <c r="C6" s="20" t="s">
        <v>3</v>
      </c>
      <c r="D6" s="47">
        <v>96109247</v>
      </c>
      <c r="E6" s="47">
        <v>34088075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130197322</v>
      </c>
      <c r="O6" s="48">
        <f t="shared" si="2"/>
        <v>609.63506363372449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9161379</v>
      </c>
      <c r="F7" s="47">
        <v>2349802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11511181</v>
      </c>
      <c r="O7" s="48">
        <f t="shared" si="2"/>
        <v>53.899876384817809</v>
      </c>
      <c r="P7" s="9"/>
    </row>
    <row r="8" spans="1:133">
      <c r="A8" s="12"/>
      <c r="B8" s="25">
        <v>312.3</v>
      </c>
      <c r="C8" s="20" t="s">
        <v>147</v>
      </c>
      <c r="D8" s="47">
        <v>0</v>
      </c>
      <c r="E8" s="47">
        <v>204748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204748</v>
      </c>
      <c r="O8" s="48">
        <f t="shared" si="2"/>
        <v>0.95871065619059215</v>
      </c>
      <c r="P8" s="9"/>
    </row>
    <row r="9" spans="1:133">
      <c r="A9" s="12"/>
      <c r="B9" s="25">
        <v>312.41000000000003</v>
      </c>
      <c r="C9" s="20" t="s">
        <v>148</v>
      </c>
      <c r="D9" s="47">
        <v>0</v>
      </c>
      <c r="E9" s="47">
        <v>3953098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3953098</v>
      </c>
      <c r="O9" s="48">
        <f t="shared" si="2"/>
        <v>18.509959450474327</v>
      </c>
      <c r="P9" s="9"/>
    </row>
    <row r="10" spans="1:133">
      <c r="A10" s="12"/>
      <c r="B10" s="25">
        <v>315</v>
      </c>
      <c r="C10" s="20" t="s">
        <v>153</v>
      </c>
      <c r="D10" s="47">
        <v>2016183</v>
      </c>
      <c r="E10" s="47">
        <v>279765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2295948</v>
      </c>
      <c r="O10" s="48">
        <f t="shared" si="2"/>
        <v>10.75053145163556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SUM(D12:D22)</f>
        <v>282726</v>
      </c>
      <c r="E11" s="32">
        <f t="shared" si="3"/>
        <v>15494250</v>
      </c>
      <c r="F11" s="32">
        <f t="shared" si="3"/>
        <v>345361</v>
      </c>
      <c r="G11" s="32">
        <f t="shared" si="3"/>
        <v>0</v>
      </c>
      <c r="H11" s="32">
        <f t="shared" si="3"/>
        <v>0</v>
      </c>
      <c r="I11" s="32">
        <f t="shared" si="3"/>
        <v>1045704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17168041</v>
      </c>
      <c r="O11" s="46">
        <f t="shared" si="2"/>
        <v>80.387519548991875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6673642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6673642</v>
      </c>
      <c r="O12" s="48">
        <f t="shared" si="2"/>
        <v>31.24861635279024</v>
      </c>
      <c r="P12" s="9"/>
    </row>
    <row r="13" spans="1:133">
      <c r="A13" s="12"/>
      <c r="B13" s="25">
        <v>323.3</v>
      </c>
      <c r="C13" s="20" t="s">
        <v>180</v>
      </c>
      <c r="D13" s="47">
        <v>0</v>
      </c>
      <c r="E13" s="47">
        <v>442914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21" si="4">SUM(D13:M13)</f>
        <v>442914</v>
      </c>
      <c r="O13" s="48">
        <f t="shared" si="2"/>
        <v>2.0738975305057923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272670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272670</v>
      </c>
      <c r="O14" s="48">
        <f t="shared" si="2"/>
        <v>1.2767481715254301</v>
      </c>
      <c r="P14" s="9"/>
    </row>
    <row r="15" spans="1:133">
      <c r="A15" s="12"/>
      <c r="B15" s="25">
        <v>323.89999999999998</v>
      </c>
      <c r="C15" s="20" t="s">
        <v>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15700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15700</v>
      </c>
      <c r="O15" s="48">
        <f t="shared" si="2"/>
        <v>7.3513574258074782E-2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1601685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1601685</v>
      </c>
      <c r="O16" s="48">
        <f t="shared" si="2"/>
        <v>7.4997190564041096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345361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345361</v>
      </c>
      <c r="O17" s="48">
        <f t="shared" si="2"/>
        <v>1.6171160203403163</v>
      </c>
      <c r="P17" s="9"/>
    </row>
    <row r="18" spans="1:16">
      <c r="A18" s="12"/>
      <c r="B18" s="25">
        <v>324.31</v>
      </c>
      <c r="C18" s="20" t="s">
        <v>21</v>
      </c>
      <c r="D18" s="47">
        <v>0</v>
      </c>
      <c r="E18" s="47">
        <v>3905838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3905838</v>
      </c>
      <c r="O18" s="48">
        <f t="shared" si="2"/>
        <v>18.288669544777726</v>
      </c>
      <c r="P18" s="9"/>
    </row>
    <row r="19" spans="1:16">
      <c r="A19" s="12"/>
      <c r="B19" s="25">
        <v>324.61</v>
      </c>
      <c r="C19" s="20" t="s">
        <v>22</v>
      </c>
      <c r="D19" s="47">
        <v>0</v>
      </c>
      <c r="E19" s="47">
        <v>568085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568085</v>
      </c>
      <c r="O19" s="48">
        <f t="shared" si="2"/>
        <v>2.6599973778597716</v>
      </c>
      <c r="P19" s="9"/>
    </row>
    <row r="20" spans="1:16">
      <c r="A20" s="12"/>
      <c r="B20" s="25">
        <v>324.70999999999998</v>
      </c>
      <c r="C20" s="20" t="s">
        <v>23</v>
      </c>
      <c r="D20" s="47">
        <v>0</v>
      </c>
      <c r="E20" s="47">
        <v>1657887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1657887</v>
      </c>
      <c r="O20" s="48">
        <f t="shared" si="2"/>
        <v>7.7628789226749575</v>
      </c>
      <c r="P20" s="9"/>
    </row>
    <row r="21" spans="1:16">
      <c r="A21" s="12"/>
      <c r="B21" s="25">
        <v>325.10000000000002</v>
      </c>
      <c r="C21" s="20" t="s">
        <v>24</v>
      </c>
      <c r="D21" s="47">
        <v>0</v>
      </c>
      <c r="E21" s="47">
        <v>483350</v>
      </c>
      <c r="F21" s="47">
        <v>0</v>
      </c>
      <c r="G21" s="47">
        <v>0</v>
      </c>
      <c r="H21" s="47">
        <v>0</v>
      </c>
      <c r="I21" s="47">
        <v>757334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1240684</v>
      </c>
      <c r="O21" s="48">
        <f t="shared" si="2"/>
        <v>5.8093704054016087</v>
      </c>
      <c r="P21" s="9"/>
    </row>
    <row r="22" spans="1:16">
      <c r="A22" s="12"/>
      <c r="B22" s="25">
        <v>329</v>
      </c>
      <c r="C22" s="20" t="s">
        <v>25</v>
      </c>
      <c r="D22" s="47">
        <v>282726</v>
      </c>
      <c r="E22" s="47">
        <v>160849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443575</v>
      </c>
      <c r="O22" s="48">
        <f t="shared" si="2"/>
        <v>2.076992592453855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SUM(D24:D50)</f>
        <v>21351531</v>
      </c>
      <c r="E23" s="32">
        <f t="shared" si="5"/>
        <v>17589000</v>
      </c>
      <c r="F23" s="32">
        <f t="shared" si="5"/>
        <v>7596159</v>
      </c>
      <c r="G23" s="32">
        <f t="shared" si="5"/>
        <v>546446</v>
      </c>
      <c r="H23" s="32">
        <f t="shared" si="5"/>
        <v>0</v>
      </c>
      <c r="I23" s="32">
        <f t="shared" si="5"/>
        <v>25556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47108692</v>
      </c>
      <c r="O23" s="46">
        <f t="shared" si="2"/>
        <v>220.58142213648239</v>
      </c>
      <c r="P23" s="10"/>
    </row>
    <row r="24" spans="1:16">
      <c r="A24" s="12"/>
      <c r="B24" s="25">
        <v>331.1</v>
      </c>
      <c r="C24" s="20" t="s">
        <v>26</v>
      </c>
      <c r="D24" s="47">
        <v>392651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392651</v>
      </c>
      <c r="O24" s="48">
        <f t="shared" si="2"/>
        <v>1.8385463978348613</v>
      </c>
      <c r="P24" s="9"/>
    </row>
    <row r="25" spans="1:16">
      <c r="A25" s="12"/>
      <c r="B25" s="25">
        <v>331.2</v>
      </c>
      <c r="C25" s="20" t="s">
        <v>27</v>
      </c>
      <c r="D25" s="47">
        <v>87753</v>
      </c>
      <c r="E25" s="47">
        <v>17036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104789</v>
      </c>
      <c r="O25" s="48">
        <f t="shared" si="2"/>
        <v>0.49066330782989803</v>
      </c>
      <c r="P25" s="9"/>
    </row>
    <row r="26" spans="1:16">
      <c r="A26" s="12"/>
      <c r="B26" s="25">
        <v>331.39</v>
      </c>
      <c r="C26" s="20" t="s">
        <v>33</v>
      </c>
      <c r="D26" s="47">
        <v>108051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108051</v>
      </c>
      <c r="O26" s="48">
        <f t="shared" si="2"/>
        <v>0.50593727465982408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935646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935646</v>
      </c>
      <c r="O27" s="48">
        <f t="shared" si="2"/>
        <v>4.3810625286796592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787077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787077</v>
      </c>
      <c r="O28" s="48">
        <f t="shared" si="2"/>
        <v>3.6854040437148234</v>
      </c>
      <c r="P28" s="9"/>
    </row>
    <row r="29" spans="1:16">
      <c r="A29" s="12"/>
      <c r="B29" s="25">
        <v>331.61</v>
      </c>
      <c r="C29" s="20" t="s">
        <v>36</v>
      </c>
      <c r="D29" s="47">
        <v>0</v>
      </c>
      <c r="E29" s="47">
        <v>2399372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2399372</v>
      </c>
      <c r="O29" s="48">
        <f t="shared" si="2"/>
        <v>11.234803292658944</v>
      </c>
      <c r="P29" s="9"/>
    </row>
    <row r="30" spans="1:16">
      <c r="A30" s="12"/>
      <c r="B30" s="25">
        <v>331.69</v>
      </c>
      <c r="C30" s="20" t="s">
        <v>37</v>
      </c>
      <c r="D30" s="47">
        <v>2815</v>
      </c>
      <c r="E30" s="47">
        <v>85381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88196</v>
      </c>
      <c r="O30" s="48">
        <f t="shared" si="2"/>
        <v>0.41296835638631618</v>
      </c>
      <c r="P30" s="9"/>
    </row>
    <row r="31" spans="1:16">
      <c r="A31" s="12"/>
      <c r="B31" s="25">
        <v>333</v>
      </c>
      <c r="C31" s="20" t="s">
        <v>4</v>
      </c>
      <c r="D31" s="47">
        <v>472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472</v>
      </c>
      <c r="O31" s="48">
        <f t="shared" si="2"/>
        <v>2.2100896210070892E-3</v>
      </c>
      <c r="P31" s="9"/>
    </row>
    <row r="32" spans="1:16">
      <c r="A32" s="12"/>
      <c r="B32" s="25">
        <v>334.2</v>
      </c>
      <c r="C32" s="20" t="s">
        <v>32</v>
      </c>
      <c r="D32" s="47">
        <v>138399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138399</v>
      </c>
      <c r="O32" s="48">
        <f t="shared" si="2"/>
        <v>0.6480385454613562</v>
      </c>
      <c r="P32" s="9"/>
    </row>
    <row r="33" spans="1:16">
      <c r="A33" s="12"/>
      <c r="B33" s="25">
        <v>334.39</v>
      </c>
      <c r="C33" s="20" t="s">
        <v>38</v>
      </c>
      <c r="D33" s="47">
        <v>0</v>
      </c>
      <c r="E33" s="47">
        <v>668690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7">SUM(D33:M33)</f>
        <v>668690</v>
      </c>
      <c r="O33" s="48">
        <f t="shared" si="2"/>
        <v>3.131069552269556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390636</v>
      </c>
      <c r="F34" s="47">
        <v>0</v>
      </c>
      <c r="G34" s="47">
        <v>424399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815035</v>
      </c>
      <c r="O34" s="48">
        <f t="shared" si="2"/>
        <v>3.8163143946133746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548932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548932</v>
      </c>
      <c r="O35" s="48">
        <f t="shared" si="2"/>
        <v>2.5703154996581854</v>
      </c>
      <c r="P35" s="9"/>
    </row>
    <row r="36" spans="1:16">
      <c r="A36" s="12"/>
      <c r="B36" s="25">
        <v>334.61</v>
      </c>
      <c r="C36" s="20" t="s">
        <v>121</v>
      </c>
      <c r="D36" s="47">
        <v>0</v>
      </c>
      <c r="E36" s="47">
        <v>2683912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2683912</v>
      </c>
      <c r="O36" s="48">
        <f t="shared" si="2"/>
        <v>12.56713147223809</v>
      </c>
      <c r="P36" s="9"/>
    </row>
    <row r="37" spans="1:16">
      <c r="A37" s="12"/>
      <c r="B37" s="25">
        <v>334.69</v>
      </c>
      <c r="C37" s="20" t="s">
        <v>42</v>
      </c>
      <c r="D37" s="47">
        <v>34173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34173</v>
      </c>
      <c r="O37" s="48">
        <f t="shared" ref="O37:O68" si="8">(N37/O$95)</f>
        <v>0.16001142503956622</v>
      </c>
      <c r="P37" s="9"/>
    </row>
    <row r="38" spans="1:16">
      <c r="A38" s="12"/>
      <c r="B38" s="25">
        <v>334.7</v>
      </c>
      <c r="C38" s="20" t="s">
        <v>43</v>
      </c>
      <c r="D38" s="47">
        <v>189470</v>
      </c>
      <c r="E38" s="47">
        <v>0</v>
      </c>
      <c r="F38" s="47">
        <v>0</v>
      </c>
      <c r="G38" s="47">
        <v>122047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311517</v>
      </c>
      <c r="O38" s="48">
        <f t="shared" si="8"/>
        <v>1.4586451026848843</v>
      </c>
      <c r="P38" s="9"/>
    </row>
    <row r="39" spans="1:16">
      <c r="A39" s="12"/>
      <c r="B39" s="25">
        <v>335.12</v>
      </c>
      <c r="C39" s="20" t="s">
        <v>155</v>
      </c>
      <c r="D39" s="47">
        <v>3592243</v>
      </c>
      <c r="E39" s="47">
        <v>0</v>
      </c>
      <c r="F39" s="47">
        <v>1566364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5158607</v>
      </c>
      <c r="O39" s="48">
        <f t="shared" si="8"/>
        <v>24.154626672784993</v>
      </c>
      <c r="P39" s="9"/>
    </row>
    <row r="40" spans="1:16">
      <c r="A40" s="12"/>
      <c r="B40" s="25">
        <v>335.13</v>
      </c>
      <c r="C40" s="20" t="s">
        <v>156</v>
      </c>
      <c r="D40" s="47">
        <v>52630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52630</v>
      </c>
      <c r="O40" s="48">
        <f t="shared" si="8"/>
        <v>0.24643435752882012</v>
      </c>
      <c r="P40" s="9"/>
    </row>
    <row r="41" spans="1:16">
      <c r="A41" s="12"/>
      <c r="B41" s="25">
        <v>335.14</v>
      </c>
      <c r="C41" s="20" t="s">
        <v>157</v>
      </c>
      <c r="D41" s="47">
        <v>55331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55331</v>
      </c>
      <c r="O41" s="48">
        <f t="shared" si="8"/>
        <v>0.25908150173716787</v>
      </c>
      <c r="P41" s="9"/>
    </row>
    <row r="42" spans="1:16">
      <c r="A42" s="12"/>
      <c r="B42" s="25">
        <v>335.15</v>
      </c>
      <c r="C42" s="20" t="s">
        <v>158</v>
      </c>
      <c r="D42" s="47">
        <v>91710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91710</v>
      </c>
      <c r="O42" s="48">
        <f t="shared" si="8"/>
        <v>0.42942228631898338</v>
      </c>
      <c r="P42" s="9"/>
    </row>
    <row r="43" spans="1:16">
      <c r="A43" s="12"/>
      <c r="B43" s="25">
        <v>335.16</v>
      </c>
      <c r="C43" s="20" t="s">
        <v>159</v>
      </c>
      <c r="D43" s="47">
        <v>239750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239750</v>
      </c>
      <c r="O43" s="48">
        <f t="shared" si="8"/>
        <v>1.1226037852467152</v>
      </c>
      <c r="P43" s="9"/>
    </row>
    <row r="44" spans="1:16">
      <c r="A44" s="12"/>
      <c r="B44" s="25">
        <v>335.18</v>
      </c>
      <c r="C44" s="20" t="s">
        <v>160</v>
      </c>
      <c r="D44" s="47">
        <v>10053119</v>
      </c>
      <c r="E44" s="47">
        <v>0</v>
      </c>
      <c r="F44" s="47">
        <v>6029795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16082914</v>
      </c>
      <c r="O44" s="48">
        <f t="shared" si="8"/>
        <v>75.306528192689854</v>
      </c>
      <c r="P44" s="9"/>
    </row>
    <row r="45" spans="1:16">
      <c r="A45" s="12"/>
      <c r="B45" s="25">
        <v>335.29</v>
      </c>
      <c r="C45" s="20" t="s">
        <v>50</v>
      </c>
      <c r="D45" s="47">
        <v>193</v>
      </c>
      <c r="E45" s="47">
        <v>5506505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5506698</v>
      </c>
      <c r="O45" s="48">
        <f t="shared" si="8"/>
        <v>25.78452562673834</v>
      </c>
      <c r="P45" s="9"/>
    </row>
    <row r="46" spans="1:16">
      <c r="A46" s="12"/>
      <c r="B46" s="25">
        <v>335.49</v>
      </c>
      <c r="C46" s="20" t="s">
        <v>51</v>
      </c>
      <c r="D46" s="47">
        <v>0</v>
      </c>
      <c r="E46" s="47">
        <v>3481556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3481556</v>
      </c>
      <c r="O46" s="48">
        <f t="shared" si="8"/>
        <v>16.302014365582536</v>
      </c>
      <c r="P46" s="9"/>
    </row>
    <row r="47" spans="1:16">
      <c r="A47" s="12"/>
      <c r="B47" s="25">
        <v>335.7</v>
      </c>
      <c r="C47" s="20" t="s">
        <v>52</v>
      </c>
      <c r="D47" s="47">
        <v>0</v>
      </c>
      <c r="E47" s="47">
        <v>84257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84257</v>
      </c>
      <c r="O47" s="48">
        <f t="shared" si="8"/>
        <v>0.39452440931608962</v>
      </c>
      <c r="P47" s="9"/>
    </row>
    <row r="48" spans="1:16">
      <c r="A48" s="12"/>
      <c r="B48" s="25">
        <v>337.1</v>
      </c>
      <c r="C48" s="20" t="s">
        <v>53</v>
      </c>
      <c r="D48" s="47">
        <v>5867828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5867828</v>
      </c>
      <c r="O48" s="48">
        <f t="shared" si="8"/>
        <v>27.475478306472002</v>
      </c>
      <c r="P48" s="9"/>
    </row>
    <row r="49" spans="1:16">
      <c r="A49" s="12"/>
      <c r="B49" s="25">
        <v>337.3</v>
      </c>
      <c r="C49" s="20" t="s">
        <v>123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25556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25556</v>
      </c>
      <c r="O49" s="48">
        <f t="shared" si="8"/>
        <v>0.11966324227639231</v>
      </c>
      <c r="P49" s="9"/>
    </row>
    <row r="50" spans="1:16">
      <c r="A50" s="12"/>
      <c r="B50" s="25">
        <v>337.7</v>
      </c>
      <c r="C50" s="20" t="s">
        <v>54</v>
      </c>
      <c r="D50" s="47">
        <v>444943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444943</v>
      </c>
      <c r="O50" s="48">
        <f t="shared" si="8"/>
        <v>2.0833981064401637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SUM(D52:D73)</f>
        <v>17111130</v>
      </c>
      <c r="E51" s="32">
        <f t="shared" si="9"/>
        <v>22309426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61402232</v>
      </c>
      <c r="J51" s="32">
        <f t="shared" si="9"/>
        <v>23120223</v>
      </c>
      <c r="K51" s="32">
        <f t="shared" si="9"/>
        <v>0</v>
      </c>
      <c r="L51" s="32">
        <f t="shared" si="9"/>
        <v>3202578</v>
      </c>
      <c r="M51" s="32">
        <f t="shared" si="9"/>
        <v>1766717</v>
      </c>
      <c r="N51" s="32">
        <f>SUM(D51:M51)</f>
        <v>128912306</v>
      </c>
      <c r="O51" s="46">
        <f t="shared" si="8"/>
        <v>603.61811337010568</v>
      </c>
      <c r="P51" s="10"/>
    </row>
    <row r="52" spans="1:16">
      <c r="A52" s="12"/>
      <c r="B52" s="25">
        <v>341.1</v>
      </c>
      <c r="C52" s="20" t="s">
        <v>162</v>
      </c>
      <c r="D52" s="47">
        <v>1533028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1533028</v>
      </c>
      <c r="O52" s="48">
        <f t="shared" si="8"/>
        <v>7.1782399820196101</v>
      </c>
      <c r="P52" s="9"/>
    </row>
    <row r="53" spans="1:16">
      <c r="A53" s="12"/>
      <c r="B53" s="25">
        <v>341.3</v>
      </c>
      <c r="C53" s="20" t="s">
        <v>163</v>
      </c>
      <c r="D53" s="47">
        <v>2772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73" si="10">SUM(D53:M53)</f>
        <v>2772</v>
      </c>
      <c r="O53" s="48">
        <f t="shared" si="8"/>
        <v>1.2979594130151803E-2</v>
      </c>
      <c r="P53" s="9"/>
    </row>
    <row r="54" spans="1:16">
      <c r="A54" s="12"/>
      <c r="B54" s="25">
        <v>341.52</v>
      </c>
      <c r="C54" s="20" t="s">
        <v>164</v>
      </c>
      <c r="D54" s="47">
        <v>154139</v>
      </c>
      <c r="E54" s="47">
        <v>269740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423879</v>
      </c>
      <c r="O54" s="48">
        <f t="shared" si="8"/>
        <v>1.9847681747094574</v>
      </c>
      <c r="P54" s="9"/>
    </row>
    <row r="55" spans="1:16">
      <c r="A55" s="12"/>
      <c r="B55" s="25">
        <v>341.53</v>
      </c>
      <c r="C55" s="20" t="s">
        <v>165</v>
      </c>
      <c r="D55" s="47">
        <v>0</v>
      </c>
      <c r="E55" s="47">
        <v>757266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757266</v>
      </c>
      <c r="O55" s="48">
        <f t="shared" si="8"/>
        <v>3.5458172180965133</v>
      </c>
      <c r="P55" s="9"/>
    </row>
    <row r="56" spans="1:16">
      <c r="A56" s="12"/>
      <c r="B56" s="25">
        <v>341.55</v>
      </c>
      <c r="C56" s="20" t="s">
        <v>166</v>
      </c>
      <c r="D56" s="47">
        <v>7690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7690</v>
      </c>
      <c r="O56" s="48">
        <f t="shared" si="8"/>
        <v>3.600760420666211E-2</v>
      </c>
      <c r="P56" s="9"/>
    </row>
    <row r="57" spans="1:16">
      <c r="A57" s="12"/>
      <c r="B57" s="25">
        <v>341.9</v>
      </c>
      <c r="C57" s="20" t="s">
        <v>168</v>
      </c>
      <c r="D57" s="47">
        <v>1833135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23120223</v>
      </c>
      <c r="K57" s="47">
        <v>0</v>
      </c>
      <c r="L57" s="47">
        <v>3202578</v>
      </c>
      <c r="M57" s="47">
        <v>0</v>
      </c>
      <c r="N57" s="47">
        <f t="shared" si="10"/>
        <v>28155936</v>
      </c>
      <c r="O57" s="48">
        <f t="shared" si="8"/>
        <v>131.83716509182173</v>
      </c>
      <c r="P57" s="9"/>
    </row>
    <row r="58" spans="1:16">
      <c r="A58" s="12"/>
      <c r="B58" s="25">
        <v>342.3</v>
      </c>
      <c r="C58" s="20" t="s">
        <v>69</v>
      </c>
      <c r="D58" s="47">
        <v>49499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49499</v>
      </c>
      <c r="O58" s="48">
        <f t="shared" si="8"/>
        <v>0.23177378421658879</v>
      </c>
      <c r="P58" s="9"/>
    </row>
    <row r="59" spans="1:16">
      <c r="A59" s="12"/>
      <c r="B59" s="25">
        <v>342.6</v>
      </c>
      <c r="C59" s="20" t="s">
        <v>71</v>
      </c>
      <c r="D59" s="47">
        <v>4546390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4546390</v>
      </c>
      <c r="O59" s="48">
        <f t="shared" si="8"/>
        <v>21.287985915361059</v>
      </c>
      <c r="P59" s="9"/>
    </row>
    <row r="60" spans="1:16">
      <c r="A60" s="12"/>
      <c r="B60" s="25">
        <v>342.9</v>
      </c>
      <c r="C60" s="20" t="s">
        <v>72</v>
      </c>
      <c r="D60" s="47">
        <v>67130</v>
      </c>
      <c r="E60" s="47">
        <v>396677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463807</v>
      </c>
      <c r="O60" s="48">
        <f t="shared" si="8"/>
        <v>2.1717267729882099</v>
      </c>
      <c r="P60" s="9"/>
    </row>
    <row r="61" spans="1:16">
      <c r="A61" s="12"/>
      <c r="B61" s="25">
        <v>343.4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20112823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20112823</v>
      </c>
      <c r="O61" s="48">
        <f t="shared" si="8"/>
        <v>94.176146952230226</v>
      </c>
      <c r="P61" s="9"/>
    </row>
    <row r="62" spans="1:16">
      <c r="A62" s="12"/>
      <c r="B62" s="25">
        <v>343.6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37871664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37871664</v>
      </c>
      <c r="O62" s="48">
        <f t="shared" si="8"/>
        <v>177.33002444209285</v>
      </c>
      <c r="P62" s="9"/>
    </row>
    <row r="63" spans="1:16">
      <c r="A63" s="12"/>
      <c r="B63" s="25">
        <v>343.7</v>
      </c>
      <c r="C63" s="20" t="s">
        <v>75</v>
      </c>
      <c r="D63" s="47">
        <v>1349830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1349830</v>
      </c>
      <c r="O63" s="48">
        <f t="shared" si="8"/>
        <v>6.3204349006864389</v>
      </c>
      <c r="P63" s="9"/>
    </row>
    <row r="64" spans="1:16">
      <c r="A64" s="12"/>
      <c r="B64" s="25">
        <v>343.9</v>
      </c>
      <c r="C64" s="20" t="s">
        <v>76</v>
      </c>
      <c r="D64" s="47">
        <v>0</v>
      </c>
      <c r="E64" s="47">
        <v>248250</v>
      </c>
      <c r="F64" s="47">
        <v>0</v>
      </c>
      <c r="G64" s="47">
        <v>0</v>
      </c>
      <c r="H64" s="47">
        <v>0</v>
      </c>
      <c r="I64" s="47">
        <v>2803661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3051911</v>
      </c>
      <c r="O64" s="48">
        <f t="shared" si="8"/>
        <v>14.29024751130798</v>
      </c>
      <c r="P64" s="9"/>
    </row>
    <row r="65" spans="1:16">
      <c r="A65" s="12"/>
      <c r="B65" s="25">
        <v>344.5</v>
      </c>
      <c r="C65" s="20" t="s">
        <v>170</v>
      </c>
      <c r="D65" s="47">
        <v>0</v>
      </c>
      <c r="E65" s="47">
        <v>122772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122772</v>
      </c>
      <c r="O65" s="48">
        <f t="shared" si="8"/>
        <v>0.57486678591161511</v>
      </c>
      <c r="P65" s="9"/>
    </row>
    <row r="66" spans="1:16">
      <c r="A66" s="12"/>
      <c r="B66" s="25">
        <v>344.9</v>
      </c>
      <c r="C66" s="20" t="s">
        <v>171</v>
      </c>
      <c r="D66" s="47">
        <v>0</v>
      </c>
      <c r="E66" s="47">
        <v>10466667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10466667</v>
      </c>
      <c r="O66" s="48">
        <f t="shared" si="8"/>
        <v>49.009051066180945</v>
      </c>
      <c r="P66" s="9"/>
    </row>
    <row r="67" spans="1:16">
      <c r="A67" s="12"/>
      <c r="B67" s="25">
        <v>345.1</v>
      </c>
      <c r="C67" s="20" t="s">
        <v>79</v>
      </c>
      <c r="D67" s="47">
        <v>1214650</v>
      </c>
      <c r="E67" s="47">
        <v>76667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1766717</v>
      </c>
      <c r="N67" s="47">
        <f t="shared" si="10"/>
        <v>3058034</v>
      </c>
      <c r="O67" s="48">
        <f t="shared" si="8"/>
        <v>14.318917805268629</v>
      </c>
      <c r="P67" s="9"/>
    </row>
    <row r="68" spans="1:16">
      <c r="A68" s="12"/>
      <c r="B68" s="25">
        <v>346.4</v>
      </c>
      <c r="C68" s="20" t="s">
        <v>81</v>
      </c>
      <c r="D68" s="47">
        <v>81079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81079</v>
      </c>
      <c r="O68" s="48">
        <f t="shared" si="8"/>
        <v>0.37964376352041057</v>
      </c>
      <c r="P68" s="9"/>
    </row>
    <row r="69" spans="1:16">
      <c r="A69" s="12"/>
      <c r="B69" s="25">
        <v>347.2</v>
      </c>
      <c r="C69" s="20" t="s">
        <v>83</v>
      </c>
      <c r="D69" s="47">
        <v>369292</v>
      </c>
      <c r="E69" s="47">
        <v>1117194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1486486</v>
      </c>
      <c r="O69" s="48">
        <f t="shared" ref="O69:O93" si="11">(N69/O$95)</f>
        <v>6.9603120346871696</v>
      </c>
      <c r="P69" s="9"/>
    </row>
    <row r="70" spans="1:16">
      <c r="A70" s="12"/>
      <c r="B70" s="25">
        <v>347.3</v>
      </c>
      <c r="C70" s="20" t="s">
        <v>84</v>
      </c>
      <c r="D70" s="47">
        <v>0</v>
      </c>
      <c r="E70" s="47">
        <v>6596926</v>
      </c>
      <c r="F70" s="47">
        <v>0</v>
      </c>
      <c r="G70" s="47">
        <v>0</v>
      </c>
      <c r="H70" s="47">
        <v>0</v>
      </c>
      <c r="I70" s="47">
        <v>614084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7211010</v>
      </c>
      <c r="O70" s="48">
        <f t="shared" si="11"/>
        <v>33.764784656733752</v>
      </c>
      <c r="P70" s="9"/>
    </row>
    <row r="71" spans="1:16">
      <c r="A71" s="12"/>
      <c r="B71" s="25">
        <v>347.5</v>
      </c>
      <c r="C71" s="20" t="s">
        <v>181</v>
      </c>
      <c r="D71" s="47">
        <v>0</v>
      </c>
      <c r="E71" s="47">
        <v>1196198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1196198</v>
      </c>
      <c r="O71" s="48">
        <f t="shared" si="11"/>
        <v>5.6010694586216907</v>
      </c>
      <c r="P71" s="9"/>
    </row>
    <row r="72" spans="1:16">
      <c r="A72" s="12"/>
      <c r="B72" s="25">
        <v>347.9</v>
      </c>
      <c r="C72" s="20" t="s">
        <v>85</v>
      </c>
      <c r="D72" s="47">
        <v>0</v>
      </c>
      <c r="E72" s="47">
        <v>1018164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1018164</v>
      </c>
      <c r="O72" s="48">
        <f t="shared" si="11"/>
        <v>4.767444256108182</v>
      </c>
      <c r="P72" s="9"/>
    </row>
    <row r="73" spans="1:16">
      <c r="A73" s="12"/>
      <c r="B73" s="25">
        <v>349</v>
      </c>
      <c r="C73" s="20" t="s">
        <v>1</v>
      </c>
      <c r="D73" s="47">
        <v>5902496</v>
      </c>
      <c r="E73" s="47">
        <v>42905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5945401</v>
      </c>
      <c r="O73" s="48">
        <f t="shared" si="11"/>
        <v>27.838705599205866</v>
      </c>
      <c r="P73" s="9"/>
    </row>
    <row r="74" spans="1:16" ht="15.75">
      <c r="A74" s="29" t="s">
        <v>61</v>
      </c>
      <c r="B74" s="30"/>
      <c r="C74" s="31"/>
      <c r="D74" s="32">
        <f t="shared" ref="D74:M74" si="12">SUM(D75:D77)</f>
        <v>3521265</v>
      </c>
      <c r="E74" s="32">
        <f t="shared" si="12"/>
        <v>1578836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79" si="13">SUM(D74:M74)</f>
        <v>5100101</v>
      </c>
      <c r="O74" s="46">
        <f t="shared" si="11"/>
        <v>23.88067857243194</v>
      </c>
      <c r="P74" s="10"/>
    </row>
    <row r="75" spans="1:16">
      <c r="A75" s="13"/>
      <c r="B75" s="40">
        <v>351.1</v>
      </c>
      <c r="C75" s="21" t="s">
        <v>95</v>
      </c>
      <c r="D75" s="47">
        <v>30053</v>
      </c>
      <c r="E75" s="47">
        <v>1438800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1468853</v>
      </c>
      <c r="O75" s="48">
        <f t="shared" si="11"/>
        <v>6.8777473942481482</v>
      </c>
      <c r="P75" s="9"/>
    </row>
    <row r="76" spans="1:16">
      <c r="A76" s="13"/>
      <c r="B76" s="40">
        <v>352</v>
      </c>
      <c r="C76" s="21" t="s">
        <v>99</v>
      </c>
      <c r="D76" s="47">
        <v>203243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203243</v>
      </c>
      <c r="O76" s="48">
        <f t="shared" si="11"/>
        <v>0.95166365432699962</v>
      </c>
      <c r="P76" s="9"/>
    </row>
    <row r="77" spans="1:16">
      <c r="A77" s="13"/>
      <c r="B77" s="40">
        <v>359</v>
      </c>
      <c r="C77" s="21" t="s">
        <v>100</v>
      </c>
      <c r="D77" s="47">
        <v>3287969</v>
      </c>
      <c r="E77" s="47">
        <v>140036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3428005</v>
      </c>
      <c r="O77" s="48">
        <f t="shared" si="11"/>
        <v>16.051267523856794</v>
      </c>
      <c r="P77" s="9"/>
    </row>
    <row r="78" spans="1:16" ht="15.75">
      <c r="A78" s="29" t="s">
        <v>5</v>
      </c>
      <c r="B78" s="30"/>
      <c r="C78" s="31"/>
      <c r="D78" s="32">
        <f t="shared" ref="D78:M78" si="14">SUM(D79:D87)</f>
        <v>3512856</v>
      </c>
      <c r="E78" s="32">
        <f t="shared" si="14"/>
        <v>8041019</v>
      </c>
      <c r="F78" s="32">
        <f t="shared" si="14"/>
        <v>26679</v>
      </c>
      <c r="G78" s="32">
        <f t="shared" si="14"/>
        <v>432573</v>
      </c>
      <c r="H78" s="32">
        <f t="shared" si="14"/>
        <v>0</v>
      </c>
      <c r="I78" s="32">
        <f t="shared" si="14"/>
        <v>1132448</v>
      </c>
      <c r="J78" s="32">
        <f t="shared" si="14"/>
        <v>1206139</v>
      </c>
      <c r="K78" s="32">
        <f t="shared" si="14"/>
        <v>0</v>
      </c>
      <c r="L78" s="32">
        <f t="shared" si="14"/>
        <v>-160594</v>
      </c>
      <c r="M78" s="32">
        <f t="shared" si="14"/>
        <v>7025</v>
      </c>
      <c r="N78" s="32">
        <f t="shared" si="13"/>
        <v>14198145</v>
      </c>
      <c r="O78" s="46">
        <f t="shared" si="11"/>
        <v>66.481298521300204</v>
      </c>
      <c r="P78" s="10"/>
    </row>
    <row r="79" spans="1:16">
      <c r="A79" s="12"/>
      <c r="B79" s="25">
        <v>361.1</v>
      </c>
      <c r="C79" s="20" t="s">
        <v>101</v>
      </c>
      <c r="D79" s="47">
        <v>1023282</v>
      </c>
      <c r="E79" s="47">
        <v>647292</v>
      </c>
      <c r="F79" s="47">
        <v>25770</v>
      </c>
      <c r="G79" s="47">
        <v>43270</v>
      </c>
      <c r="H79" s="47">
        <v>0</v>
      </c>
      <c r="I79" s="47">
        <v>923173</v>
      </c>
      <c r="J79" s="47">
        <v>75042</v>
      </c>
      <c r="K79" s="47">
        <v>0</v>
      </c>
      <c r="L79" s="47">
        <v>607090</v>
      </c>
      <c r="M79" s="47">
        <v>7025</v>
      </c>
      <c r="N79" s="47">
        <f t="shared" si="13"/>
        <v>3351944</v>
      </c>
      <c r="O79" s="48">
        <f t="shared" si="11"/>
        <v>15.695120009739378</v>
      </c>
      <c r="P79" s="9"/>
    </row>
    <row r="80" spans="1:16">
      <c r="A80" s="12"/>
      <c r="B80" s="25">
        <v>361.2</v>
      </c>
      <c r="C80" s="20" t="s">
        <v>132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601894</v>
      </c>
      <c r="M80" s="47">
        <v>0</v>
      </c>
      <c r="N80" s="47">
        <f t="shared" ref="N80:N87" si="15">SUM(D80:M80)</f>
        <v>601894</v>
      </c>
      <c r="O80" s="48">
        <f t="shared" si="11"/>
        <v>2.8183044117509342</v>
      </c>
      <c r="P80" s="9"/>
    </row>
    <row r="81" spans="1:119">
      <c r="A81" s="12"/>
      <c r="B81" s="25">
        <v>361.3</v>
      </c>
      <c r="C81" s="20" t="s">
        <v>102</v>
      </c>
      <c r="D81" s="47">
        <v>444888</v>
      </c>
      <c r="E81" s="47">
        <v>175630</v>
      </c>
      <c r="F81" s="47">
        <v>909</v>
      </c>
      <c r="G81" s="47">
        <v>-13565</v>
      </c>
      <c r="H81" s="47">
        <v>0</v>
      </c>
      <c r="I81" s="47">
        <v>249406</v>
      </c>
      <c r="J81" s="47">
        <v>48990</v>
      </c>
      <c r="K81" s="47">
        <v>0</v>
      </c>
      <c r="L81" s="47">
        <v>-1545842</v>
      </c>
      <c r="M81" s="47">
        <v>0</v>
      </c>
      <c r="N81" s="47">
        <f t="shared" si="15"/>
        <v>-639584</v>
      </c>
      <c r="O81" s="48">
        <f t="shared" si="11"/>
        <v>-2.9947838139029619</v>
      </c>
      <c r="P81" s="9"/>
    </row>
    <row r="82" spans="1:119">
      <c r="A82" s="12"/>
      <c r="B82" s="25">
        <v>361.4</v>
      </c>
      <c r="C82" s="20" t="s">
        <v>177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176264</v>
      </c>
      <c r="M82" s="47">
        <v>0</v>
      </c>
      <c r="N82" s="47">
        <f t="shared" si="15"/>
        <v>176264</v>
      </c>
      <c r="O82" s="48">
        <f t="shared" si="11"/>
        <v>0.8253373664347321</v>
      </c>
      <c r="P82" s="9"/>
    </row>
    <row r="83" spans="1:119">
      <c r="A83" s="12"/>
      <c r="B83" s="25">
        <v>362</v>
      </c>
      <c r="C83" s="20" t="s">
        <v>103</v>
      </c>
      <c r="D83" s="47">
        <v>816328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816328</v>
      </c>
      <c r="O83" s="48">
        <f t="shared" si="11"/>
        <v>3.8223687291048201</v>
      </c>
      <c r="P83" s="9"/>
    </row>
    <row r="84" spans="1:119">
      <c r="A84" s="12"/>
      <c r="B84" s="25">
        <v>364</v>
      </c>
      <c r="C84" s="20" t="s">
        <v>172</v>
      </c>
      <c r="D84" s="47">
        <v>0</v>
      </c>
      <c r="E84" s="47">
        <v>6873597</v>
      </c>
      <c r="F84" s="47">
        <v>0</v>
      </c>
      <c r="G84" s="47">
        <v>402868</v>
      </c>
      <c r="H84" s="47">
        <v>0</v>
      </c>
      <c r="I84" s="47">
        <v>-40131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7236334</v>
      </c>
      <c r="O84" s="48">
        <f t="shared" si="11"/>
        <v>33.883361583772697</v>
      </c>
      <c r="P84" s="9"/>
    </row>
    <row r="85" spans="1:119">
      <c r="A85" s="12"/>
      <c r="B85" s="25">
        <v>365</v>
      </c>
      <c r="C85" s="20" t="s">
        <v>173</v>
      </c>
      <c r="D85" s="47">
        <v>315277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315277</v>
      </c>
      <c r="O85" s="48">
        <f t="shared" si="11"/>
        <v>1.4762509013607035</v>
      </c>
      <c r="P85" s="9"/>
    </row>
    <row r="86" spans="1:119">
      <c r="A86" s="12"/>
      <c r="B86" s="25">
        <v>366</v>
      </c>
      <c r="C86" s="20" t="s">
        <v>106</v>
      </c>
      <c r="D86" s="47">
        <v>143511</v>
      </c>
      <c r="E86" s="47">
        <v>79101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222612</v>
      </c>
      <c r="O86" s="48">
        <f t="shared" si="11"/>
        <v>1.0423569294737927</v>
      </c>
      <c r="P86" s="9"/>
    </row>
    <row r="87" spans="1:119">
      <c r="A87" s="12"/>
      <c r="B87" s="25">
        <v>369.9</v>
      </c>
      <c r="C87" s="20" t="s">
        <v>107</v>
      </c>
      <c r="D87" s="47">
        <v>769570</v>
      </c>
      <c r="E87" s="47">
        <v>265399</v>
      </c>
      <c r="F87" s="47">
        <v>0</v>
      </c>
      <c r="G87" s="47">
        <v>0</v>
      </c>
      <c r="H87" s="47">
        <v>0</v>
      </c>
      <c r="I87" s="47">
        <v>0</v>
      </c>
      <c r="J87" s="47">
        <v>1082107</v>
      </c>
      <c r="K87" s="47">
        <v>0</v>
      </c>
      <c r="L87" s="47">
        <v>0</v>
      </c>
      <c r="M87" s="47">
        <v>0</v>
      </c>
      <c r="N87" s="47">
        <f t="shared" si="15"/>
        <v>2117076</v>
      </c>
      <c r="O87" s="48">
        <f t="shared" si="11"/>
        <v>9.9129824035661098</v>
      </c>
      <c r="P87" s="9"/>
    </row>
    <row r="88" spans="1:119" ht="15.75">
      <c r="A88" s="29" t="s">
        <v>62</v>
      </c>
      <c r="B88" s="30"/>
      <c r="C88" s="31"/>
      <c r="D88" s="32">
        <f t="shared" ref="D88:M88" si="16">SUM(D89:D92)</f>
        <v>4903474</v>
      </c>
      <c r="E88" s="32">
        <f t="shared" si="16"/>
        <v>4230318</v>
      </c>
      <c r="F88" s="32">
        <f t="shared" si="16"/>
        <v>93440761</v>
      </c>
      <c r="G88" s="32">
        <f t="shared" si="16"/>
        <v>19116532</v>
      </c>
      <c r="H88" s="32">
        <f t="shared" si="16"/>
        <v>0</v>
      </c>
      <c r="I88" s="32">
        <f t="shared" si="16"/>
        <v>13607796</v>
      </c>
      <c r="J88" s="32">
        <f t="shared" si="16"/>
        <v>50000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ref="N88:N93" si="17">SUM(D88:M88)</f>
        <v>135348881</v>
      </c>
      <c r="O88" s="46">
        <f t="shared" si="11"/>
        <v>633.75668879877878</v>
      </c>
      <c r="P88" s="9"/>
    </row>
    <row r="89" spans="1:119">
      <c r="A89" s="12"/>
      <c r="B89" s="25">
        <v>381</v>
      </c>
      <c r="C89" s="20" t="s">
        <v>108</v>
      </c>
      <c r="D89" s="47">
        <v>3403565</v>
      </c>
      <c r="E89" s="47">
        <v>4230318</v>
      </c>
      <c r="F89" s="47">
        <v>8248635</v>
      </c>
      <c r="G89" s="47">
        <v>1616532</v>
      </c>
      <c r="H89" s="47">
        <v>0</v>
      </c>
      <c r="I89" s="47">
        <v>292774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17791824</v>
      </c>
      <c r="O89" s="48">
        <f t="shared" si="11"/>
        <v>83.308316866917025</v>
      </c>
      <c r="P89" s="9"/>
    </row>
    <row r="90" spans="1:119">
      <c r="A90" s="12"/>
      <c r="B90" s="25">
        <v>383</v>
      </c>
      <c r="C90" s="20" t="s">
        <v>109</v>
      </c>
      <c r="D90" s="47">
        <v>1499909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1499909</v>
      </c>
      <c r="O90" s="48">
        <f t="shared" si="11"/>
        <v>7.0231637994811908</v>
      </c>
      <c r="P90" s="9"/>
    </row>
    <row r="91" spans="1:119">
      <c r="A91" s="12"/>
      <c r="B91" s="25">
        <v>384</v>
      </c>
      <c r="C91" s="20" t="s">
        <v>110</v>
      </c>
      <c r="D91" s="47">
        <v>0</v>
      </c>
      <c r="E91" s="47">
        <v>0</v>
      </c>
      <c r="F91" s="47">
        <v>85192126</v>
      </c>
      <c r="G91" s="47">
        <v>17500000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102692126</v>
      </c>
      <c r="O91" s="48">
        <f t="shared" si="11"/>
        <v>480.84491913506832</v>
      </c>
      <c r="P91" s="9"/>
    </row>
    <row r="92" spans="1:119" ht="15.75" thickBot="1">
      <c r="A92" s="12"/>
      <c r="B92" s="25">
        <v>389.4</v>
      </c>
      <c r="C92" s="20" t="s">
        <v>174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13315022</v>
      </c>
      <c r="J92" s="47">
        <v>50000</v>
      </c>
      <c r="K92" s="47">
        <v>0</v>
      </c>
      <c r="L92" s="47">
        <v>0</v>
      </c>
      <c r="M92" s="47">
        <v>0</v>
      </c>
      <c r="N92" s="47">
        <f t="shared" si="17"/>
        <v>13365022</v>
      </c>
      <c r="O92" s="48">
        <f t="shared" si="11"/>
        <v>62.580288997312309</v>
      </c>
      <c r="P92" s="9"/>
    </row>
    <row r="93" spans="1:119" ht="16.5" thickBot="1">
      <c r="A93" s="14" t="s">
        <v>86</v>
      </c>
      <c r="B93" s="23"/>
      <c r="C93" s="22"/>
      <c r="D93" s="15">
        <f t="shared" ref="D93:M93" si="18">SUM(D5,D11,D23,D51,D74,D78,D88)</f>
        <v>148808412</v>
      </c>
      <c r="E93" s="15">
        <f t="shared" si="18"/>
        <v>116929914</v>
      </c>
      <c r="F93" s="15">
        <f t="shared" si="18"/>
        <v>103758762</v>
      </c>
      <c r="G93" s="15">
        <f t="shared" si="18"/>
        <v>20095551</v>
      </c>
      <c r="H93" s="15">
        <f t="shared" si="18"/>
        <v>0</v>
      </c>
      <c r="I93" s="15">
        <f t="shared" si="18"/>
        <v>77213736</v>
      </c>
      <c r="J93" s="15">
        <f t="shared" si="18"/>
        <v>24376362</v>
      </c>
      <c r="K93" s="15">
        <f t="shared" si="18"/>
        <v>0</v>
      </c>
      <c r="L93" s="15">
        <f t="shared" si="18"/>
        <v>3041984</v>
      </c>
      <c r="M93" s="15">
        <f t="shared" si="18"/>
        <v>1773742</v>
      </c>
      <c r="N93" s="15">
        <f t="shared" si="17"/>
        <v>495998463</v>
      </c>
      <c r="O93" s="38">
        <f t="shared" si="11"/>
        <v>2322.4598625249337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182</v>
      </c>
      <c r="M95" s="49"/>
      <c r="N95" s="49"/>
      <c r="O95" s="44">
        <v>213566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125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2024-09-19T16:06:29Z</cp:lastPrinted>
  <dcterms:created xsi:type="dcterms:W3CDTF">2000-08-31T21:26:31Z</dcterms:created>
  <dcterms:modified xsi:type="dcterms:W3CDTF">2024-09-23T17:25:20Z</dcterms:modified>
</cp:coreProperties>
</file>