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'2006'!$A$1:$O$95</definedName>
    <definedName name="_xlnm.Print_Area" localSheetId="16">'2007'!$A$1:$O$93</definedName>
    <definedName name="_xlnm.Print_Area" localSheetId="15">'2008'!$A$1:$O$100</definedName>
    <definedName name="_xlnm.Print_Area" localSheetId="14">'2009'!$A$1:$O$111</definedName>
    <definedName name="_xlnm.Print_Area" localSheetId="13">'2010'!$A$1:$O$92</definedName>
    <definedName name="_xlnm.Print_Area" localSheetId="12">'2011'!$A$1:$O$87</definedName>
    <definedName name="_xlnm.Print_Area" localSheetId="11">'2012'!$A$1:$O$89</definedName>
    <definedName name="_xlnm.Print_Area" localSheetId="10">'2013'!$A$1:$O$91</definedName>
    <definedName name="_xlnm.Print_Area" localSheetId="9">'2014'!$A$1:$O$100</definedName>
    <definedName name="_xlnm.Print_Area" localSheetId="8">'2015'!$A$1:$O$103</definedName>
    <definedName name="_xlnm.Print_Area" localSheetId="7">'2016'!$A$1:$O$101</definedName>
    <definedName name="_xlnm.Print_Area" localSheetId="6">'2017'!$A$1:$O$109</definedName>
    <definedName name="_xlnm.Print_Area" localSheetId="5">'2018'!$A$1:$O$106</definedName>
    <definedName name="_xlnm.Print_Area" localSheetId="4">'2019'!$A$1:$O$107</definedName>
    <definedName name="_xlnm.Print_Area" localSheetId="3">'2020'!$A$1:$O$106</definedName>
    <definedName name="_xlnm.Print_Area" localSheetId="2">'2021'!$A$1:$P$111</definedName>
    <definedName name="_xlnm.Print_Area" localSheetId="1">'2022'!$A$1:$P$106</definedName>
    <definedName name="_xlnm.Print_Area" localSheetId="0">'2023'!$A$1:$P$112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05" i="51" l="1"/>
  <c r="F105" i="51"/>
  <c r="G105" i="51"/>
  <c r="H105" i="51"/>
  <c r="I105" i="51"/>
  <c r="J105" i="51"/>
  <c r="K105" i="51"/>
  <c r="L105" i="51"/>
  <c r="M105" i="51"/>
  <c r="N105" i="51"/>
  <c r="D105" i="51"/>
  <c r="O106" i="51"/>
  <c r="P106" i="51" s="1"/>
  <c r="O107" i="51" l="1"/>
  <c r="P107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N94" i="51"/>
  <c r="M94" i="51"/>
  <c r="L94" i="51"/>
  <c r="K94" i="51"/>
  <c r="J94" i="51"/>
  <c r="I94" i="51"/>
  <c r="H94" i="51"/>
  <c r="G94" i="51"/>
  <c r="F94" i="51"/>
  <c r="E94" i="51"/>
  <c r="D94" i="5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N85" i="51"/>
  <c r="M85" i="51"/>
  <c r="L85" i="51"/>
  <c r="K85" i="51"/>
  <c r="J85" i="51"/>
  <c r="I85" i="51"/>
  <c r="H85" i="51"/>
  <c r="G85" i="51"/>
  <c r="F85" i="51"/>
  <c r="E85" i="51"/>
  <c r="D85" i="5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N54" i="51"/>
  <c r="M54" i="51"/>
  <c r="L54" i="51"/>
  <c r="K54" i="51"/>
  <c r="J54" i="51"/>
  <c r="I54" i="51"/>
  <c r="H54" i="51"/>
  <c r="G54" i="51"/>
  <c r="F54" i="51"/>
  <c r="E54" i="51"/>
  <c r="D54" i="5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4" i="51" l="1"/>
  <c r="P94" i="51" s="1"/>
  <c r="O85" i="51"/>
  <c r="P85" i="51" s="1"/>
  <c r="O54" i="51"/>
  <c r="P54" i="51" s="1"/>
  <c r="O23" i="51"/>
  <c r="P23" i="51" s="1"/>
  <c r="G108" i="51"/>
  <c r="I108" i="51"/>
  <c r="J108" i="51"/>
  <c r="L108" i="51"/>
  <c r="N108" i="51"/>
  <c r="E108" i="51"/>
  <c r="H108" i="51"/>
  <c r="O13" i="51"/>
  <c r="P13" i="51" s="1"/>
  <c r="K108" i="51"/>
  <c r="F108" i="51"/>
  <c r="M108" i="51"/>
  <c r="O5" i="51"/>
  <c r="P5" i="51" s="1"/>
  <c r="O15" i="50"/>
  <c r="O16" i="50"/>
  <c r="O17" i="50"/>
  <c r="O18" i="50"/>
  <c r="O19" i="50"/>
  <c r="O20" i="50"/>
  <c r="O21" i="50"/>
  <c r="O22" i="50"/>
  <c r="O7" i="50"/>
  <c r="O8" i="50"/>
  <c r="O9" i="50"/>
  <c r="O10" i="50"/>
  <c r="O11" i="50"/>
  <c r="O12" i="50"/>
  <c r="O101" i="50" l="1"/>
  <c r="P101" i="50" s="1"/>
  <c r="N100" i="50"/>
  <c r="M100" i="50"/>
  <c r="L100" i="50"/>
  <c r="K100" i="50"/>
  <c r="J100" i="50"/>
  <c r="I100" i="50"/>
  <c r="H100" i="50"/>
  <c r="G100" i="50"/>
  <c r="F100" i="50"/>
  <c r="E100" i="50"/>
  <c r="D100" i="50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N92" i="50"/>
  <c r="M92" i="50"/>
  <c r="L92" i="50"/>
  <c r="K92" i="50"/>
  <c r="J92" i="50"/>
  <c r="I92" i="50"/>
  <c r="H92" i="50"/>
  <c r="G92" i="50"/>
  <c r="F92" i="50"/>
  <c r="E92" i="50"/>
  <c r="D92" i="50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N84" i="50"/>
  <c r="M84" i="50"/>
  <c r="L84" i="50"/>
  <c r="K84" i="50"/>
  <c r="J84" i="50"/>
  <c r="I84" i="50"/>
  <c r="H84" i="50"/>
  <c r="G84" i="50"/>
  <c r="F84" i="50"/>
  <c r="E84" i="50"/>
  <c r="D84" i="50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N53" i="50"/>
  <c r="M53" i="50"/>
  <c r="L53" i="50"/>
  <c r="K53" i="50"/>
  <c r="J53" i="50"/>
  <c r="I53" i="50"/>
  <c r="H53" i="50"/>
  <c r="G53" i="50"/>
  <c r="F53" i="50"/>
  <c r="E53" i="50"/>
  <c r="D53" i="50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P33" i="50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P22" i="50"/>
  <c r="P21" i="50"/>
  <c r="P20" i="50"/>
  <c r="P19" i="50"/>
  <c r="P18" i="50"/>
  <c r="P17" i="50"/>
  <c r="P16" i="50"/>
  <c r="P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P12" i="50"/>
  <c r="P11" i="50"/>
  <c r="P10" i="50"/>
  <c r="P9" i="50"/>
  <c r="P8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0" i="50" l="1"/>
  <c r="P100" i="50" s="1"/>
  <c r="O92" i="50"/>
  <c r="P92" i="50" s="1"/>
  <c r="O84" i="50"/>
  <c r="P84" i="50" s="1"/>
  <c r="O53" i="50"/>
  <c r="P53" i="50" s="1"/>
  <c r="I102" i="50"/>
  <c r="O23" i="50"/>
  <c r="P23" i="50" s="1"/>
  <c r="H102" i="50"/>
  <c r="J102" i="50"/>
  <c r="G102" i="50"/>
  <c r="D102" i="50"/>
  <c r="F102" i="50"/>
  <c r="O13" i="50"/>
  <c r="P13" i="50" s="1"/>
  <c r="L102" i="50"/>
  <c r="M102" i="50"/>
  <c r="N102" i="50"/>
  <c r="E102" i="50"/>
  <c r="K102" i="50"/>
  <c r="O5" i="50"/>
  <c r="P5" i="50" s="1"/>
  <c r="O106" i="49"/>
  <c r="P106" i="49"/>
  <c r="O105" i="49"/>
  <c r="P105" i="49"/>
  <c r="N104" i="49"/>
  <c r="M104" i="49"/>
  <c r="L104" i="49"/>
  <c r="K104" i="49"/>
  <c r="J104" i="49"/>
  <c r="I104" i="49"/>
  <c r="H104" i="49"/>
  <c r="G104" i="49"/>
  <c r="F104" i="49"/>
  <c r="E104" i="49"/>
  <c r="D104" i="49"/>
  <c r="O103" i="49"/>
  <c r="P103" i="49" s="1"/>
  <c r="O102" i="49"/>
  <c r="P102" i="49" s="1"/>
  <c r="O101" i="49"/>
  <c r="P101" i="49" s="1"/>
  <c r="O100" i="49"/>
  <c r="P100" i="49" s="1"/>
  <c r="O99" i="49"/>
  <c r="P99" i="49" s="1"/>
  <c r="O98" i="49"/>
  <c r="P98" i="49"/>
  <c r="O97" i="49"/>
  <c r="P97" i="49" s="1"/>
  <c r="O96" i="49"/>
  <c r="P96" i="49" s="1"/>
  <c r="O95" i="49"/>
  <c r="P95" i="49" s="1"/>
  <c r="N94" i="49"/>
  <c r="M94" i="49"/>
  <c r="L94" i="49"/>
  <c r="K94" i="49"/>
  <c r="J94" i="49"/>
  <c r="I94" i="49"/>
  <c r="H94" i="49"/>
  <c r="G94" i="49"/>
  <c r="F94" i="49"/>
  <c r="E94" i="49"/>
  <c r="D94" i="49"/>
  <c r="O93" i="49"/>
  <c r="P93" i="49" s="1"/>
  <c r="O92" i="49"/>
  <c r="P92" i="49" s="1"/>
  <c r="O91" i="49"/>
  <c r="P91" i="49"/>
  <c r="O90" i="49"/>
  <c r="P90" i="49"/>
  <c r="O89" i="49"/>
  <c r="P89" i="49"/>
  <c r="O88" i="49"/>
  <c r="P88" i="49" s="1"/>
  <c r="O87" i="49"/>
  <c r="P87" i="49" s="1"/>
  <c r="N86" i="49"/>
  <c r="M86" i="49"/>
  <c r="L86" i="49"/>
  <c r="K86" i="49"/>
  <c r="J86" i="49"/>
  <c r="I86" i="49"/>
  <c r="H86" i="49"/>
  <c r="G86" i="49"/>
  <c r="F86" i="49"/>
  <c r="E86" i="49"/>
  <c r="D86" i="49"/>
  <c r="O85" i="49"/>
  <c r="P85" i="49" s="1"/>
  <c r="O84" i="49"/>
  <c r="P84" i="49" s="1"/>
  <c r="O83" i="49"/>
  <c r="P83" i="49"/>
  <c r="O82" i="49"/>
  <c r="P82" i="49" s="1"/>
  <c r="O81" i="49"/>
  <c r="P81" i="49" s="1"/>
  <c r="O80" i="49"/>
  <c r="P80" i="49" s="1"/>
  <c r="O79" i="49"/>
  <c r="P79" i="49" s="1"/>
  <c r="O78" i="49"/>
  <c r="P78" i="49" s="1"/>
  <c r="O77" i="49"/>
  <c r="P77" i="49"/>
  <c r="O76" i="49"/>
  <c r="P76" i="49" s="1"/>
  <c r="O75" i="49"/>
  <c r="P75" i="49" s="1"/>
  <c r="O74" i="49"/>
  <c r="P74" i="49" s="1"/>
  <c r="O73" i="49"/>
  <c r="P73" i="49" s="1"/>
  <c r="O72" i="49"/>
  <c r="P72" i="49" s="1"/>
  <c r="O71" i="49"/>
  <c r="P71" i="49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/>
  <c r="O64" i="49"/>
  <c r="P64" i="49" s="1"/>
  <c r="O63" i="49"/>
  <c r="P63" i="49" s="1"/>
  <c r="O62" i="49"/>
  <c r="P62" i="49" s="1"/>
  <c r="O61" i="49"/>
  <c r="P61" i="49" s="1"/>
  <c r="O60" i="49"/>
  <c r="P60" i="49" s="1"/>
  <c r="O59" i="49"/>
  <c r="P59" i="49"/>
  <c r="O58" i="49"/>
  <c r="P58" i="49" s="1"/>
  <c r="O57" i="49"/>
  <c r="P57" i="49" s="1"/>
  <c r="O56" i="49"/>
  <c r="P56" i="49" s="1"/>
  <c r="N55" i="49"/>
  <c r="M55" i="49"/>
  <c r="L55" i="49"/>
  <c r="K55" i="49"/>
  <c r="J55" i="49"/>
  <c r="I55" i="49"/>
  <c r="H55" i="49"/>
  <c r="G55" i="49"/>
  <c r="F55" i="49"/>
  <c r="E55" i="49"/>
  <c r="D55" i="49"/>
  <c r="O54" i="49"/>
  <c r="P54" i="49" s="1"/>
  <c r="O53" i="49"/>
  <c r="P53" i="49" s="1"/>
  <c r="O52" i="49"/>
  <c r="P52" i="49"/>
  <c r="O51" i="49"/>
  <c r="P51" i="49"/>
  <c r="O50" i="49"/>
  <c r="P50" i="49"/>
  <c r="O49" i="49"/>
  <c r="P49" i="49" s="1"/>
  <c r="O48" i="49"/>
  <c r="P48" i="49" s="1"/>
  <c r="O47" i="49"/>
  <c r="P47" i="49" s="1"/>
  <c r="O46" i="49"/>
  <c r="P46" i="49"/>
  <c r="O45" i="49"/>
  <c r="P45" i="49"/>
  <c r="O44" i="49"/>
  <c r="P44" i="49"/>
  <c r="O43" i="49"/>
  <c r="P43" i="49" s="1"/>
  <c r="O42" i="49"/>
  <c r="P42" i="49" s="1"/>
  <c r="O41" i="49"/>
  <c r="P41" i="49" s="1"/>
  <c r="O40" i="49"/>
  <c r="P40" i="49"/>
  <c r="O39" i="49"/>
  <c r="P39" i="49"/>
  <c r="O38" i="49"/>
  <c r="P38" i="49"/>
  <c r="O37" i="49"/>
  <c r="P37" i="49" s="1"/>
  <c r="O36" i="49"/>
  <c r="P36" i="49" s="1"/>
  <c r="O35" i="49"/>
  <c r="P35" i="49" s="1"/>
  <c r="O34" i="49"/>
  <c r="P34" i="49"/>
  <c r="O33" i="49"/>
  <c r="P33" i="49"/>
  <c r="O32" i="49"/>
  <c r="P32" i="49"/>
  <c r="O31" i="49"/>
  <c r="P31" i="49" s="1"/>
  <c r="O30" i="49"/>
  <c r="P30" i="49" s="1"/>
  <c r="O29" i="49"/>
  <c r="P29" i="49" s="1"/>
  <c r="O28" i="49"/>
  <c r="P28" i="49"/>
  <c r="O27" i="49"/>
  <c r="P27" i="49"/>
  <c r="O26" i="49"/>
  <c r="P26" i="49"/>
  <c r="O25" i="49"/>
  <c r="P25" i="49" s="1"/>
  <c r="O24" i="49"/>
  <c r="P24" i="49" s="1"/>
  <c r="N23" i="49"/>
  <c r="M23" i="49"/>
  <c r="L23" i="49"/>
  <c r="K23" i="49"/>
  <c r="J23" i="49"/>
  <c r="I23" i="49"/>
  <c r="O23" i="49" s="1"/>
  <c r="P23" i="49" s="1"/>
  <c r="H23" i="49"/>
  <c r="G23" i="49"/>
  <c r="F23" i="49"/>
  <c r="E23" i="49"/>
  <c r="D23" i="49"/>
  <c r="O22" i="49"/>
  <c r="P22" i="49" s="1"/>
  <c r="O21" i="49"/>
  <c r="P21" i="49" s="1"/>
  <c r="O20" i="49"/>
  <c r="P20" i="49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/>
  <c r="O11" i="49"/>
  <c r="P11" i="49"/>
  <c r="O10" i="49"/>
  <c r="P10" i="49" s="1"/>
  <c r="O9" i="49"/>
  <c r="P9" i="49" s="1"/>
  <c r="O8" i="49"/>
  <c r="P8" i="49" s="1"/>
  <c r="O7" i="49"/>
  <c r="P7" i="49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101" i="47"/>
  <c r="O101" i="47" s="1"/>
  <c r="N100" i="47"/>
  <c r="O100" i="47" s="1"/>
  <c r="M99" i="47"/>
  <c r="L99" i="47"/>
  <c r="K99" i="47"/>
  <c r="J99" i="47"/>
  <c r="I99" i="47"/>
  <c r="H99" i="47"/>
  <c r="G99" i="47"/>
  <c r="F99" i="47"/>
  <c r="E99" i="47"/>
  <c r="N99" i="47" s="1"/>
  <c r="O99" i="47" s="1"/>
  <c r="D99" i="47"/>
  <c r="N98" i="47"/>
  <c r="O98" i="47" s="1"/>
  <c r="N97" i="47"/>
  <c r="O97" i="47" s="1"/>
  <c r="N96" i="47"/>
  <c r="O96" i="47" s="1"/>
  <c r="N95" i="47"/>
  <c r="O95" i="47" s="1"/>
  <c r="N94" i="47"/>
  <c r="O94" i="47"/>
  <c r="N93" i="47"/>
  <c r="O93" i="47" s="1"/>
  <c r="N92" i="47"/>
  <c r="O92" i="47" s="1"/>
  <c r="M91" i="47"/>
  <c r="L91" i="47"/>
  <c r="K91" i="47"/>
  <c r="J91" i="47"/>
  <c r="I91" i="47"/>
  <c r="H91" i="47"/>
  <c r="G91" i="47"/>
  <c r="F91" i="47"/>
  <c r="E91" i="47"/>
  <c r="D91" i="47"/>
  <c r="N90" i="47"/>
  <c r="O90" i="47" s="1"/>
  <c r="N89" i="47"/>
  <c r="O89" i="47" s="1"/>
  <c r="N88" i="47"/>
  <c r="O88" i="47" s="1"/>
  <c r="N87" i="47"/>
  <c r="O87" i="47" s="1"/>
  <c r="N86" i="47"/>
  <c r="O86" i="47"/>
  <c r="N85" i="47"/>
  <c r="O85" i="47" s="1"/>
  <c r="N84" i="47"/>
  <c r="O84" i="47" s="1"/>
  <c r="N83" i="47"/>
  <c r="O83" i="47" s="1"/>
  <c r="M82" i="47"/>
  <c r="L82" i="47"/>
  <c r="K82" i="47"/>
  <c r="J82" i="47"/>
  <c r="I82" i="47"/>
  <c r="H82" i="47"/>
  <c r="G82" i="47"/>
  <c r="F82" i="47"/>
  <c r="E82" i="47"/>
  <c r="D82" i="47"/>
  <c r="N81" i="47"/>
  <c r="O81" i="47" s="1"/>
  <c r="N80" i="47"/>
  <c r="O80" i="47" s="1"/>
  <c r="N79" i="47"/>
  <c r="O79" i="47" s="1"/>
  <c r="N78" i="47"/>
  <c r="O78" i="47"/>
  <c r="N77" i="47"/>
  <c r="O77" i="47" s="1"/>
  <c r="N76" i="47"/>
  <c r="O76" i="47" s="1"/>
  <c r="N75" i="47"/>
  <c r="O75" i="47" s="1"/>
  <c r="N74" i="47"/>
  <c r="O74" i="47" s="1"/>
  <c r="N73" i="47"/>
  <c r="O73" i="47" s="1"/>
  <c r="N72" i="47"/>
  <c r="O72" i="47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/>
  <c r="N53" i="47"/>
  <c r="O53" i="47" s="1"/>
  <c r="N52" i="47"/>
  <c r="O52" i="47" s="1"/>
  <c r="M51" i="47"/>
  <c r="L51" i="47"/>
  <c r="K51" i="47"/>
  <c r="J51" i="47"/>
  <c r="I51" i="47"/>
  <c r="H51" i="47"/>
  <c r="G51" i="47"/>
  <c r="F51" i="47"/>
  <c r="E51" i="47"/>
  <c r="D51" i="47"/>
  <c r="N50" i="47"/>
  <c r="O50" i="47" s="1"/>
  <c r="N49" i="47"/>
  <c r="O49" i="47" s="1"/>
  <c r="N48" i="47"/>
  <c r="O48" i="47" s="1"/>
  <c r="N47" i="47"/>
  <c r="O47" i="47" s="1"/>
  <c r="N46" i="47"/>
  <c r="O46" i="47"/>
  <c r="N45" i="47"/>
  <c r="O45" i="47" s="1"/>
  <c r="N44" i="47"/>
  <c r="O44" i="47" s="1"/>
  <c r="N43" i="47"/>
  <c r="O43" i="47" s="1"/>
  <c r="N42" i="47"/>
  <c r="O42" i="47" s="1"/>
  <c r="N41" i="47"/>
  <c r="O41" i="47" s="1"/>
  <c r="N40" i="47"/>
  <c r="O40" i="47"/>
  <c r="N39" i="47"/>
  <c r="O39" i="47" s="1"/>
  <c r="N38" i="47"/>
  <c r="O38" i="47" s="1"/>
  <c r="N37" i="47"/>
  <c r="O37" i="47" s="1"/>
  <c r="N36" i="47"/>
  <c r="O36" i="47" s="1"/>
  <c r="N35" i="47"/>
  <c r="O35" i="47" s="1"/>
  <c r="N34" i="47"/>
  <c r="O34" i="47"/>
  <c r="N33" i="47"/>
  <c r="O33" i="47" s="1"/>
  <c r="N32" i="47"/>
  <c r="O32" i="47" s="1"/>
  <c r="N31" i="47"/>
  <c r="O31" i="47" s="1"/>
  <c r="N30" i="47"/>
  <c r="O30" i="47" s="1"/>
  <c r="N29" i="47"/>
  <c r="O29" i="47" s="1"/>
  <c r="N28" i="47"/>
  <c r="O28" i="47"/>
  <c r="N27" i="47"/>
  <c r="O27" i="47" s="1"/>
  <c r="N26" i="47"/>
  <c r="O26" i="47" s="1"/>
  <c r="N25" i="47"/>
  <c r="O25" i="47" s="1"/>
  <c r="N24" i="47"/>
  <c r="O24" i="47" s="1"/>
  <c r="N23" i="47"/>
  <c r="O23" i="47" s="1"/>
  <c r="N22" i="47"/>
  <c r="O22" i="47"/>
  <c r="N21" i="47"/>
  <c r="O21" i="47" s="1"/>
  <c r="M20" i="47"/>
  <c r="L20" i="47"/>
  <c r="K20" i="47"/>
  <c r="J20" i="47"/>
  <c r="I20" i="47"/>
  <c r="H20" i="47"/>
  <c r="G20" i="47"/>
  <c r="F20" i="47"/>
  <c r="E20" i="47"/>
  <c r="D20" i="47"/>
  <c r="N19" i="47"/>
  <c r="O19" i="47" s="1"/>
  <c r="N18" i="47"/>
  <c r="O18" i="47" s="1"/>
  <c r="N17" i="47"/>
  <c r="O17" i="47" s="1"/>
  <c r="N16" i="47"/>
  <c r="O16" i="47" s="1"/>
  <c r="N15" i="47"/>
  <c r="O15" i="47" s="1"/>
  <c r="N14" i="47"/>
  <c r="O14" i="47"/>
  <c r="N13" i="47"/>
  <c r="O13" i="47" s="1"/>
  <c r="N12" i="47"/>
  <c r="O12" i="47" s="1"/>
  <c r="M11" i="47"/>
  <c r="L11" i="47"/>
  <c r="K11" i="47"/>
  <c r="J11" i="47"/>
  <c r="I11" i="47"/>
  <c r="H11" i="47"/>
  <c r="G11" i="47"/>
  <c r="F11" i="47"/>
  <c r="E11" i="47"/>
  <c r="D11" i="47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102" i="46"/>
  <c r="O102" i="46"/>
  <c r="N101" i="46"/>
  <c r="O101" i="46" s="1"/>
  <c r="M100" i="46"/>
  <c r="L100" i="46"/>
  <c r="K100" i="46"/>
  <c r="J100" i="46"/>
  <c r="I100" i="46"/>
  <c r="H100" i="46"/>
  <c r="G100" i="46"/>
  <c r="F100" i="46"/>
  <c r="E100" i="46"/>
  <c r="D100" i="46"/>
  <c r="N99" i="46"/>
  <c r="O99" i="46" s="1"/>
  <c r="N98" i="46"/>
  <c r="O98" i="46" s="1"/>
  <c r="N97" i="46"/>
  <c r="O97" i="46" s="1"/>
  <c r="N96" i="46"/>
  <c r="O96" i="46" s="1"/>
  <c r="N95" i="46"/>
  <c r="O95" i="46" s="1"/>
  <c r="N94" i="46"/>
  <c r="O94" i="46"/>
  <c r="M93" i="46"/>
  <c r="L93" i="46"/>
  <c r="K93" i="46"/>
  <c r="J93" i="46"/>
  <c r="I93" i="46"/>
  <c r="H93" i="46"/>
  <c r="G93" i="46"/>
  <c r="F93" i="46"/>
  <c r="E93" i="46"/>
  <c r="D93" i="46"/>
  <c r="N92" i="46"/>
  <c r="O92" i="46"/>
  <c r="N91" i="46"/>
  <c r="O91" i="46" s="1"/>
  <c r="N90" i="46"/>
  <c r="O90" i="46" s="1"/>
  <c r="N89" i="46"/>
  <c r="O89" i="46" s="1"/>
  <c r="N88" i="46"/>
  <c r="O88" i="46" s="1"/>
  <c r="N87" i="46"/>
  <c r="O87" i="46" s="1"/>
  <c r="N86" i="46"/>
  <c r="O86" i="46"/>
  <c r="M85" i="46"/>
  <c r="L85" i="46"/>
  <c r="K85" i="46"/>
  <c r="J85" i="46"/>
  <c r="I85" i="46"/>
  <c r="H85" i="46"/>
  <c r="G85" i="46"/>
  <c r="F85" i="46"/>
  <c r="E85" i="46"/>
  <c r="D85" i="46"/>
  <c r="N84" i="46"/>
  <c r="O84" i="46"/>
  <c r="N83" i="46"/>
  <c r="O83" i="46" s="1"/>
  <c r="N82" i="46"/>
  <c r="O82" i="46" s="1"/>
  <c r="N81" i="46"/>
  <c r="O81" i="46" s="1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 s="1"/>
  <c r="N74" i="46"/>
  <c r="O74" i="46" s="1"/>
  <c r="N73" i="46"/>
  <c r="O73" i="46" s="1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 s="1"/>
  <c r="N58" i="46"/>
  <c r="O58" i="46" s="1"/>
  <c r="N57" i="46"/>
  <c r="O57" i="46" s="1"/>
  <c r="N56" i="46"/>
  <c r="O56" i="46" s="1"/>
  <c r="N55" i="46"/>
  <c r="O55" i="46" s="1"/>
  <c r="M54" i="46"/>
  <c r="L54" i="46"/>
  <c r="K54" i="46"/>
  <c r="J54" i="46"/>
  <c r="I54" i="46"/>
  <c r="H54" i="46"/>
  <c r="G54" i="46"/>
  <c r="F54" i="46"/>
  <c r="E54" i="46"/>
  <c r="D54" i="46"/>
  <c r="N53" i="46"/>
  <c r="O53" i="46" s="1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 s="1"/>
  <c r="N46" i="46"/>
  <c r="O46" i="46"/>
  <c r="N45" i="46"/>
  <c r="O45" i="46" s="1"/>
  <c r="N44" i="46"/>
  <c r="O44" i="46" s="1"/>
  <c r="N43" i="46"/>
  <c r="O43" i="46" s="1"/>
  <c r="N42" i="46"/>
  <c r="O42" i="46" s="1"/>
  <c r="N41" i="46"/>
  <c r="O41" i="46" s="1"/>
  <c r="N40" i="46"/>
  <c r="O40" i="46"/>
  <c r="N39" i="46"/>
  <c r="O39" i="46" s="1"/>
  <c r="N38" i="46"/>
  <c r="O38" i="46" s="1"/>
  <c r="N37" i="46"/>
  <c r="O37" i="46" s="1"/>
  <c r="N36" i="46"/>
  <c r="O36" i="46" s="1"/>
  <c r="N35" i="46"/>
  <c r="O35" i="46" s="1"/>
  <c r="N34" i="46"/>
  <c r="O34" i="46"/>
  <c r="N33" i="46"/>
  <c r="O33" i="46" s="1"/>
  <c r="N32" i="46"/>
  <c r="O32" i="46" s="1"/>
  <c r="N31" i="46"/>
  <c r="O31" i="46" s="1"/>
  <c r="N30" i="46"/>
  <c r="O30" i="46" s="1"/>
  <c r="N29" i="46"/>
  <c r="O29" i="46" s="1"/>
  <c r="N28" i="46"/>
  <c r="O28" i="46"/>
  <c r="N27" i="46"/>
  <c r="O27" i="46" s="1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 s="1"/>
  <c r="N20" i="46"/>
  <c r="O20" i="46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01" i="45"/>
  <c r="O101" i="45"/>
  <c r="N100" i="45"/>
  <c r="O100" i="45" s="1"/>
  <c r="M99" i="45"/>
  <c r="L99" i="45"/>
  <c r="K99" i="45"/>
  <c r="J99" i="45"/>
  <c r="I99" i="45"/>
  <c r="H99" i="45"/>
  <c r="G99" i="45"/>
  <c r="F99" i="45"/>
  <c r="E99" i="45"/>
  <c r="D99" i="45"/>
  <c r="N98" i="45"/>
  <c r="O98" i="45" s="1"/>
  <c r="N97" i="45"/>
  <c r="O97" i="45" s="1"/>
  <c r="N96" i="45"/>
  <c r="O96" i="45" s="1"/>
  <c r="N95" i="45"/>
  <c r="O95" i="45" s="1"/>
  <c r="N94" i="45"/>
  <c r="O94" i="45" s="1"/>
  <c r="N93" i="45"/>
  <c r="O93" i="45"/>
  <c r="M92" i="45"/>
  <c r="L92" i="45"/>
  <c r="K92" i="45"/>
  <c r="J92" i="45"/>
  <c r="I92" i="45"/>
  <c r="H92" i="45"/>
  <c r="G92" i="45"/>
  <c r="F92" i="45"/>
  <c r="E92" i="45"/>
  <c r="D92" i="45"/>
  <c r="N91" i="45"/>
  <c r="O91" i="45"/>
  <c r="N90" i="45"/>
  <c r="O90" i="45" s="1"/>
  <c r="N89" i="45"/>
  <c r="O89" i="45" s="1"/>
  <c r="N88" i="45"/>
  <c r="O88" i="45" s="1"/>
  <c r="N87" i="45"/>
  <c r="O87" i="45" s="1"/>
  <c r="N86" i="45"/>
  <c r="O86" i="45" s="1"/>
  <c r="N85" i="45"/>
  <c r="O85" i="45"/>
  <c r="N84" i="45"/>
  <c r="O84" i="45" s="1"/>
  <c r="M83" i="45"/>
  <c r="L83" i="45"/>
  <c r="K83" i="45"/>
  <c r="J83" i="45"/>
  <c r="I83" i="45"/>
  <c r="H83" i="45"/>
  <c r="G83" i="45"/>
  <c r="F83" i="45"/>
  <c r="E83" i="45"/>
  <c r="D83" i="45"/>
  <c r="N82" i="45"/>
  <c r="O82" i="45" s="1"/>
  <c r="N81" i="45"/>
  <c r="O81" i="45" s="1"/>
  <c r="N80" i="45"/>
  <c r="O80" i="45" s="1"/>
  <c r="N79" i="45"/>
  <c r="O79" i="45" s="1"/>
  <c r="N78" i="45"/>
  <c r="O78" i="45" s="1"/>
  <c r="N77" i="45"/>
  <c r="O77" i="45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49" i="45"/>
  <c r="O49" i="45" s="1"/>
  <c r="N48" i="45"/>
  <c r="O48" i="45" s="1"/>
  <c r="N47" i="45"/>
  <c r="O47" i="45" s="1"/>
  <c r="N46" i="45"/>
  <c r="O46" i="45" s="1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N13" i="45" s="1"/>
  <c r="O13" i="45" s="1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04" i="44"/>
  <c r="O104" i="44" s="1"/>
  <c r="N103" i="44"/>
  <c r="O103" i="44"/>
  <c r="N102" i="44"/>
  <c r="O102" i="44" s="1"/>
  <c r="N101" i="44"/>
  <c r="O101" i="44" s="1"/>
  <c r="N100" i="44"/>
  <c r="O100" i="44" s="1"/>
  <c r="N99" i="44"/>
  <c r="O99" i="44" s="1"/>
  <c r="N98" i="44"/>
  <c r="O98" i="44" s="1"/>
  <c r="M97" i="44"/>
  <c r="L97" i="44"/>
  <c r="K97" i="44"/>
  <c r="N97" i="44" s="1"/>
  <c r="O97" i="44" s="1"/>
  <c r="J97" i="44"/>
  <c r="I97" i="44"/>
  <c r="H97" i="44"/>
  <c r="G97" i="44"/>
  <c r="F97" i="44"/>
  <c r="E97" i="44"/>
  <c r="D97" i="44"/>
  <c r="N96" i="44"/>
  <c r="O96" i="44" s="1"/>
  <c r="N95" i="44"/>
  <c r="O95" i="44"/>
  <c r="N94" i="44"/>
  <c r="O94" i="44" s="1"/>
  <c r="N93" i="44"/>
  <c r="O93" i="44" s="1"/>
  <c r="N92" i="44"/>
  <c r="O92" i="44" s="1"/>
  <c r="M91" i="44"/>
  <c r="L91" i="44"/>
  <c r="K91" i="44"/>
  <c r="J91" i="44"/>
  <c r="I91" i="44"/>
  <c r="H91" i="44"/>
  <c r="G91" i="44"/>
  <c r="F91" i="44"/>
  <c r="E91" i="44"/>
  <c r="D91" i="44"/>
  <c r="N90" i="44"/>
  <c r="O90" i="44" s="1"/>
  <c r="N89" i="44"/>
  <c r="O89" i="44" s="1"/>
  <c r="N88" i="44"/>
  <c r="O88" i="44" s="1"/>
  <c r="N87" i="44"/>
  <c r="O87" i="44"/>
  <c r="N86" i="44"/>
  <c r="O86" i="44" s="1"/>
  <c r="N85" i="44"/>
  <c r="O85" i="44" s="1"/>
  <c r="N84" i="44"/>
  <c r="O84" i="44" s="1"/>
  <c r="N83" i="44"/>
  <c r="O83" i="44" s="1"/>
  <c r="N82" i="44"/>
  <c r="O82" i="44" s="1"/>
  <c r="M81" i="44"/>
  <c r="L81" i="44"/>
  <c r="K81" i="44"/>
  <c r="N81" i="44" s="1"/>
  <c r="O81" i="44" s="1"/>
  <c r="J81" i="44"/>
  <c r="I81" i="44"/>
  <c r="H81" i="44"/>
  <c r="G81" i="44"/>
  <c r="F81" i="44"/>
  <c r="E81" i="44"/>
  <c r="D81" i="44"/>
  <c r="N80" i="44"/>
  <c r="O80" i="44" s="1"/>
  <c r="N79" i="44"/>
  <c r="O79" i="44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M48" i="44"/>
  <c r="L48" i="44"/>
  <c r="K48" i="44"/>
  <c r="N48" i="44" s="1"/>
  <c r="O48" i="44" s="1"/>
  <c r="J48" i="44"/>
  <c r="I48" i="44"/>
  <c r="H48" i="44"/>
  <c r="G48" i="44"/>
  <c r="F48" i="44"/>
  <c r="E48" i="44"/>
  <c r="D48" i="44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E105" i="44" s="1"/>
  <c r="D20" i="44"/>
  <c r="N19" i="44"/>
  <c r="O19" i="44" s="1"/>
  <c r="N18" i="44"/>
  <c r="O18" i="44" s="1"/>
  <c r="N17" i="44"/>
  <c r="O17" i="44" s="1"/>
  <c r="N16" i="44"/>
  <c r="O16" i="44" s="1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D105" i="44" s="1"/>
  <c r="N96" i="43"/>
  <c r="O96" i="43" s="1"/>
  <c r="N95" i="43"/>
  <c r="O95" i="43" s="1"/>
  <c r="N94" i="43"/>
  <c r="O94" i="43" s="1"/>
  <c r="N93" i="43"/>
  <c r="O93" i="43" s="1"/>
  <c r="N92" i="43"/>
  <c r="O92" i="43" s="1"/>
  <c r="M91" i="43"/>
  <c r="L91" i="43"/>
  <c r="K91" i="43"/>
  <c r="J91" i="43"/>
  <c r="I91" i="43"/>
  <c r="H91" i="43"/>
  <c r="G91" i="43"/>
  <c r="F91" i="43"/>
  <c r="E91" i="43"/>
  <c r="D91" i="43"/>
  <c r="N90" i="43"/>
  <c r="O90" i="43" s="1"/>
  <c r="N89" i="43"/>
  <c r="O89" i="43"/>
  <c r="N88" i="43"/>
  <c r="O88" i="43" s="1"/>
  <c r="N87" i="43"/>
  <c r="O87" i="43" s="1"/>
  <c r="M86" i="43"/>
  <c r="L86" i="43"/>
  <c r="K86" i="43"/>
  <c r="J86" i="43"/>
  <c r="I86" i="43"/>
  <c r="H86" i="43"/>
  <c r="G86" i="43"/>
  <c r="F86" i="43"/>
  <c r="E86" i="43"/>
  <c r="D86" i="43"/>
  <c r="N85" i="43"/>
  <c r="O85" i="43" s="1"/>
  <c r="N84" i="43"/>
  <c r="O84" i="43" s="1"/>
  <c r="N83" i="43"/>
  <c r="O83" i="43" s="1"/>
  <c r="N82" i="43"/>
  <c r="O82" i="43" s="1"/>
  <c r="N81" i="43"/>
  <c r="O81" i="43"/>
  <c r="N80" i="43"/>
  <c r="O80" i="43" s="1"/>
  <c r="N79" i="43"/>
  <c r="O79" i="43" s="1"/>
  <c r="N78" i="43"/>
  <c r="O78" i="43" s="1"/>
  <c r="N77" i="43"/>
  <c r="O77" i="43" s="1"/>
  <c r="M76" i="43"/>
  <c r="L76" i="43"/>
  <c r="K76" i="43"/>
  <c r="J76" i="43"/>
  <c r="I76" i="43"/>
  <c r="H76" i="43"/>
  <c r="G76" i="43"/>
  <c r="F76" i="43"/>
  <c r="E76" i="43"/>
  <c r="D76" i="43"/>
  <c r="N75" i="43"/>
  <c r="O75" i="43" s="1"/>
  <c r="N74" i="43"/>
  <c r="O74" i="43" s="1"/>
  <c r="N73" i="43"/>
  <c r="O73" i="43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90" i="42"/>
  <c r="O90" i="42" s="1"/>
  <c r="N89" i="42"/>
  <c r="O89" i="42"/>
  <c r="N88" i="42"/>
  <c r="O88" i="42" s="1"/>
  <c r="N87" i="42"/>
  <c r="O87" i="42" s="1"/>
  <c r="N86" i="42"/>
  <c r="O86" i="42" s="1"/>
  <c r="N85" i="42"/>
  <c r="O85" i="42"/>
  <c r="N84" i="42"/>
  <c r="O84" i="42" s="1"/>
  <c r="M83" i="42"/>
  <c r="L83" i="42"/>
  <c r="K83" i="42"/>
  <c r="J83" i="42"/>
  <c r="I83" i="42"/>
  <c r="H83" i="42"/>
  <c r="G83" i="42"/>
  <c r="F83" i="42"/>
  <c r="E83" i="42"/>
  <c r="D83" i="42"/>
  <c r="N82" i="42"/>
  <c r="O82" i="42" s="1"/>
  <c r="N81" i="42"/>
  <c r="O81" i="42"/>
  <c r="N80" i="42"/>
  <c r="O80" i="42"/>
  <c r="N79" i="42"/>
  <c r="O79" i="42"/>
  <c r="N78" i="42"/>
  <c r="O78" i="42"/>
  <c r="N77" i="42"/>
  <c r="O77" i="42"/>
  <c r="M76" i="42"/>
  <c r="L76" i="42"/>
  <c r="K76" i="42"/>
  <c r="J76" i="42"/>
  <c r="I76" i="42"/>
  <c r="H76" i="42"/>
  <c r="G76" i="42"/>
  <c r="F76" i="42"/>
  <c r="E76" i="42"/>
  <c r="D76" i="42"/>
  <c r="N75" i="42"/>
  <c r="O75" i="42"/>
  <c r="N74" i="42"/>
  <c r="O74" i="42" s="1"/>
  <c r="M73" i="42"/>
  <c r="L73" i="42"/>
  <c r="K73" i="42"/>
  <c r="J73" i="42"/>
  <c r="J91" i="42" s="1"/>
  <c r="I73" i="42"/>
  <c r="H73" i="42"/>
  <c r="G73" i="42"/>
  <c r="F73" i="42"/>
  <c r="E73" i="42"/>
  <c r="D73" i="42"/>
  <c r="N72" i="42"/>
  <c r="O72" i="42" s="1"/>
  <c r="N71" i="42"/>
  <c r="O71" i="42"/>
  <c r="N70" i="42"/>
  <c r="O70" i="42"/>
  <c r="N69" i="42"/>
  <c r="O69" i="42" s="1"/>
  <c r="N68" i="42"/>
  <c r="O68" i="42"/>
  <c r="N67" i="42"/>
  <c r="O67" i="42"/>
  <c r="N66" i="42"/>
  <c r="O66" i="42" s="1"/>
  <c r="N65" i="42"/>
  <c r="O65" i="42"/>
  <c r="N64" i="42"/>
  <c r="O64" i="42"/>
  <c r="N63" i="42"/>
  <c r="O63" i="42"/>
  <c r="N62" i="42"/>
  <c r="O62" i="42"/>
  <c r="N61" i="42"/>
  <c r="O61" i="42"/>
  <c r="N60" i="42"/>
  <c r="O60" i="42" s="1"/>
  <c r="N59" i="42"/>
  <c r="O59" i="42"/>
  <c r="N58" i="42"/>
  <c r="O58" i="42"/>
  <c r="N57" i="42"/>
  <c r="O57" i="42" s="1"/>
  <c r="N56" i="42"/>
  <c r="O56" i="42"/>
  <c r="N55" i="42"/>
  <c r="O55" i="42"/>
  <c r="N54" i="42"/>
  <c r="O54" i="42" s="1"/>
  <c r="N53" i="42"/>
  <c r="O53" i="42"/>
  <c r="N52" i="42"/>
  <c r="O52" i="42"/>
  <c r="N51" i="42"/>
  <c r="O51" i="42"/>
  <c r="N50" i="42"/>
  <c r="O50" i="42"/>
  <c r="N49" i="42"/>
  <c r="O49" i="42"/>
  <c r="N48" i="42"/>
  <c r="O48" i="42" s="1"/>
  <c r="N47" i="42"/>
  <c r="O47" i="42"/>
  <c r="N46" i="42"/>
  <c r="O46" i="42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/>
  <c r="N41" i="42"/>
  <c r="O41" i="42"/>
  <c r="N40" i="42"/>
  <c r="O40" i="42" s="1"/>
  <c r="N39" i="42"/>
  <c r="O39" i="42"/>
  <c r="N38" i="42"/>
  <c r="O38" i="42"/>
  <c r="N37" i="42"/>
  <c r="O37" i="42"/>
  <c r="N36" i="42"/>
  <c r="O36" i="42"/>
  <c r="N35" i="42"/>
  <c r="O35" i="42"/>
  <c r="N34" i="42"/>
  <c r="O34" i="42" s="1"/>
  <c r="N33" i="42"/>
  <c r="O33" i="42"/>
  <c r="N32" i="42"/>
  <c r="O32" i="42"/>
  <c r="N31" i="42"/>
  <c r="O31" i="42" s="1"/>
  <c r="N30" i="42"/>
  <c r="O30" i="42"/>
  <c r="N29" i="42"/>
  <c r="O29" i="42"/>
  <c r="N28" i="42"/>
  <c r="O28" i="42" s="1"/>
  <c r="N27" i="42"/>
  <c r="O27" i="42"/>
  <c r="N26" i="42"/>
  <c r="O26" i="42"/>
  <c r="N25" i="42"/>
  <c r="O25" i="42"/>
  <c r="N24" i="42"/>
  <c r="O24" i="42"/>
  <c r="N23" i="42"/>
  <c r="O23" i="42"/>
  <c r="N22" i="42"/>
  <c r="O22" i="42" s="1"/>
  <c r="N21" i="42"/>
  <c r="O21" i="42"/>
  <c r="N20" i="42"/>
  <c r="O20" i="42"/>
  <c r="N19" i="42"/>
  <c r="O19" i="42"/>
  <c r="N18" i="42"/>
  <c r="O18" i="42"/>
  <c r="N17" i="42"/>
  <c r="O17" i="42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88" i="41"/>
  <c r="O88" i="41" s="1"/>
  <c r="N87" i="41"/>
  <c r="O87" i="41"/>
  <c r="N86" i="41"/>
  <c r="O86" i="41"/>
  <c r="M85" i="41"/>
  <c r="L85" i="41"/>
  <c r="K85" i="41"/>
  <c r="J85" i="41"/>
  <c r="I85" i="41"/>
  <c r="H85" i="41"/>
  <c r="G85" i="41"/>
  <c r="F85" i="41"/>
  <c r="E85" i="41"/>
  <c r="D85" i="41"/>
  <c r="N84" i="41"/>
  <c r="O84" i="41"/>
  <c r="N83" i="41"/>
  <c r="O83" i="41" s="1"/>
  <c r="N82" i="41"/>
  <c r="O82" i="41"/>
  <c r="N81" i="41"/>
  <c r="O81" i="41"/>
  <c r="N80" i="41"/>
  <c r="O80" i="41" s="1"/>
  <c r="N79" i="41"/>
  <c r="O79" i="41"/>
  <c r="M78" i="41"/>
  <c r="L78" i="41"/>
  <c r="K78" i="41"/>
  <c r="K89" i="41" s="1"/>
  <c r="J78" i="41"/>
  <c r="I78" i="41"/>
  <c r="H78" i="41"/>
  <c r="G78" i="41"/>
  <c r="F78" i="41"/>
  <c r="E78" i="41"/>
  <c r="D78" i="41"/>
  <c r="N77" i="41"/>
  <c r="O77" i="41"/>
  <c r="N76" i="41"/>
  <c r="O76" i="41"/>
  <c r="N75" i="41"/>
  <c r="O75" i="41" s="1"/>
  <c r="N74" i="41"/>
  <c r="O74" i="41"/>
  <c r="N73" i="41"/>
  <c r="O73" i="41"/>
  <c r="M72" i="41"/>
  <c r="L72" i="41"/>
  <c r="K72" i="41"/>
  <c r="J72" i="41"/>
  <c r="I72" i="41"/>
  <c r="H72" i="41"/>
  <c r="G72" i="41"/>
  <c r="G89" i="41" s="1"/>
  <c r="F72" i="41"/>
  <c r="E72" i="41"/>
  <c r="D72" i="41"/>
  <c r="N71" i="41"/>
  <c r="O71" i="41"/>
  <c r="N70" i="41"/>
  <c r="O70" i="41" s="1"/>
  <c r="N69" i="41"/>
  <c r="O69" i="41"/>
  <c r="N68" i="41"/>
  <c r="O68" i="41"/>
  <c r="N67" i="41"/>
  <c r="O67" i="41"/>
  <c r="N66" i="41"/>
  <c r="O66" i="41"/>
  <c r="N65" i="41"/>
  <c r="O65" i="41"/>
  <c r="N64" i="41"/>
  <c r="O64" i="41" s="1"/>
  <c r="N63" i="41"/>
  <c r="O63" i="41"/>
  <c r="N62" i="41"/>
  <c r="O62" i="41"/>
  <c r="N61" i="41"/>
  <c r="O61" i="41" s="1"/>
  <c r="N60" i="41"/>
  <c r="O60" i="41"/>
  <c r="N59" i="41"/>
  <c r="O59" i="41"/>
  <c r="N58" i="41"/>
  <c r="O58" i="41" s="1"/>
  <c r="N57" i="41"/>
  <c r="O57" i="41"/>
  <c r="N56" i="41"/>
  <c r="O56" i="41"/>
  <c r="N55" i="41"/>
  <c r="O55" i="41"/>
  <c r="N54" i="41"/>
  <c r="O54" i="41"/>
  <c r="N53" i="41"/>
  <c r="O53" i="41"/>
  <c r="N52" i="41"/>
  <c r="O52" i="41" s="1"/>
  <c r="N51" i="41"/>
  <c r="O51" i="41"/>
  <c r="N50" i="41"/>
  <c r="O50" i="41"/>
  <c r="N49" i="41"/>
  <c r="O49" i="41" s="1"/>
  <c r="N48" i="41"/>
  <c r="O48" i="41"/>
  <c r="N47" i="41"/>
  <c r="O47" i="4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/>
  <c r="N42" i="41"/>
  <c r="O42" i="41"/>
  <c r="N41" i="41"/>
  <c r="O41" i="41" s="1"/>
  <c r="N40" i="41"/>
  <c r="O40" i="41"/>
  <c r="N39" i="41"/>
  <c r="O39" i="41"/>
  <c r="N38" i="41"/>
  <c r="O38" i="41" s="1"/>
  <c r="N37" i="41"/>
  <c r="O37" i="41"/>
  <c r="N36" i="41"/>
  <c r="O36" i="41"/>
  <c r="N35" i="41"/>
  <c r="O35" i="41"/>
  <c r="N34" i="41"/>
  <c r="O34" i="41"/>
  <c r="N33" i="41"/>
  <c r="O33" i="41"/>
  <c r="N32" i="41"/>
  <c r="O32" i="41" s="1"/>
  <c r="N31" i="41"/>
  <c r="O31" i="41"/>
  <c r="N30" i="41"/>
  <c r="O30" i="41"/>
  <c r="N29" i="41"/>
  <c r="O29" i="41" s="1"/>
  <c r="N28" i="41"/>
  <c r="O28" i="41"/>
  <c r="N27" i="41"/>
  <c r="O27" i="41"/>
  <c r="N26" i="41"/>
  <c r="O26" i="41" s="1"/>
  <c r="N25" i="41"/>
  <c r="O25" i="41"/>
  <c r="N24" i="41"/>
  <c r="O24" i="41"/>
  <c r="N23" i="41"/>
  <c r="O23" i="41" s="1"/>
  <c r="N22" i="41"/>
  <c r="O22" i="41"/>
  <c r="N21" i="41"/>
  <c r="O21" i="41"/>
  <c r="N20" i="41"/>
  <c r="O20" i="41" s="1"/>
  <c r="N19" i="41"/>
  <c r="O19" i="41"/>
  <c r="N18" i="41"/>
  <c r="O18" i="41"/>
  <c r="N17" i="41"/>
  <c r="O17" i="4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F5" i="41"/>
  <c r="N5" i="41" s="1"/>
  <c r="O5" i="41" s="1"/>
  <c r="E5" i="41"/>
  <c r="D5" i="41"/>
  <c r="N98" i="40"/>
  <c r="O98" i="40"/>
  <c r="N97" i="40"/>
  <c r="O97" i="40"/>
  <c r="N96" i="40"/>
  <c r="O96" i="40" s="1"/>
  <c r="N95" i="40"/>
  <c r="O95" i="40"/>
  <c r="M94" i="40"/>
  <c r="L94" i="40"/>
  <c r="K94" i="40"/>
  <c r="N94" i="40" s="1"/>
  <c r="O94" i="40" s="1"/>
  <c r="J94" i="40"/>
  <c r="I94" i="40"/>
  <c r="H94" i="40"/>
  <c r="G94" i="40"/>
  <c r="F94" i="40"/>
  <c r="E94" i="40"/>
  <c r="D94" i="40"/>
  <c r="N93" i="40"/>
  <c r="O93" i="40"/>
  <c r="N92" i="40"/>
  <c r="O92" i="40"/>
  <c r="N91" i="40"/>
  <c r="O91" i="40" s="1"/>
  <c r="N90" i="40"/>
  <c r="O90" i="40"/>
  <c r="N89" i="40"/>
  <c r="O89" i="40"/>
  <c r="N88" i="40"/>
  <c r="O88" i="40" s="1"/>
  <c r="N87" i="40"/>
  <c r="O87" i="40"/>
  <c r="M86" i="40"/>
  <c r="L86" i="40"/>
  <c r="K86" i="40"/>
  <c r="J86" i="40"/>
  <c r="N86" i="40" s="1"/>
  <c r="O86" i="40" s="1"/>
  <c r="I86" i="40"/>
  <c r="H86" i="40"/>
  <c r="G86" i="40"/>
  <c r="F86" i="40"/>
  <c r="E86" i="40"/>
  <c r="D86" i="40"/>
  <c r="N85" i="40"/>
  <c r="O85" i="40"/>
  <c r="N84" i="40"/>
  <c r="O84" i="40"/>
  <c r="N83" i="40"/>
  <c r="O83" i="40"/>
  <c r="N82" i="40"/>
  <c r="O82" i="40"/>
  <c r="N81" i="40"/>
  <c r="O81" i="40"/>
  <c r="N80" i="40"/>
  <c r="O80" i="40" s="1"/>
  <c r="N79" i="40"/>
  <c r="O79" i="40"/>
  <c r="N78" i="40"/>
  <c r="O78" i="40"/>
  <c r="N77" i="40"/>
  <c r="O77" i="40" s="1"/>
  <c r="M76" i="40"/>
  <c r="L76" i="40"/>
  <c r="K76" i="40"/>
  <c r="J76" i="40"/>
  <c r="I76" i="40"/>
  <c r="H76" i="40"/>
  <c r="G76" i="40"/>
  <c r="F76" i="40"/>
  <c r="E76" i="40"/>
  <c r="D76" i="40"/>
  <c r="N75" i="40"/>
  <c r="O75" i="40" s="1"/>
  <c r="N74" i="40"/>
  <c r="O74" i="40"/>
  <c r="N73" i="40"/>
  <c r="O73" i="40"/>
  <c r="N72" i="40"/>
  <c r="O72" i="40" s="1"/>
  <c r="N71" i="40"/>
  <c r="O71" i="40"/>
  <c r="N70" i="40"/>
  <c r="O70" i="40"/>
  <c r="N69" i="40"/>
  <c r="O69" i="40"/>
  <c r="N68" i="40"/>
  <c r="O68" i="40"/>
  <c r="N67" i="40"/>
  <c r="O67" i="40"/>
  <c r="N66" i="40"/>
  <c r="O66" i="40" s="1"/>
  <c r="N65" i="40"/>
  <c r="O65" i="40"/>
  <c r="N64" i="40"/>
  <c r="O64" i="40"/>
  <c r="N63" i="40"/>
  <c r="O63" i="40" s="1"/>
  <c r="N62" i="40"/>
  <c r="O62" i="40"/>
  <c r="N61" i="40"/>
  <c r="O61" i="40"/>
  <c r="N60" i="40"/>
  <c r="O60" i="40" s="1"/>
  <c r="N59" i="40"/>
  <c r="O59" i="40"/>
  <c r="N58" i="40"/>
  <c r="O58" i="40"/>
  <c r="N57" i="40"/>
  <c r="O57" i="40"/>
  <c r="N56" i="40"/>
  <c r="O56" i="40"/>
  <c r="N55" i="40"/>
  <c r="O55" i="40"/>
  <c r="N54" i="40"/>
  <c r="O54" i="40" s="1"/>
  <c r="N53" i="40"/>
  <c r="O53" i="40"/>
  <c r="N52" i="40"/>
  <c r="O52" i="40"/>
  <c r="N51" i="40"/>
  <c r="O51" i="40" s="1"/>
  <c r="N50" i="40"/>
  <c r="O50" i="40"/>
  <c r="N49" i="40"/>
  <c r="O49" i="40"/>
  <c r="N48" i="40"/>
  <c r="O48" i="40" s="1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/>
  <c r="N43" i="40"/>
  <c r="O43" i="40"/>
  <c r="N42" i="40"/>
  <c r="O42" i="40"/>
  <c r="N41" i="40"/>
  <c r="O41" i="40"/>
  <c r="N40" i="40"/>
  <c r="O40" i="40" s="1"/>
  <c r="N39" i="40"/>
  <c r="O39" i="40"/>
  <c r="N38" i="40"/>
  <c r="O38" i="40"/>
  <c r="N37" i="40"/>
  <c r="O37" i="40" s="1"/>
  <c r="N36" i="40"/>
  <c r="O36" i="40"/>
  <c r="N35" i="40"/>
  <c r="O35" i="40"/>
  <c r="N34" i="40"/>
  <c r="O34" i="40" s="1"/>
  <c r="N33" i="40"/>
  <c r="O33" i="40"/>
  <c r="N32" i="40"/>
  <c r="O32" i="40"/>
  <c r="N31" i="40"/>
  <c r="O31" i="40" s="1"/>
  <c r="N30" i="40"/>
  <c r="O30" i="40"/>
  <c r="N29" i="40"/>
  <c r="O29" i="40"/>
  <c r="N28" i="40"/>
  <c r="O28" i="40" s="1"/>
  <c r="N27" i="40"/>
  <c r="O27" i="40"/>
  <c r="N26" i="40"/>
  <c r="O26" i="40"/>
  <c r="N25" i="40"/>
  <c r="O25" i="40"/>
  <c r="N24" i="40"/>
  <c r="O24" i="40"/>
  <c r="N23" i="40"/>
  <c r="O23" i="40"/>
  <c r="N22" i="40"/>
  <c r="O22" i="40" s="1"/>
  <c r="N21" i="40"/>
  <c r="O21" i="40"/>
  <c r="M20" i="40"/>
  <c r="L20" i="40"/>
  <c r="L99" i="40" s="1"/>
  <c r="K20" i="40"/>
  <c r="J20" i="40"/>
  <c r="I20" i="40"/>
  <c r="H20" i="40"/>
  <c r="G20" i="40"/>
  <c r="F20" i="40"/>
  <c r="E20" i="40"/>
  <c r="D20" i="40"/>
  <c r="N19" i="40"/>
  <c r="O19" i="40"/>
  <c r="N18" i="40"/>
  <c r="O18" i="40"/>
  <c r="N17" i="40"/>
  <c r="O17" i="40" s="1"/>
  <c r="N16" i="40"/>
  <c r="O16" i="40"/>
  <c r="N15" i="40"/>
  <c r="O15" i="40"/>
  <c r="N14" i="40"/>
  <c r="O14" i="40" s="1"/>
  <c r="N13" i="40"/>
  <c r="O13" i="40"/>
  <c r="M12" i="40"/>
  <c r="L12" i="40"/>
  <c r="K12" i="40"/>
  <c r="K99" i="40" s="1"/>
  <c r="J12" i="40"/>
  <c r="I12" i="40"/>
  <c r="H12" i="40"/>
  <c r="G12" i="40"/>
  <c r="F12" i="40"/>
  <c r="E12" i="40"/>
  <c r="D12" i="40"/>
  <c r="N11" i="40"/>
  <c r="O11" i="40"/>
  <c r="N10" i="40"/>
  <c r="O10" i="40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E5" i="40"/>
  <c r="D5" i="40"/>
  <c r="N95" i="39"/>
  <c r="O95" i="39" s="1"/>
  <c r="N94" i="39"/>
  <c r="O94" i="39" s="1"/>
  <c r="N93" i="39"/>
  <c r="O93" i="39"/>
  <c r="N92" i="39"/>
  <c r="O92" i="39"/>
  <c r="N91" i="39"/>
  <c r="O91" i="39"/>
  <c r="M90" i="39"/>
  <c r="L90" i="39"/>
  <c r="K90" i="39"/>
  <c r="J90" i="39"/>
  <c r="I90" i="39"/>
  <c r="H90" i="39"/>
  <c r="G90" i="39"/>
  <c r="F90" i="39"/>
  <c r="E90" i="39"/>
  <c r="D90" i="39"/>
  <c r="N89" i="39"/>
  <c r="O89" i="39"/>
  <c r="N88" i="39"/>
  <c r="O88" i="39"/>
  <c r="N87" i="39"/>
  <c r="O87" i="39" s="1"/>
  <c r="N86" i="39"/>
  <c r="O86" i="39" s="1"/>
  <c r="N85" i="39"/>
  <c r="O85" i="39"/>
  <c r="N84" i="39"/>
  <c r="O84" i="39"/>
  <c r="M83" i="39"/>
  <c r="L83" i="39"/>
  <c r="K83" i="39"/>
  <c r="J83" i="39"/>
  <c r="I83" i="39"/>
  <c r="H83" i="39"/>
  <c r="G83" i="39"/>
  <c r="F83" i="39"/>
  <c r="E83" i="39"/>
  <c r="D83" i="39"/>
  <c r="N82" i="39"/>
  <c r="O82" i="39"/>
  <c r="N81" i="39"/>
  <c r="O81" i="39"/>
  <c r="N80" i="39"/>
  <c r="O80" i="39"/>
  <c r="N79" i="39"/>
  <c r="O79" i="39" s="1"/>
  <c r="N78" i="39"/>
  <c r="O78" i="39" s="1"/>
  <c r="N77" i="39"/>
  <c r="O77" i="39"/>
  <c r="N76" i="39"/>
  <c r="O76" i="39"/>
  <c r="M75" i="39"/>
  <c r="L75" i="39"/>
  <c r="K75" i="39"/>
  <c r="J75" i="39"/>
  <c r="I75" i="39"/>
  <c r="H75" i="39"/>
  <c r="G75" i="39"/>
  <c r="F75" i="39"/>
  <c r="E75" i="39"/>
  <c r="D75" i="39"/>
  <c r="N74" i="39"/>
  <c r="O74" i="39"/>
  <c r="N73" i="39"/>
  <c r="O73" i="39"/>
  <c r="N72" i="39"/>
  <c r="O72" i="39"/>
  <c r="N71" i="39"/>
  <c r="O71" i="39" s="1"/>
  <c r="N70" i="39"/>
  <c r="O70" i="39" s="1"/>
  <c r="N69" i="39"/>
  <c r="O69" i="39"/>
  <c r="N68" i="39"/>
  <c r="O68" i="39" s="1"/>
  <c r="N67" i="39"/>
  <c r="O67" i="39"/>
  <c r="N66" i="39"/>
  <c r="O66" i="39"/>
  <c r="N65" i="39"/>
  <c r="O65" i="39" s="1"/>
  <c r="N64" i="39"/>
  <c r="O64" i="39" s="1"/>
  <c r="N63" i="39"/>
  <c r="O63" i="39"/>
  <c r="N62" i="39"/>
  <c r="O62" i="39" s="1"/>
  <c r="N61" i="39"/>
  <c r="O61" i="39"/>
  <c r="N60" i="39"/>
  <c r="O60" i="39"/>
  <c r="N59" i="39"/>
  <c r="O59" i="39" s="1"/>
  <c r="N58" i="39"/>
  <c r="O58" i="39" s="1"/>
  <c r="N57" i="39"/>
  <c r="O57" i="39"/>
  <c r="N56" i="39"/>
  <c r="O56" i="39"/>
  <c r="N55" i="39"/>
  <c r="O55" i="39"/>
  <c r="N54" i="39"/>
  <c r="O54" i="39"/>
  <c r="N53" i="39"/>
  <c r="O53" i="39" s="1"/>
  <c r="N52" i="39"/>
  <c r="O52" i="39" s="1"/>
  <c r="N51" i="39"/>
  <c r="O51" i="39"/>
  <c r="N50" i="39"/>
  <c r="O50" i="39"/>
  <c r="N49" i="39"/>
  <c r="O49" i="39"/>
  <c r="N48" i="39"/>
  <c r="O48" i="39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/>
  <c r="N42" i="39"/>
  <c r="O42" i="39" s="1"/>
  <c r="N41" i="39"/>
  <c r="O41" i="39"/>
  <c r="N40" i="39"/>
  <c r="O40" i="39"/>
  <c r="N39" i="39"/>
  <c r="O39" i="39" s="1"/>
  <c r="N38" i="39"/>
  <c r="O38" i="39" s="1"/>
  <c r="N37" i="39"/>
  <c r="O37" i="39"/>
  <c r="N36" i="39"/>
  <c r="O36" i="39" s="1"/>
  <c r="N35" i="39"/>
  <c r="O35" i="39"/>
  <c r="N34" i="39"/>
  <c r="O34" i="39"/>
  <c r="N33" i="39"/>
  <c r="O33" i="39" s="1"/>
  <c r="N32" i="39"/>
  <c r="O32" i="39" s="1"/>
  <c r="N31" i="39"/>
  <c r="O31" i="39"/>
  <c r="N30" i="39"/>
  <c r="O30" i="39"/>
  <c r="N29" i="39"/>
  <c r="O29" i="39"/>
  <c r="N28" i="39"/>
  <c r="O28" i="39"/>
  <c r="N27" i="39"/>
  <c r="O27" i="39" s="1"/>
  <c r="N26" i="39"/>
  <c r="O26" i="39" s="1"/>
  <c r="N25" i="39"/>
  <c r="O25" i="39"/>
  <c r="N24" i="39"/>
  <c r="O24" i="39" s="1"/>
  <c r="N23" i="39"/>
  <c r="O23" i="39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/>
  <c r="N16" i="39"/>
  <c r="O16" i="39"/>
  <c r="N15" i="39"/>
  <c r="O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D5" i="39"/>
  <c r="N86" i="38"/>
  <c r="O86" i="38"/>
  <c r="N85" i="38"/>
  <c r="O85" i="38" s="1"/>
  <c r="N84" i="38"/>
  <c r="O84" i="38" s="1"/>
  <c r="M83" i="38"/>
  <c r="L83" i="38"/>
  <c r="K83" i="38"/>
  <c r="J83" i="38"/>
  <c r="I83" i="38"/>
  <c r="H83" i="38"/>
  <c r="G83" i="38"/>
  <c r="F83" i="38"/>
  <c r="E83" i="38"/>
  <c r="D83" i="38"/>
  <c r="N82" i="38"/>
  <c r="O82" i="38" s="1"/>
  <c r="N81" i="38"/>
  <c r="O81" i="38"/>
  <c r="N80" i="38"/>
  <c r="O80" i="38" s="1"/>
  <c r="N79" i="38"/>
  <c r="O79" i="38"/>
  <c r="N78" i="38"/>
  <c r="O78" i="38"/>
  <c r="M77" i="38"/>
  <c r="L77" i="38"/>
  <c r="K77" i="38"/>
  <c r="J77" i="38"/>
  <c r="I77" i="38"/>
  <c r="H77" i="38"/>
  <c r="G77" i="38"/>
  <c r="F77" i="38"/>
  <c r="E77" i="38"/>
  <c r="D77" i="38"/>
  <c r="N76" i="38"/>
  <c r="O76" i="38"/>
  <c r="N75" i="38"/>
  <c r="O75" i="38" s="1"/>
  <c r="N74" i="38"/>
  <c r="O74" i="38" s="1"/>
  <c r="N73" i="38"/>
  <c r="O73" i="38"/>
  <c r="N72" i="38"/>
  <c r="O72" i="38" s="1"/>
  <c r="N71" i="38"/>
  <c r="O71" i="38"/>
  <c r="N70" i="38"/>
  <c r="O70" i="38"/>
  <c r="M69" i="38"/>
  <c r="L69" i="38"/>
  <c r="K69" i="38"/>
  <c r="J69" i="38"/>
  <c r="I69" i="38"/>
  <c r="H69" i="38"/>
  <c r="N69" i="38" s="1"/>
  <c r="O69" i="38" s="1"/>
  <c r="G69" i="38"/>
  <c r="F69" i="38"/>
  <c r="E69" i="38"/>
  <c r="D69" i="38"/>
  <c r="N68" i="38"/>
  <c r="O68" i="38"/>
  <c r="N67" i="38"/>
  <c r="O67" i="38" s="1"/>
  <c r="N66" i="38"/>
  <c r="O66" i="38" s="1"/>
  <c r="N65" i="38"/>
  <c r="O65" i="38"/>
  <c r="N64" i="38"/>
  <c r="O64" i="38"/>
  <c r="N63" i="38"/>
  <c r="O63" i="38"/>
  <c r="N62" i="38"/>
  <c r="O62" i="38"/>
  <c r="N61" i="38"/>
  <c r="O61" i="38" s="1"/>
  <c r="N60" i="38"/>
  <c r="O60" i="38" s="1"/>
  <c r="N59" i="38"/>
  <c r="O59" i="38"/>
  <c r="N58" i="38"/>
  <c r="O58" i="38"/>
  <c r="N57" i="38"/>
  <c r="O57" i="38"/>
  <c r="N56" i="38"/>
  <c r="O56" i="38"/>
  <c r="N55" i="38"/>
  <c r="O55" i="38" s="1"/>
  <c r="N54" i="38"/>
  <c r="O54" i="38" s="1"/>
  <c r="N53" i="38"/>
  <c r="O53" i="38"/>
  <c r="N52" i="38"/>
  <c r="O52" i="38"/>
  <c r="N51" i="38"/>
  <c r="O51" i="38"/>
  <c r="N50" i="38"/>
  <c r="O50" i="38"/>
  <c r="N49" i="38"/>
  <c r="O49" i="38" s="1"/>
  <c r="N48" i="38"/>
  <c r="O48" i="38" s="1"/>
  <c r="N47" i="38"/>
  <c r="O47" i="38"/>
  <c r="N46" i="38"/>
  <c r="O46" i="38"/>
  <c r="M45" i="38"/>
  <c r="L45" i="38"/>
  <c r="K45" i="38"/>
  <c r="J45" i="38"/>
  <c r="I45" i="38"/>
  <c r="H45" i="38"/>
  <c r="G45" i="38"/>
  <c r="F45" i="38"/>
  <c r="E45" i="38"/>
  <c r="D45" i="38"/>
  <c r="N44" i="38"/>
  <c r="O44" i="38"/>
  <c r="N43" i="38"/>
  <c r="O43" i="38"/>
  <c r="N42" i="38"/>
  <c r="O42" i="38"/>
  <c r="N41" i="38"/>
  <c r="O41" i="38" s="1"/>
  <c r="N40" i="38"/>
  <c r="O40" i="38" s="1"/>
  <c r="N39" i="38"/>
  <c r="O39" i="38"/>
  <c r="N38" i="38"/>
  <c r="O38" i="38" s="1"/>
  <c r="N37" i="38"/>
  <c r="O37" i="38"/>
  <c r="N36" i="38"/>
  <c r="O36" i="38"/>
  <c r="N35" i="38"/>
  <c r="O35" i="38" s="1"/>
  <c r="N34" i="38"/>
  <c r="O34" i="38" s="1"/>
  <c r="N33" i="38"/>
  <c r="O33" i="38"/>
  <c r="N32" i="38"/>
  <c r="O32" i="38" s="1"/>
  <c r="N31" i="38"/>
  <c r="O31" i="38"/>
  <c r="N30" i="38"/>
  <c r="O30" i="38"/>
  <c r="N29" i="38"/>
  <c r="O29" i="38" s="1"/>
  <c r="N28" i="38"/>
  <c r="O28" i="38" s="1"/>
  <c r="N27" i="38"/>
  <c r="O27" i="38"/>
  <c r="N26" i="38"/>
  <c r="O26" i="38"/>
  <c r="N25" i="38"/>
  <c r="O25" i="38"/>
  <c r="N24" i="38"/>
  <c r="O24" i="38"/>
  <c r="N23" i="38"/>
  <c r="O23" i="38" s="1"/>
  <c r="N22" i="38"/>
  <c r="O22" i="38" s="1"/>
  <c r="N21" i="38"/>
  <c r="O21" i="38"/>
  <c r="N20" i="38"/>
  <c r="O20" i="38"/>
  <c r="M19" i="38"/>
  <c r="L19" i="38"/>
  <c r="L87" i="38" s="1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N15" i="38"/>
  <c r="O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E87" i="38"/>
  <c r="D12" i="38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L5" i="38"/>
  <c r="K5" i="38"/>
  <c r="J5" i="38"/>
  <c r="I5" i="38"/>
  <c r="I87" i="38" s="1"/>
  <c r="H5" i="38"/>
  <c r="G5" i="38"/>
  <c r="F5" i="38"/>
  <c r="E5" i="38"/>
  <c r="D5" i="38"/>
  <c r="N84" i="37"/>
  <c r="O84" i="37" s="1"/>
  <c r="N83" i="37"/>
  <c r="O83" i="37"/>
  <c r="N82" i="37"/>
  <c r="O82" i="37"/>
  <c r="M81" i="37"/>
  <c r="L81" i="37"/>
  <c r="K81" i="37"/>
  <c r="J81" i="37"/>
  <c r="I81" i="37"/>
  <c r="H81" i="37"/>
  <c r="H85" i="37"/>
  <c r="G81" i="37"/>
  <c r="F81" i="37"/>
  <c r="E81" i="37"/>
  <c r="D81" i="37"/>
  <c r="N80" i="37"/>
  <c r="O80" i="37" s="1"/>
  <c r="N79" i="37"/>
  <c r="O79" i="37"/>
  <c r="N78" i="37"/>
  <c r="O78" i="37" s="1"/>
  <c r="N77" i="37"/>
  <c r="O77" i="37"/>
  <c r="N76" i="37"/>
  <c r="O76" i="37" s="1"/>
  <c r="N75" i="37"/>
  <c r="O75" i="37" s="1"/>
  <c r="M74" i="37"/>
  <c r="L74" i="37"/>
  <c r="K74" i="37"/>
  <c r="J74" i="37"/>
  <c r="I74" i="37"/>
  <c r="H74" i="37"/>
  <c r="G74" i="37"/>
  <c r="F74" i="37"/>
  <c r="E74" i="37"/>
  <c r="D74" i="37"/>
  <c r="N73" i="37"/>
  <c r="O73" i="37" s="1"/>
  <c r="N72" i="37"/>
  <c r="O72" i="37" s="1"/>
  <c r="N71" i="37"/>
  <c r="O71" i="37"/>
  <c r="N70" i="37"/>
  <c r="O70" i="37" s="1"/>
  <c r="M69" i="37"/>
  <c r="L69" i="37"/>
  <c r="K69" i="37"/>
  <c r="J69" i="37"/>
  <c r="I69" i="37"/>
  <c r="H69" i="37"/>
  <c r="G69" i="37"/>
  <c r="N69" i="37" s="1"/>
  <c r="O69" i="37" s="1"/>
  <c r="F69" i="37"/>
  <c r="E69" i="37"/>
  <c r="D69" i="37"/>
  <c r="N68" i="37"/>
  <c r="O68" i="37"/>
  <c r="N67" i="37"/>
  <c r="O67" i="37" s="1"/>
  <c r="N66" i="37"/>
  <c r="O66" i="37" s="1"/>
  <c r="N65" i="37"/>
  <c r="O65" i="37" s="1"/>
  <c r="N64" i="37"/>
  <c r="O64" i="37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/>
  <c r="N51" i="37"/>
  <c r="O51" i="37" s="1"/>
  <c r="N50" i="37"/>
  <c r="O50" i="37"/>
  <c r="N49" i="37"/>
  <c r="O49" i="37" s="1"/>
  <c r="N48" i="37"/>
  <c r="O48" i="37" s="1"/>
  <c r="N47" i="37"/>
  <c r="O47" i="37" s="1"/>
  <c r="N46" i="37"/>
  <c r="O46" i="37"/>
  <c r="N45" i="37"/>
  <c r="O45" i="37" s="1"/>
  <c r="M44" i="37"/>
  <c r="L44" i="37"/>
  <c r="K44" i="37"/>
  <c r="N44" i="37" s="1"/>
  <c r="O44" i="37" s="1"/>
  <c r="J44" i="37"/>
  <c r="I44" i="37"/>
  <c r="H44" i="37"/>
  <c r="G44" i="37"/>
  <c r="F44" i="37"/>
  <c r="E44" i="37"/>
  <c r="D44" i="37"/>
  <c r="N43" i="37"/>
  <c r="O43" i="37"/>
  <c r="N42" i="37"/>
  <c r="O42" i="37" s="1"/>
  <c r="N41" i="37"/>
  <c r="O41" i="37"/>
  <c r="N40" i="37"/>
  <c r="O40" i="37"/>
  <c r="N39" i="37"/>
  <c r="O39" i="37" s="1"/>
  <c r="N38" i="37"/>
  <c r="O38" i="37" s="1"/>
  <c r="N37" i="37"/>
  <c r="O37" i="37"/>
  <c r="N36" i="37"/>
  <c r="O36" i="37" s="1"/>
  <c r="N35" i="37"/>
  <c r="O35" i="37"/>
  <c r="N34" i="37"/>
  <c r="O34" i="37"/>
  <c r="N33" i="37"/>
  <c r="O33" i="37" s="1"/>
  <c r="N32" i="37"/>
  <c r="O32" i="37" s="1"/>
  <c r="N31" i="37"/>
  <c r="O31" i="37"/>
  <c r="N30" i="37"/>
  <c r="O30" i="37" s="1"/>
  <c r="N29" i="37"/>
  <c r="O29" i="37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/>
  <c r="N16" i="37"/>
  <c r="O16" i="37" s="1"/>
  <c r="N15" i="37"/>
  <c r="O15" i="37"/>
  <c r="N14" i="37"/>
  <c r="O14" i="37"/>
  <c r="N13" i="37"/>
  <c r="O13" i="37" s="1"/>
  <c r="M12" i="37"/>
  <c r="L12" i="37"/>
  <c r="K12" i="37"/>
  <c r="J12" i="37"/>
  <c r="I12" i="37"/>
  <c r="I85" i="37" s="1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95" i="36"/>
  <c r="O95" i="36" s="1"/>
  <c r="N94" i="36"/>
  <c r="O94" i="36" s="1"/>
  <c r="N93" i="36"/>
  <c r="O93" i="36"/>
  <c r="N92" i="36"/>
  <c r="O92" i="36"/>
  <c r="N91" i="36"/>
  <c r="O91" i="36"/>
  <c r="N90" i="36"/>
  <c r="O90" i="36" s="1"/>
  <c r="N89" i="36"/>
  <c r="O89" i="36" s="1"/>
  <c r="N88" i="36"/>
  <c r="O88" i="36" s="1"/>
  <c r="N87" i="36"/>
  <c r="O87" i="36"/>
  <c r="M86" i="36"/>
  <c r="L86" i="36"/>
  <c r="K86" i="36"/>
  <c r="J86" i="36"/>
  <c r="I86" i="36"/>
  <c r="H86" i="36"/>
  <c r="G86" i="36"/>
  <c r="F86" i="36"/>
  <c r="E86" i="36"/>
  <c r="D86" i="36"/>
  <c r="N86" i="36" s="1"/>
  <c r="O86" i="36" s="1"/>
  <c r="N85" i="36"/>
  <c r="O85" i="36" s="1"/>
  <c r="N84" i="36"/>
  <c r="O84" i="36"/>
  <c r="N83" i="36"/>
  <c r="O83" i="36" s="1"/>
  <c r="N82" i="36"/>
  <c r="O82" i="36"/>
  <c r="N81" i="36"/>
  <c r="O81" i="36" s="1"/>
  <c r="N80" i="36"/>
  <c r="O80" i="36" s="1"/>
  <c r="N79" i="36"/>
  <c r="O79" i="36" s="1"/>
  <c r="N78" i="36"/>
  <c r="O78" i="36"/>
  <c r="M77" i="36"/>
  <c r="L77" i="36"/>
  <c r="K77" i="36"/>
  <c r="J77" i="36"/>
  <c r="I77" i="36"/>
  <c r="H77" i="36"/>
  <c r="G77" i="36"/>
  <c r="N77" i="36"/>
  <c r="O77" i="36" s="1"/>
  <c r="F77" i="36"/>
  <c r="E77" i="36"/>
  <c r="D77" i="36"/>
  <c r="N76" i="36"/>
  <c r="O76" i="36" s="1"/>
  <c r="N75" i="36"/>
  <c r="O75" i="36"/>
  <c r="N74" i="36"/>
  <c r="O74" i="36" s="1"/>
  <c r="N73" i="36"/>
  <c r="O73" i="36"/>
  <c r="M72" i="36"/>
  <c r="L72" i="36"/>
  <c r="K72" i="36"/>
  <c r="J72" i="36"/>
  <c r="I72" i="36"/>
  <c r="H72" i="36"/>
  <c r="G72" i="36"/>
  <c r="F72" i="36"/>
  <c r="E72" i="36"/>
  <c r="D72" i="36"/>
  <c r="N71" i="36"/>
  <c r="O71" i="36"/>
  <c r="N70" i="36"/>
  <c r="O70" i="36" s="1"/>
  <c r="N69" i="36"/>
  <c r="O69" i="36" s="1"/>
  <c r="N68" i="36"/>
  <c r="O68" i="36" s="1"/>
  <c r="N67" i="36"/>
  <c r="O67" i="36"/>
  <c r="N66" i="36"/>
  <c r="O66" i="36" s="1"/>
  <c r="N65" i="36"/>
  <c r="O65" i="36"/>
  <c r="N64" i="36"/>
  <c r="O64" i="36" s="1"/>
  <c r="N63" i="36"/>
  <c r="O63" i="36" s="1"/>
  <c r="N62" i="36"/>
  <c r="O62" i="36" s="1"/>
  <c r="N61" i="36"/>
  <c r="O61" i="36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/>
  <c r="N54" i="36"/>
  <c r="O54" i="36"/>
  <c r="N53" i="36"/>
  <c r="O53" i="36" s="1"/>
  <c r="N52" i="36"/>
  <c r="O52" i="36" s="1"/>
  <c r="N51" i="36"/>
  <c r="O51" i="36" s="1"/>
  <c r="N50" i="36"/>
  <c r="O50" i="36" s="1"/>
  <c r="N49" i="36"/>
  <c r="O49" i="36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K43" i="36"/>
  <c r="J43" i="36"/>
  <c r="N43" i="36" s="1"/>
  <c r="O43" i="36" s="1"/>
  <c r="I43" i="36"/>
  <c r="H43" i="36"/>
  <c r="G43" i="36"/>
  <c r="F43" i="36"/>
  <c r="E43" i="36"/>
  <c r="D43" i="36"/>
  <c r="N42" i="36"/>
  <c r="O42" i="36" s="1"/>
  <c r="N41" i="36"/>
  <c r="O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/>
  <c r="N33" i="36"/>
  <c r="O33" i="36"/>
  <c r="N32" i="36"/>
  <c r="O32" i="36"/>
  <c r="N31" i="36"/>
  <c r="O31" i="36" s="1"/>
  <c r="N30" i="36"/>
  <c r="O30" i="36" s="1"/>
  <c r="N29" i="36"/>
  <c r="O29" i="36"/>
  <c r="N28" i="36"/>
  <c r="O28" i="36"/>
  <c r="N27" i="36"/>
  <c r="O27" i="36"/>
  <c r="N26" i="36"/>
  <c r="O26" i="36"/>
  <c r="N25" i="36"/>
  <c r="O25" i="36" s="1"/>
  <c r="N24" i="36"/>
  <c r="O24" i="36" s="1"/>
  <c r="N23" i="36"/>
  <c r="O23" i="36"/>
  <c r="N22" i="36"/>
  <c r="O22" i="36" s="1"/>
  <c r="N21" i="36"/>
  <c r="O21" i="36"/>
  <c r="N20" i="36"/>
  <c r="O20" i="36"/>
  <c r="N19" i="36"/>
  <c r="O19" i="36" s="1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D96" i="36" s="1"/>
  <c r="N14" i="36"/>
  <c r="O14" i="36" s="1"/>
  <c r="N13" i="36"/>
  <c r="O13" i="36"/>
  <c r="M12" i="36"/>
  <c r="L12" i="36"/>
  <c r="K12" i="36"/>
  <c r="J12" i="36"/>
  <c r="I12" i="36"/>
  <c r="H12" i="36"/>
  <c r="H96" i="36" s="1"/>
  <c r="G12" i="36"/>
  <c r="F12" i="36"/>
  <c r="E12" i="36"/>
  <c r="D12" i="36"/>
  <c r="N11" i="36"/>
  <c r="O11" i="36"/>
  <c r="N10" i="36"/>
  <c r="O10" i="36"/>
  <c r="N9" i="36"/>
  <c r="O9" i="36"/>
  <c r="N8" i="36"/>
  <c r="O8" i="36"/>
  <c r="N7" i="36"/>
  <c r="O7" i="36" s="1"/>
  <c r="N6" i="36"/>
  <c r="O6" i="36" s="1"/>
  <c r="M5" i="36"/>
  <c r="M96" i="36" s="1"/>
  <c r="L5" i="36"/>
  <c r="K5" i="36"/>
  <c r="J5" i="36"/>
  <c r="I5" i="36"/>
  <c r="H5" i="36"/>
  <c r="G5" i="36"/>
  <c r="F5" i="36"/>
  <c r="F96" i="36" s="1"/>
  <c r="E5" i="36"/>
  <c r="D5" i="36"/>
  <c r="N82" i="35"/>
  <c r="O82" i="35" s="1"/>
  <c r="N81" i="35"/>
  <c r="O81" i="35"/>
  <c r="N80" i="35"/>
  <c r="O80" i="35"/>
  <c r="M79" i="35"/>
  <c r="L79" i="35"/>
  <c r="K79" i="35"/>
  <c r="J79" i="35"/>
  <c r="J83" i="35" s="1"/>
  <c r="I79" i="35"/>
  <c r="H79" i="35"/>
  <c r="G79" i="35"/>
  <c r="F79" i="35"/>
  <c r="E79" i="35"/>
  <c r="D79" i="35"/>
  <c r="N79" i="35" s="1"/>
  <c r="O79" i="35" s="1"/>
  <c r="N78" i="35"/>
  <c r="O78" i="35"/>
  <c r="N77" i="35"/>
  <c r="O77" i="35"/>
  <c r="N76" i="35"/>
  <c r="O76" i="35" s="1"/>
  <c r="N75" i="35"/>
  <c r="O75" i="35" s="1"/>
  <c r="N74" i="35"/>
  <c r="O74" i="35"/>
  <c r="N73" i="35"/>
  <c r="O73" i="35"/>
  <c r="N72" i="35"/>
  <c r="O72" i="35"/>
  <c r="M71" i="35"/>
  <c r="L71" i="35"/>
  <c r="N71" i="35" s="1"/>
  <c r="O71" i="35" s="1"/>
  <c r="K71" i="35"/>
  <c r="J71" i="35"/>
  <c r="I71" i="35"/>
  <c r="H71" i="35"/>
  <c r="G71" i="35"/>
  <c r="F71" i="35"/>
  <c r="E71" i="35"/>
  <c r="D71" i="35"/>
  <c r="N70" i="35"/>
  <c r="O70" i="35"/>
  <c r="N69" i="35"/>
  <c r="O69" i="35"/>
  <c r="N68" i="35"/>
  <c r="O68" i="35" s="1"/>
  <c r="N67" i="35"/>
  <c r="O67" i="35" s="1"/>
  <c r="M66" i="35"/>
  <c r="L66" i="35"/>
  <c r="K66" i="35"/>
  <c r="J66" i="35"/>
  <c r="I66" i="35"/>
  <c r="H66" i="35"/>
  <c r="G66" i="35"/>
  <c r="F66" i="35"/>
  <c r="N66" i="35" s="1"/>
  <c r="O66" i="35" s="1"/>
  <c r="E66" i="35"/>
  <c r="D66" i="35"/>
  <c r="N65" i="35"/>
  <c r="O65" i="35" s="1"/>
  <c r="N64" i="35"/>
  <c r="O64" i="35"/>
  <c r="N63" i="35"/>
  <c r="O63" i="35"/>
  <c r="N62" i="35"/>
  <c r="O62" i="35"/>
  <c r="N61" i="35"/>
  <c r="O61" i="35"/>
  <c r="N60" i="35"/>
  <c r="O60" i="35" s="1"/>
  <c r="N59" i="35"/>
  <c r="O59" i="35" s="1"/>
  <c r="N58" i="35"/>
  <c r="O58" i="35"/>
  <c r="N57" i="35"/>
  <c r="O57" i="35"/>
  <c r="N56" i="35"/>
  <c r="O56" i="35"/>
  <c r="N55" i="35"/>
  <c r="O55" i="35"/>
  <c r="N54" i="35"/>
  <c r="O54" i="35" s="1"/>
  <c r="N53" i="35"/>
  <c r="O53" i="35" s="1"/>
  <c r="N52" i="35"/>
  <c r="O52" i="35"/>
  <c r="N51" i="35"/>
  <c r="O51" i="35"/>
  <c r="N50" i="35"/>
  <c r="O50" i="35"/>
  <c r="N49" i="35"/>
  <c r="O49" i="35"/>
  <c r="N48" i="35"/>
  <c r="O48" i="35" s="1"/>
  <c r="N47" i="35"/>
  <c r="O47" i="35" s="1"/>
  <c r="N46" i="35"/>
  <c r="O46" i="35"/>
  <c r="N45" i="35"/>
  <c r="O45" i="35"/>
  <c r="N44" i="35"/>
  <c r="O44" i="35"/>
  <c r="N43" i="35"/>
  <c r="O43" i="35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 s="1"/>
  <c r="N39" i="35"/>
  <c r="O39" i="35"/>
  <c r="N38" i="35"/>
  <c r="O38" i="35"/>
  <c r="N37" i="35"/>
  <c r="O37" i="35"/>
  <c r="N36" i="35"/>
  <c r="O36" i="35"/>
  <c r="N35" i="35"/>
  <c r="O35" i="35" s="1"/>
  <c r="N34" i="35"/>
  <c r="O34" i="35" s="1"/>
  <c r="N33" i="35"/>
  <c r="O33" i="35"/>
  <c r="N32" i="35"/>
  <c r="O32" i="35"/>
  <c r="N31" i="35"/>
  <c r="O31" i="35"/>
  <c r="N30" i="35"/>
  <c r="O30" i="35"/>
  <c r="N29" i="35"/>
  <c r="O29" i="35" s="1"/>
  <c r="N28" i="35"/>
  <c r="O28" i="35" s="1"/>
  <c r="N27" i="35"/>
  <c r="O27" i="35"/>
  <c r="N26" i="35"/>
  <c r="O26" i="35"/>
  <c r="N25" i="35"/>
  <c r="O25" i="35"/>
  <c r="N24" i="35"/>
  <c r="O24" i="35"/>
  <c r="N23" i="35"/>
  <c r="O23" i="35" s="1"/>
  <c r="N22" i="35"/>
  <c r="O22" i="35" s="1"/>
  <c r="N21" i="35"/>
  <c r="O21" i="35"/>
  <c r="N20" i="35"/>
  <c r="O20" i="35"/>
  <c r="N19" i="35"/>
  <c r="O19" i="35"/>
  <c r="N18" i="35"/>
  <c r="O18" i="35"/>
  <c r="M17" i="35"/>
  <c r="L17" i="35"/>
  <c r="K17" i="35"/>
  <c r="J17" i="35"/>
  <c r="I17" i="35"/>
  <c r="H17" i="35"/>
  <c r="G17" i="35"/>
  <c r="F17" i="35"/>
  <c r="E17" i="35"/>
  <c r="E83" i="35" s="1"/>
  <c r="D17" i="35"/>
  <c r="N17" i="35" s="1"/>
  <c r="O17" i="35" s="1"/>
  <c r="N16" i="35"/>
  <c r="O16" i="35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M83" i="35" s="1"/>
  <c r="L5" i="35"/>
  <c r="K5" i="35"/>
  <c r="K83" i="35" s="1"/>
  <c r="J5" i="35"/>
  <c r="I5" i="35"/>
  <c r="I83" i="35"/>
  <c r="H5" i="35"/>
  <c r="H83" i="35" s="1"/>
  <c r="G5" i="35"/>
  <c r="G83" i="35" s="1"/>
  <c r="F5" i="35"/>
  <c r="F83" i="35" s="1"/>
  <c r="E5" i="35"/>
  <c r="D5" i="35"/>
  <c r="N5" i="35" s="1"/>
  <c r="O5" i="35" s="1"/>
  <c r="N87" i="34"/>
  <c r="O87" i="34"/>
  <c r="M86" i="34"/>
  <c r="L86" i="34"/>
  <c r="K86" i="34"/>
  <c r="J86" i="34"/>
  <c r="I86" i="34"/>
  <c r="H86" i="34"/>
  <c r="G86" i="34"/>
  <c r="F86" i="34"/>
  <c r="E86" i="34"/>
  <c r="N86" i="34" s="1"/>
  <c r="O86" i="34" s="1"/>
  <c r="D86" i="34"/>
  <c r="N85" i="34"/>
  <c r="O85" i="34"/>
  <c r="N84" i="34"/>
  <c r="O84" i="34"/>
  <c r="N83" i="34"/>
  <c r="O83" i="34" s="1"/>
  <c r="N82" i="34"/>
  <c r="O82" i="34" s="1"/>
  <c r="N81" i="34"/>
  <c r="O81" i="34" s="1"/>
  <c r="N80" i="34"/>
  <c r="O80" i="34" s="1"/>
  <c r="M79" i="34"/>
  <c r="L79" i="34"/>
  <c r="K79" i="34"/>
  <c r="J79" i="34"/>
  <c r="I79" i="34"/>
  <c r="H79" i="34"/>
  <c r="G79" i="34"/>
  <c r="F79" i="34"/>
  <c r="E79" i="34"/>
  <c r="N79" i="34" s="1"/>
  <c r="O79" i="34" s="1"/>
  <c r="D79" i="34"/>
  <c r="N78" i="34"/>
  <c r="O78" i="34"/>
  <c r="N77" i="34"/>
  <c r="O77" i="34"/>
  <c r="N76" i="34"/>
  <c r="O76" i="34" s="1"/>
  <c r="N75" i="34"/>
  <c r="O75" i="34" s="1"/>
  <c r="N74" i="34"/>
  <c r="O74" i="34" s="1"/>
  <c r="N73" i="34"/>
  <c r="O73" i="34" s="1"/>
  <c r="N72" i="34"/>
  <c r="O72" i="34"/>
  <c r="M71" i="34"/>
  <c r="L71" i="34"/>
  <c r="K71" i="34"/>
  <c r="J71" i="34"/>
  <c r="I71" i="34"/>
  <c r="H71" i="34"/>
  <c r="G71" i="34"/>
  <c r="F71" i="34"/>
  <c r="E71" i="34"/>
  <c r="D71" i="34"/>
  <c r="N71" i="34" s="1"/>
  <c r="O71" i="34" s="1"/>
  <c r="N70" i="34"/>
  <c r="O70" i="34"/>
  <c r="N69" i="34"/>
  <c r="O69" i="34" s="1"/>
  <c r="N68" i="34"/>
  <c r="O68" i="34" s="1"/>
  <c r="N67" i="34"/>
  <c r="O67" i="34" s="1"/>
  <c r="N66" i="34"/>
  <c r="O66" i="34" s="1"/>
  <c r="N65" i="34"/>
  <c r="O65" i="34"/>
  <c r="N64" i="34"/>
  <c r="O64" i="34"/>
  <c r="N63" i="34"/>
  <c r="O63" i="34" s="1"/>
  <c r="N62" i="34"/>
  <c r="O62" i="34" s="1"/>
  <c r="N61" i="34"/>
  <c r="O61" i="34" s="1"/>
  <c r="N60" i="34"/>
  <c r="O60" i="34" s="1"/>
  <c r="N59" i="34"/>
  <c r="O59" i="34"/>
  <c r="N58" i="34"/>
  <c r="O58" i="34"/>
  <c r="N57" i="34"/>
  <c r="O57" i="34" s="1"/>
  <c r="N56" i="34"/>
  <c r="O56" i="34" s="1"/>
  <c r="N55" i="34"/>
  <c r="O55" i="34" s="1"/>
  <c r="N54" i="34"/>
  <c r="O54" i="34" s="1"/>
  <c r="N53" i="34"/>
  <c r="O53" i="34"/>
  <c r="N52" i="34"/>
  <c r="O52" i="34"/>
  <c r="N51" i="34"/>
  <c r="O51" i="34" s="1"/>
  <c r="N50" i="34"/>
  <c r="O50" i="34" s="1"/>
  <c r="N49" i="34"/>
  <c r="O49" i="34" s="1"/>
  <c r="N48" i="34"/>
  <c r="O48" i="34" s="1"/>
  <c r="N47" i="34"/>
  <c r="O47" i="34"/>
  <c r="M46" i="34"/>
  <c r="L46" i="34"/>
  <c r="K46" i="34"/>
  <c r="J46" i="34"/>
  <c r="I46" i="34"/>
  <c r="H46" i="34"/>
  <c r="G46" i="34"/>
  <c r="F46" i="34"/>
  <c r="E46" i="34"/>
  <c r="N46" i="34" s="1"/>
  <c r="O46" i="34" s="1"/>
  <c r="D46" i="34"/>
  <c r="N45" i="34"/>
  <c r="O45" i="34"/>
  <c r="N44" i="34"/>
  <c r="O44" i="34"/>
  <c r="N43" i="34"/>
  <c r="O43" i="34" s="1"/>
  <c r="N42" i="34"/>
  <c r="O42" i="34" s="1"/>
  <c r="N41" i="34"/>
  <c r="O41" i="34" s="1"/>
  <c r="N40" i="34"/>
  <c r="O40" i="34" s="1"/>
  <c r="N39" i="34"/>
  <c r="O39" i="34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/>
  <c r="N20" i="34"/>
  <c r="O20" i="34"/>
  <c r="M19" i="34"/>
  <c r="L19" i="34"/>
  <c r="K19" i="34"/>
  <c r="J19" i="34"/>
  <c r="I19" i="34"/>
  <c r="H19" i="34"/>
  <c r="G19" i="34"/>
  <c r="N19" i="34" s="1"/>
  <c r="O19" i="34" s="1"/>
  <c r="F19" i="34"/>
  <c r="E19" i="34"/>
  <c r="D19" i="34"/>
  <c r="N18" i="34"/>
  <c r="O18" i="34"/>
  <c r="N17" i="34"/>
  <c r="O17" i="34" s="1"/>
  <c r="N16" i="34"/>
  <c r="O16" i="34" s="1"/>
  <c r="N15" i="34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G88" i="34" s="1"/>
  <c r="F12" i="34"/>
  <c r="F88" i="34" s="1"/>
  <c r="E12" i="34"/>
  <c r="E88" i="34" s="1"/>
  <c r="D12" i="34"/>
  <c r="N12" i="34" s="1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L88" i="34"/>
  <c r="K5" i="34"/>
  <c r="K88" i="34"/>
  <c r="J5" i="34"/>
  <c r="J88" i="34"/>
  <c r="I5" i="34"/>
  <c r="I88" i="34" s="1"/>
  <c r="H5" i="34"/>
  <c r="N5" i="34" s="1"/>
  <c r="O5" i="34" s="1"/>
  <c r="G5" i="34"/>
  <c r="F5" i="34"/>
  <c r="E5" i="34"/>
  <c r="D5" i="34"/>
  <c r="D88" i="34"/>
  <c r="E47" i="33"/>
  <c r="F47" i="33"/>
  <c r="G47" i="33"/>
  <c r="H47" i="33"/>
  <c r="I47" i="33"/>
  <c r="J47" i="33"/>
  <c r="K47" i="33"/>
  <c r="L47" i="33"/>
  <c r="M47" i="33"/>
  <c r="D47" i="33"/>
  <c r="N47" i="33" s="1"/>
  <c r="O47" i="33" s="1"/>
  <c r="E19" i="33"/>
  <c r="F19" i="33"/>
  <c r="N19" i="33" s="1"/>
  <c r="O19" i="33" s="1"/>
  <c r="G19" i="33"/>
  <c r="H19" i="33"/>
  <c r="I19" i="33"/>
  <c r="J19" i="33"/>
  <c r="K19" i="33"/>
  <c r="L19" i="33"/>
  <c r="M19" i="33"/>
  <c r="D19" i="33"/>
  <c r="E13" i="33"/>
  <c r="F13" i="33"/>
  <c r="G13" i="33"/>
  <c r="N13" i="33" s="1"/>
  <c r="O13" i="33" s="1"/>
  <c r="H13" i="33"/>
  <c r="I13" i="33"/>
  <c r="J13" i="33"/>
  <c r="K13" i="33"/>
  <c r="L13" i="33"/>
  <c r="M13" i="33"/>
  <c r="D13" i="33"/>
  <c r="E5" i="33"/>
  <c r="F5" i="33"/>
  <c r="F107" i="33" s="1"/>
  <c r="G5" i="33"/>
  <c r="G107" i="33" s="1"/>
  <c r="H5" i="33"/>
  <c r="H107" i="33" s="1"/>
  <c r="I5" i="33"/>
  <c r="I107" i="33" s="1"/>
  <c r="J5" i="33"/>
  <c r="K5" i="33"/>
  <c r="L5" i="33"/>
  <c r="L107" i="33" s="1"/>
  <c r="M5" i="33"/>
  <c r="D5" i="33"/>
  <c r="N5" i="33" s="1"/>
  <c r="O5" i="33" s="1"/>
  <c r="E97" i="33"/>
  <c r="F97" i="33"/>
  <c r="G97" i="33"/>
  <c r="H97" i="33"/>
  <c r="I97" i="33"/>
  <c r="J97" i="33"/>
  <c r="K97" i="33"/>
  <c r="L97" i="33"/>
  <c r="M97" i="33"/>
  <c r="D97" i="33"/>
  <c r="N97" i="33" s="1"/>
  <c r="O97" i="33" s="1"/>
  <c r="N106" i="33"/>
  <c r="O106" i="33"/>
  <c r="N99" i="33"/>
  <c r="O99" i="33" s="1"/>
  <c r="N100" i="33"/>
  <c r="O100" i="33" s="1"/>
  <c r="N101" i="33"/>
  <c r="O101" i="33"/>
  <c r="N102" i="33"/>
  <c r="O102" i="33"/>
  <c r="N103" i="33"/>
  <c r="O103" i="33"/>
  <c r="N104" i="33"/>
  <c r="O104" i="33"/>
  <c r="N105" i="33"/>
  <c r="O105" i="33" s="1"/>
  <c r="N98" i="33"/>
  <c r="O98" i="33" s="1"/>
  <c r="N93" i="33"/>
  <c r="O93" i="33"/>
  <c r="N94" i="33"/>
  <c r="N95" i="33"/>
  <c r="O95" i="33" s="1"/>
  <c r="N96" i="33"/>
  <c r="O96" i="33" s="1"/>
  <c r="N92" i="33"/>
  <c r="O92" i="33"/>
  <c r="E91" i="33"/>
  <c r="F91" i="33"/>
  <c r="G91" i="33"/>
  <c r="H91" i="33"/>
  <c r="I91" i="33"/>
  <c r="J91" i="33"/>
  <c r="K91" i="33"/>
  <c r="L91" i="33"/>
  <c r="M91" i="33"/>
  <c r="D91" i="33"/>
  <c r="N91" i="33" s="1"/>
  <c r="O91" i="33" s="1"/>
  <c r="E83" i="33"/>
  <c r="E107" i="33" s="1"/>
  <c r="F83" i="33"/>
  <c r="G83" i="33"/>
  <c r="H83" i="33"/>
  <c r="I83" i="33"/>
  <c r="J83" i="33"/>
  <c r="J107" i="33" s="1"/>
  <c r="K83" i="33"/>
  <c r="L83" i="33"/>
  <c r="M83" i="33"/>
  <c r="M107" i="33" s="1"/>
  <c r="D83" i="33"/>
  <c r="D107" i="33" s="1"/>
  <c r="N85" i="33"/>
  <c r="O85" i="33" s="1"/>
  <c r="N86" i="33"/>
  <c r="O86" i="33" s="1"/>
  <c r="N87" i="33"/>
  <c r="O87" i="33"/>
  <c r="N88" i="33"/>
  <c r="O88" i="33"/>
  <c r="N89" i="33"/>
  <c r="O89" i="33"/>
  <c r="N90" i="33"/>
  <c r="O90" i="33"/>
  <c r="N84" i="33"/>
  <c r="O84" i="33" s="1"/>
  <c r="N75" i="33"/>
  <c r="O75" i="33" s="1"/>
  <c r="N76" i="33"/>
  <c r="O76" i="33"/>
  <c r="N77" i="33"/>
  <c r="O77" i="33"/>
  <c r="N78" i="33"/>
  <c r="O78" i="33"/>
  <c r="N79" i="33"/>
  <c r="O79" i="33"/>
  <c r="N74" i="33"/>
  <c r="O74" i="33" s="1"/>
  <c r="N73" i="33"/>
  <c r="O73" i="33" s="1"/>
  <c r="N72" i="33"/>
  <c r="O72" i="33"/>
  <c r="N71" i="33"/>
  <c r="O71" i="33"/>
  <c r="N70" i="33"/>
  <c r="O70" i="33"/>
  <c r="N69" i="33"/>
  <c r="O69" i="33"/>
  <c r="N68" i="33"/>
  <c r="O68" i="33" s="1"/>
  <c r="N67" i="33"/>
  <c r="O67" i="33" s="1"/>
  <c r="N66" i="33"/>
  <c r="O66" i="33"/>
  <c r="N65" i="33"/>
  <c r="O65" i="33"/>
  <c r="N81" i="33"/>
  <c r="O81" i="33"/>
  <c r="N82" i="33"/>
  <c r="O82" i="33"/>
  <c r="N80" i="33"/>
  <c r="O80" i="33" s="1"/>
  <c r="N49" i="33"/>
  <c r="O49" i="33" s="1"/>
  <c r="N50" i="33"/>
  <c r="O50" i="33"/>
  <c r="N51" i="33"/>
  <c r="N52" i="33"/>
  <c r="O52" i="33" s="1"/>
  <c r="N53" i="33"/>
  <c r="O53" i="33" s="1"/>
  <c r="N54" i="33"/>
  <c r="O54" i="33" s="1"/>
  <c r="N55" i="33"/>
  <c r="O55" i="33"/>
  <c r="N56" i="33"/>
  <c r="O56" i="33"/>
  <c r="N57" i="33"/>
  <c r="O57" i="33" s="1"/>
  <c r="N58" i="33"/>
  <c r="O58" i="33" s="1"/>
  <c r="N59" i="33"/>
  <c r="N60" i="33"/>
  <c r="O60" i="33"/>
  <c r="N61" i="33"/>
  <c r="O61" i="33" s="1"/>
  <c r="N62" i="33"/>
  <c r="O62" i="33" s="1"/>
  <c r="N63" i="33"/>
  <c r="O63" i="33"/>
  <c r="N64" i="33"/>
  <c r="O64" i="33"/>
  <c r="N48" i="33"/>
  <c r="O48" i="33"/>
  <c r="O51" i="33"/>
  <c r="O59" i="33"/>
  <c r="O94" i="33"/>
  <c r="N15" i="33"/>
  <c r="O15" i="33" s="1"/>
  <c r="N16" i="33"/>
  <c r="O16" i="33"/>
  <c r="N17" i="33"/>
  <c r="O17" i="33"/>
  <c r="N18" i="33"/>
  <c r="O18" i="33"/>
  <c r="N7" i="33"/>
  <c r="O7" i="33"/>
  <c r="N8" i="33"/>
  <c r="O8" i="33" s="1"/>
  <c r="N9" i="33"/>
  <c r="O9" i="33" s="1"/>
  <c r="N10" i="33"/>
  <c r="O10" i="33"/>
  <c r="N11" i="33"/>
  <c r="O11" i="33"/>
  <c r="N12" i="33"/>
  <c r="O12" i="33"/>
  <c r="N6" i="33"/>
  <c r="O6" i="33"/>
  <c r="N46" i="33"/>
  <c r="O46" i="33" s="1"/>
  <c r="N39" i="33"/>
  <c r="O39" i="33" s="1"/>
  <c r="N40" i="33"/>
  <c r="O40" i="33"/>
  <c r="N41" i="33"/>
  <c r="O41" i="33"/>
  <c r="N42" i="33"/>
  <c r="O42" i="33"/>
  <c r="N43" i="33"/>
  <c r="O43" i="33"/>
  <c r="N44" i="33"/>
  <c r="O44" i="33" s="1"/>
  <c r="N45" i="33"/>
  <c r="O45" i="33" s="1"/>
  <c r="N28" i="33"/>
  <c r="O28" i="33"/>
  <c r="N29" i="33"/>
  <c r="O29" i="33"/>
  <c r="N30" i="33"/>
  <c r="O30" i="33"/>
  <c r="N31" i="33"/>
  <c r="O31" i="33"/>
  <c r="N32" i="33"/>
  <c r="O32" i="33" s="1"/>
  <c r="N33" i="33"/>
  <c r="O33" i="33" s="1"/>
  <c r="N34" i="33"/>
  <c r="O34" i="33"/>
  <c r="N35" i="33"/>
  <c r="O35" i="33"/>
  <c r="N36" i="33"/>
  <c r="O36" i="33"/>
  <c r="N37" i="33"/>
  <c r="O37" i="33"/>
  <c r="N38" i="33"/>
  <c r="O38" i="33" s="1"/>
  <c r="N21" i="33"/>
  <c r="O21" i="33" s="1"/>
  <c r="N22" i="33"/>
  <c r="O22" i="33"/>
  <c r="N23" i="33"/>
  <c r="O23" i="33"/>
  <c r="N24" i="33"/>
  <c r="O24" i="33"/>
  <c r="N25" i="33"/>
  <c r="O25" i="33"/>
  <c r="N26" i="33"/>
  <c r="O26" i="33" s="1"/>
  <c r="N20" i="33"/>
  <c r="O20" i="33" s="1"/>
  <c r="N27" i="33"/>
  <c r="O27" i="33"/>
  <c r="N14" i="33"/>
  <c r="O14" i="33"/>
  <c r="K96" i="36"/>
  <c r="J85" i="37"/>
  <c r="L85" i="37"/>
  <c r="M85" i="37"/>
  <c r="F85" i="37"/>
  <c r="N74" i="37"/>
  <c r="O74" i="37" s="1"/>
  <c r="K87" i="38"/>
  <c r="M87" i="38"/>
  <c r="F87" i="38"/>
  <c r="J87" i="38"/>
  <c r="N83" i="38"/>
  <c r="O83" i="38"/>
  <c r="N45" i="38"/>
  <c r="O45" i="38" s="1"/>
  <c r="N12" i="38"/>
  <c r="O12" i="38" s="1"/>
  <c r="N5" i="38"/>
  <c r="O5" i="38" s="1"/>
  <c r="E85" i="37"/>
  <c r="J96" i="39"/>
  <c r="L96" i="39"/>
  <c r="M96" i="39"/>
  <c r="K96" i="39"/>
  <c r="H96" i="39"/>
  <c r="G96" i="39"/>
  <c r="N90" i="39"/>
  <c r="O90" i="39"/>
  <c r="N83" i="39"/>
  <c r="O83" i="39" s="1"/>
  <c r="F96" i="39"/>
  <c r="N75" i="39"/>
  <c r="O75" i="39"/>
  <c r="N45" i="39"/>
  <c r="O45" i="39" s="1"/>
  <c r="N19" i="39"/>
  <c r="O19" i="39" s="1"/>
  <c r="N12" i="39"/>
  <c r="O12" i="39" s="1"/>
  <c r="I96" i="39"/>
  <c r="E96" i="39"/>
  <c r="D96" i="39"/>
  <c r="N96" i="39" s="1"/>
  <c r="O96" i="39" s="1"/>
  <c r="N5" i="39"/>
  <c r="O5" i="39"/>
  <c r="M99" i="40"/>
  <c r="I99" i="40"/>
  <c r="J99" i="40"/>
  <c r="G99" i="40"/>
  <c r="N76" i="40"/>
  <c r="O76" i="40" s="1"/>
  <c r="E99" i="40"/>
  <c r="N46" i="40"/>
  <c r="O46" i="40"/>
  <c r="D87" i="38"/>
  <c r="N77" i="38"/>
  <c r="O77" i="38" s="1"/>
  <c r="N81" i="37"/>
  <c r="O81" i="37"/>
  <c r="N5" i="37"/>
  <c r="O5" i="37"/>
  <c r="D99" i="40"/>
  <c r="G85" i="37"/>
  <c r="F99" i="40"/>
  <c r="N20" i="37"/>
  <c r="O20" i="37"/>
  <c r="N19" i="38"/>
  <c r="O19" i="38"/>
  <c r="E96" i="36"/>
  <c r="K107" i="33"/>
  <c r="M88" i="34"/>
  <c r="G96" i="36"/>
  <c r="N72" i="36"/>
  <c r="O72" i="36"/>
  <c r="L96" i="36"/>
  <c r="D85" i="37"/>
  <c r="H89" i="41"/>
  <c r="L89" i="41"/>
  <c r="J89" i="41"/>
  <c r="M89" i="41"/>
  <c r="N12" i="41"/>
  <c r="O12" i="41"/>
  <c r="N85" i="41"/>
  <c r="O85" i="41" s="1"/>
  <c r="I89" i="41"/>
  <c r="N45" i="41"/>
  <c r="O45" i="41" s="1"/>
  <c r="N15" i="41"/>
  <c r="O15" i="41"/>
  <c r="E89" i="41"/>
  <c r="D89" i="41"/>
  <c r="L91" i="42"/>
  <c r="I91" i="42"/>
  <c r="N91" i="42" s="1"/>
  <c r="O91" i="42" s="1"/>
  <c r="K91" i="42"/>
  <c r="M91" i="42"/>
  <c r="F91" i="42"/>
  <c r="G91" i="42"/>
  <c r="N11" i="42"/>
  <c r="O11" i="42" s="1"/>
  <c r="N83" i="42"/>
  <c r="O83" i="42"/>
  <c r="N76" i="42"/>
  <c r="O76" i="42" s="1"/>
  <c r="H91" i="42"/>
  <c r="N44" i="42"/>
  <c r="O44" i="42" s="1"/>
  <c r="D91" i="42"/>
  <c r="E91" i="42"/>
  <c r="N14" i="42"/>
  <c r="O14" i="42"/>
  <c r="N5" i="42"/>
  <c r="O5" i="42"/>
  <c r="J97" i="43"/>
  <c r="G97" i="43"/>
  <c r="H97" i="43"/>
  <c r="K97" i="43"/>
  <c r="L97" i="43"/>
  <c r="N76" i="43"/>
  <c r="O76" i="43" s="1"/>
  <c r="M97" i="43"/>
  <c r="F97" i="43"/>
  <c r="I97" i="43"/>
  <c r="N91" i="43"/>
  <c r="O91" i="43"/>
  <c r="N86" i="43"/>
  <c r="O86" i="43" s="1"/>
  <c r="N45" i="43"/>
  <c r="O45" i="43" s="1"/>
  <c r="E97" i="43"/>
  <c r="N20" i="43"/>
  <c r="O20" i="43" s="1"/>
  <c r="D97" i="43"/>
  <c r="N97" i="43" s="1"/>
  <c r="O97" i="43" s="1"/>
  <c r="N12" i="43"/>
  <c r="O12" i="43"/>
  <c r="N5" i="43"/>
  <c r="O5" i="43"/>
  <c r="M105" i="44"/>
  <c r="L105" i="44"/>
  <c r="G105" i="44"/>
  <c r="J105" i="44"/>
  <c r="I105" i="44"/>
  <c r="H105" i="44"/>
  <c r="N91" i="44"/>
  <c r="O91" i="44" s="1"/>
  <c r="F105" i="44"/>
  <c r="N12" i="44"/>
  <c r="O12" i="44"/>
  <c r="N5" i="44"/>
  <c r="O5" i="44" s="1"/>
  <c r="M102" i="45"/>
  <c r="F102" i="45"/>
  <c r="J102" i="45"/>
  <c r="L102" i="45"/>
  <c r="N83" i="45"/>
  <c r="O83" i="45"/>
  <c r="N5" i="45"/>
  <c r="O5" i="45" s="1"/>
  <c r="N99" i="45"/>
  <c r="O99" i="45"/>
  <c r="G102" i="45"/>
  <c r="H102" i="45"/>
  <c r="N92" i="45"/>
  <c r="O92" i="45" s="1"/>
  <c r="I102" i="45"/>
  <c r="N50" i="45"/>
  <c r="O50" i="45"/>
  <c r="N21" i="45"/>
  <c r="O21" i="45"/>
  <c r="E102" i="45"/>
  <c r="D102" i="45"/>
  <c r="L103" i="46"/>
  <c r="J103" i="46"/>
  <c r="M103" i="46"/>
  <c r="K103" i="46"/>
  <c r="N5" i="46"/>
  <c r="O5" i="46"/>
  <c r="H103" i="46"/>
  <c r="N100" i="46"/>
  <c r="O100" i="46"/>
  <c r="N93" i="46"/>
  <c r="O93" i="46"/>
  <c r="I103" i="46"/>
  <c r="N85" i="46"/>
  <c r="O85" i="46"/>
  <c r="N54" i="46"/>
  <c r="O54" i="46"/>
  <c r="E103" i="46"/>
  <c r="D103" i="46"/>
  <c r="N103" i="46" s="1"/>
  <c r="O103" i="46" s="1"/>
  <c r="F103" i="46"/>
  <c r="N24" i="46"/>
  <c r="O24" i="46"/>
  <c r="G103" i="46"/>
  <c r="N13" i="46"/>
  <c r="O13" i="46" s="1"/>
  <c r="J102" i="47"/>
  <c r="L102" i="47"/>
  <c r="M102" i="47"/>
  <c r="N82" i="47"/>
  <c r="O82" i="47" s="1"/>
  <c r="K102" i="47"/>
  <c r="N5" i="47"/>
  <c r="O5" i="47" s="1"/>
  <c r="I102" i="47"/>
  <c r="N91" i="47"/>
  <c r="O91" i="47" s="1"/>
  <c r="N51" i="47"/>
  <c r="O51" i="47"/>
  <c r="N20" i="47"/>
  <c r="O20" i="47" s="1"/>
  <c r="G102" i="47"/>
  <c r="H102" i="47"/>
  <c r="F102" i="47"/>
  <c r="N11" i="47"/>
  <c r="O11" i="47" s="1"/>
  <c r="D102" i="47"/>
  <c r="O104" i="49"/>
  <c r="P104" i="49"/>
  <c r="O94" i="49"/>
  <c r="P94" i="49" s="1"/>
  <c r="O86" i="49"/>
  <c r="P86" i="49" s="1"/>
  <c r="G107" i="49"/>
  <c r="O55" i="49"/>
  <c r="P55" i="49" s="1"/>
  <c r="F107" i="49"/>
  <c r="E107" i="49"/>
  <c r="I107" i="49"/>
  <c r="O107" i="49" s="1"/>
  <c r="P107" i="49" s="1"/>
  <c r="L107" i="49"/>
  <c r="O13" i="49"/>
  <c r="P13" i="49"/>
  <c r="M107" i="49"/>
  <c r="J107" i="49"/>
  <c r="K107" i="49"/>
  <c r="N107" i="49"/>
  <c r="D107" i="49"/>
  <c r="H107" i="49"/>
  <c r="O5" i="49"/>
  <c r="P5" i="49"/>
  <c r="O102" i="50" l="1"/>
  <c r="P102" i="50" s="1"/>
  <c r="N105" i="44"/>
  <c r="O105" i="44" s="1"/>
  <c r="N107" i="33"/>
  <c r="O107" i="33" s="1"/>
  <c r="N72" i="41"/>
  <c r="O72" i="41" s="1"/>
  <c r="L83" i="35"/>
  <c r="H99" i="40"/>
  <c r="N99" i="40" s="1"/>
  <c r="O99" i="40" s="1"/>
  <c r="H88" i="34"/>
  <c r="N88" i="34" s="1"/>
  <c r="O88" i="34" s="1"/>
  <c r="D83" i="35"/>
  <c r="N15" i="36"/>
  <c r="O15" i="36" s="1"/>
  <c r="N12" i="40"/>
  <c r="O12" i="40" s="1"/>
  <c r="N12" i="36"/>
  <c r="O12" i="36" s="1"/>
  <c r="H87" i="38"/>
  <c r="I96" i="36"/>
  <c r="N96" i="36" s="1"/>
  <c r="O96" i="36" s="1"/>
  <c r="N73" i="42"/>
  <c r="O73" i="42" s="1"/>
  <c r="N83" i="33"/>
  <c r="O83" i="33" s="1"/>
  <c r="J96" i="36"/>
  <c r="G87" i="38"/>
  <c r="N87" i="38" s="1"/>
  <c r="O87" i="38" s="1"/>
  <c r="N20" i="44"/>
  <c r="O20" i="44" s="1"/>
  <c r="F89" i="41"/>
  <c r="N89" i="41" s="1"/>
  <c r="O89" i="41" s="1"/>
  <c r="E102" i="47"/>
  <c r="N102" i="47" s="1"/>
  <c r="O102" i="47" s="1"/>
  <c r="K102" i="45"/>
  <c r="N102" i="45" s="1"/>
  <c r="O102" i="45" s="1"/>
  <c r="K105" i="44"/>
  <c r="K85" i="37"/>
  <c r="N85" i="37" s="1"/>
  <c r="O85" i="37" s="1"/>
  <c r="N5" i="36"/>
  <c r="O5" i="36" s="1"/>
  <c r="N78" i="41"/>
  <c r="O78" i="41" s="1"/>
  <c r="N20" i="40"/>
  <c r="O20" i="40" s="1"/>
  <c r="N12" i="37"/>
  <c r="O12" i="37" s="1"/>
  <c r="N83" i="35" l="1"/>
  <c r="O83" i="35" s="1"/>
  <c r="D108" i="51" l="1"/>
  <c r="O108" i="51" s="1"/>
  <c r="P108" i="51" s="1"/>
  <c r="O105" i="51"/>
  <c r="P105" i="51" s="1"/>
</calcChain>
</file>

<file path=xl/sharedStrings.xml><?xml version="1.0" encoding="utf-8"?>
<sst xmlns="http://schemas.openxmlformats.org/spreadsheetml/2006/main" count="2038" uniqueCount="293">
  <si>
    <t>Building Permits</t>
  </si>
  <si>
    <t>Taxes</t>
  </si>
  <si>
    <t>Ad Valorem Taxes</t>
  </si>
  <si>
    <t>Federal Payments in Lieu of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</si>
  <si>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</si>
  <si>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</si>
  <si>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</si>
  <si>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</si>
  <si>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</si>
  <si>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</si>
  <si>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</si>
  <si>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</si>
  <si>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</si>
  <si>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</si>
  <si>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</si>
  <si>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</si>
  <si>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</si>
  <si>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Other General Taxes</t>
  </si>
  <si>
    <t>Permits, Fees, and Special Assessments</t>
  </si>
  <si>
    <t>Impact Fees - Residential - Transportation</t>
  </si>
  <si>
    <t>Impact Fees - Residential - Culture / Recreation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</si>
  <si>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</si>
  <si>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</si>
  <si>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</si>
  <si>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</si>
  <si>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</si>
  <si>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</si>
  <si>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Federal Grant - Physical Environment - Water Supply System</t>
  </si>
  <si>
    <t>Federal Grant - Transportation - Other Transportation</t>
  </si>
  <si>
    <t>Federal Grant - Human Services - Child Support Reimbursement</t>
  </si>
  <si>
    <t>State Grant - Physical Environment - Garbage / Solid Waste</t>
  </si>
  <si>
    <t>State Grant - Transportation - Airport Development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</si>
  <si>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</si>
  <si>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</si>
  <si>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</si>
  <si>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</si>
  <si>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</si>
  <si>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</si>
  <si>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</si>
  <si>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</si>
  <si>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</si>
  <si>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</si>
  <si>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</si>
  <si>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</si>
  <si>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</si>
  <si>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Other Human Services</t>
  </si>
  <si>
    <t>State Shared Revenues - Clerk Allotment from Justice Administrative Commission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</si>
  <si>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</si>
  <si>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</si>
  <si>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</si>
  <si>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</si>
  <si>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</si>
  <si>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</si>
  <si>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</si>
  <si>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</si>
  <si>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</si>
  <si>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</si>
  <si>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County Portion of $4 Additional Service Charge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</si>
  <si>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</si>
  <si>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</si>
  <si>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</si>
  <si>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Property Appraiser</t>
  </si>
  <si>
    <t>General Gov't (Not Court-Related) - Other General Gov't Charges and Fees</t>
  </si>
  <si>
    <t>Public Safety - Law Enforcement Services</t>
  </si>
  <si>
    <t>Public Safety - Housing for Prisoners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</si>
  <si>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</si>
  <si>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</si>
  <si>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</si>
  <si>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</si>
  <si>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</si>
  <si>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Transportation (User Fees) - Other Transportation Charges</t>
  </si>
  <si>
    <t>Human Services - Animal Control and Shelter Fees</t>
  </si>
  <si>
    <t>Culture / Recreation - Parks and Recreation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</si>
  <si>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</si>
  <si>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</si>
  <si>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</si>
  <si>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</si>
  <si>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Traffic Surcharge</t>
  </si>
  <si>
    <t>Restricted Local Ordinance Court-Related Board Revenue - Domestic Violence Surcharge</t>
  </si>
  <si>
    <t>Total - All Account Codes</t>
  </si>
  <si>
    <t>County Court Criminal - Filing Fees</t>
  </si>
  <si>
    <t>County Court Criminal - Service Charges</t>
  </si>
  <si>
    <t>Circuit Court Criminal - Service Charges</t>
  </si>
  <si>
    <t>County Court Civil - Filing Fees</t>
  </si>
  <si>
    <t>County Court Civil - Service Charges</t>
  </si>
  <si>
    <t>Circuit Court Civil - Filing Fees</t>
  </si>
  <si>
    <t>Circuit Court Civil - Service Charges</t>
  </si>
  <si>
    <t>Traffic Court - Service Charges</t>
  </si>
  <si>
    <t>Juvenile Court - Filing Fees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</si>
  <si>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</si>
  <si>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</si>
  <si>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</si>
  <si>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</si>
  <si>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</si>
  <si>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</si>
  <si>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Court-Ordered Judgments and Fines - As Decided by Circuit Court Criminal</t>
  </si>
  <si>
    <t>Court-Ordered Judgments and Fines - As Decided by Juvenile Court</t>
  </si>
  <si>
    <t>Fines - Library</t>
  </si>
  <si>
    <t>Fines - Local Ordinance Violations</t>
  </si>
  <si>
    <t>Other Judgments, Fines, and Forfeits</t>
  </si>
  <si>
    <t>Interest and Other Earnings - Interest</t>
  </si>
  <si>
    <t>Rents and Royalties</t>
  </si>
  <si>
    <t>Contributions and Donations from Private Sources</t>
  </si>
  <si>
    <t>Licenses</t>
  </si>
  <si>
    <t>Other Miscellaneous Revenues - Other</t>
  </si>
  <si>
    <t>Non-Operating - Inter-Fund Group Transfers In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</si>
  <si>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</si>
  <si>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</si>
  <si>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</si>
  <si>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</si>
  <si>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</si>
  <si>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Article V - Clerk of Court Trust Fund</t>
  </si>
  <si>
    <t>Proprietary Non-Operating Sources - Interest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</si>
  <si>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</si>
  <si>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</si>
  <si>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</si>
  <si>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</si>
  <si>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</si>
  <si>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</si>
  <si>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</si>
  <si>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</si>
  <si>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Levy County Government Revenues Reported by Account Code and Fund Type</t>
  </si>
  <si>
    <t>Local Fiscal Year Ended September 30, 2010</t>
  </si>
  <si>
    <t>Impact Fees - Commercial - Transportation</t>
  </si>
  <si>
    <t>State Grant - Human Services - Other Human Services</t>
  </si>
  <si>
    <t>State Grant - Other</t>
  </si>
  <si>
    <t>Restricted Local Ordinance Court-Related Board Revenue - State Court Facility Surcharge</t>
  </si>
  <si>
    <t>Sale of Surplus Materials and Scrap</t>
  </si>
  <si>
    <t>Other Miscellaneous Revenues - Settlements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</si>
  <si>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</si>
  <si>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</si>
  <si>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</si>
  <si>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Human Services - Health or Hospitals</t>
  </si>
  <si>
    <t>Federal Grant - Culture / Recreation</t>
  </si>
  <si>
    <t>State Shared Revenues - Public Safety - Firefighter Supplemental Compensation</t>
  </si>
  <si>
    <t>Grants from Other Local Units - General Government</t>
  </si>
  <si>
    <t>General Gov't (Not Court-Related) - County Officer Commission and Fees</t>
  </si>
  <si>
    <t>Transportation (User Fees) - Mass Transit</t>
  </si>
  <si>
    <t>Court Service Reimbursement - Circuit-Wide Judicial Reimbursement - Other Counties</t>
  </si>
  <si>
    <t>Judgments and Fines - 10% of Fines to Public Records Modernization Fund</t>
  </si>
  <si>
    <t>Disposition of Fixed Assets</t>
  </si>
  <si>
    <t>Proprietary Non-Operating Sources - State Grants and Donations</t>
  </si>
  <si>
    <t>2011 Countywide Population:</t>
  </si>
  <si>
    <t>Local Fiscal Year Ended September 30, 2008</t>
  </si>
  <si>
    <t>Permits and Franchise Fees</t>
  </si>
  <si>
    <t>Other Permits and Fees</t>
  </si>
  <si>
    <t>Federal Grant - Human Services - Other Human Services</t>
  </si>
  <si>
    <t>State Shared Revenues - Culture / Recreation</t>
  </si>
  <si>
    <t>Grants from Other Local Units - Culture / Recreation</t>
  </si>
  <si>
    <t>Grants from Other Local Units - Other</t>
  </si>
  <si>
    <t>Public Safety - Emergency Management Service Fees / Charges</t>
  </si>
  <si>
    <t>Circuit Court Criminal - Court Costs</t>
  </si>
  <si>
    <t>Court-Ordered Judgments and Fines - As Decided by Traffic Court</t>
  </si>
  <si>
    <t>Special Assessments - Service Charges</t>
  </si>
  <si>
    <t>Impact Fees - Transportation</t>
  </si>
  <si>
    <t>Impact Fees - Culture / Recreation</t>
  </si>
  <si>
    <t>Proceeds - Installment Purchases and Capital Lease Proceeds</t>
  </si>
  <si>
    <t>2008 Countywide Population:</t>
  </si>
  <si>
    <t>Local Fiscal Year Ended September 30, 2012</t>
  </si>
  <si>
    <t>State Shared Revenues - Public Safety - Other Public Safety</t>
  </si>
  <si>
    <t>Other Charges for Services</t>
  </si>
  <si>
    <t>Proprietary Non-Operating Sources - Capital Contributions from State Government</t>
  </si>
  <si>
    <t>2012 Countywide Population:</t>
  </si>
  <si>
    <t>Local Fiscal Year Ended September 30, 2013</t>
  </si>
  <si>
    <t>Communications Services Taxes (Chapter 202, F.S.)</t>
  </si>
  <si>
    <t>State Grant - Human Services - Health or Hospitals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</si>
  <si>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</si>
  <si>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</si>
  <si>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</si>
  <si>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</si>
  <si>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</si>
  <si>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</si>
  <si>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</si>
  <si>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Grants from Other Local Units - Economic Environment</t>
  </si>
  <si>
    <t>General Government - Recording Fees</t>
  </si>
  <si>
    <t>General Government - County Portion ($2) of $4 Additional Service Charge</t>
  </si>
  <si>
    <t>General Government - Administrative Service Fees</t>
  </si>
  <si>
    <t>General Government - Fees Remitted to County from Sheriff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</si>
  <si>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</si>
  <si>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</si>
  <si>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</si>
  <si>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Transportation - Mass Transit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</si>
  <si>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</si>
  <si>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</si>
  <si>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</si>
  <si>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</si>
  <si>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Traffic Surcharge</t>
  </si>
  <si>
    <t>Court-Related Revenues - Restricted Board Revenue - Domestic Violence Surcharge</t>
  </si>
  <si>
    <t>Court-Ordered Judgments and Fines - 10% of Fines to Public Records Modernization TF</t>
  </si>
  <si>
    <t>Proceeds - Proceeds from Refunding Bonds</t>
  </si>
  <si>
    <t>Proprietary Non-Operating - State Grants and Donations</t>
  </si>
  <si>
    <t>2013 Countywide Population:</t>
  </si>
  <si>
    <t>Local Fiscal Year Ended September 30, 2014</t>
  </si>
  <si>
    <t>State Grant - Court-Related Grants - Article V Clerk of Court Trust Fund</t>
  </si>
  <si>
    <t>State Shared Revenues - Other</t>
  </si>
  <si>
    <t>General Government - Fees Remitted to County from Supervisor of Elections</t>
  </si>
  <si>
    <t>Court-Related Revenues - County Court Criminal - Service Charges</t>
  </si>
  <si>
    <t>Court-Related Revenues - Circuit Court Criminal - Service Charges</t>
  </si>
  <si>
    <t>Court-Related Revenues - County Court Civil - Service Charges</t>
  </si>
  <si>
    <t>Court-Related Revenues - Circuit Court Civil - Service Charges</t>
  </si>
  <si>
    <t>Court-Related Revenues - Traffic Court (Criminal and Civil) - Service Charges</t>
  </si>
  <si>
    <t>Court-Related Revenues - Probate Court - Service Charges</t>
  </si>
  <si>
    <t>Sales - Disposition of Fixed Assets</t>
  </si>
  <si>
    <t>Sales - Sale of Surplus Materials and Scrap</t>
  </si>
  <si>
    <t>Proprietary Non-Operating - Interest</t>
  </si>
  <si>
    <t>Proprietary Non-Operating - Capital Contributions from Other Public Source</t>
  </si>
  <si>
    <t>2014 Countywide Population:</t>
  </si>
  <si>
    <t>Local Fiscal Year Ended September 30, 2015</t>
  </si>
  <si>
    <t>Court-Ordered Judgments and Fines - As Decided by County Court Civil</t>
  </si>
  <si>
    <t>Court-Ordered Judgments and Fines - Intergovernmental Radio Communication Program</t>
  </si>
  <si>
    <t>2015 Countywide Population:</t>
  </si>
  <si>
    <t>Local Fiscal Year Ended September 30, 2007</t>
  </si>
  <si>
    <t>Franchise Fees, Licenses, and Permits</t>
  </si>
  <si>
    <t>Other Permits, Fees and Licenses</t>
  </si>
  <si>
    <t>Grants from Other Local Units - Public Safety</t>
  </si>
  <si>
    <t>Traffic Court - Court Costs</t>
  </si>
  <si>
    <t>Court-Ordered Judgments and Fines - Other Court-Ordered</t>
  </si>
  <si>
    <t>Interest and Other Earnings - Dividends</t>
  </si>
  <si>
    <t>2007 Countywide Population:</t>
  </si>
  <si>
    <t>Local Fiscal Year Ended September 30, 2006</t>
  </si>
  <si>
    <t>Permits, Fees, and Licenses</t>
  </si>
  <si>
    <t>Federal Grant - General Government</t>
  </si>
  <si>
    <t>Federal Grant - Transportation - Mass Transit</t>
  </si>
  <si>
    <t>State Grant - General Government</t>
  </si>
  <si>
    <t>State Grant - Transportation - Mass Transit</t>
  </si>
  <si>
    <t>State Grant - Court-Related Grants - Other Court-Related</t>
  </si>
  <si>
    <t>State Shared Revenues - General Gov't - Cardroom Tax</t>
  </si>
  <si>
    <t>General Gov't (Not Court-Related) - Fees Remitted to County from Clerk of Circuit Court</t>
  </si>
  <si>
    <t>General Gov't (Not Court-Related) - Fees Remitted to County from Supervisor of Elections</t>
  </si>
  <si>
    <t>Physical Environment - Sewer / Wastewater Utility</t>
  </si>
  <si>
    <t>Physical Environment - Other Physical Environment Charges</t>
  </si>
  <si>
    <t>Circuit Court Criminal - Additional Court Costs</t>
  </si>
  <si>
    <t>Circuit Court Criminal - Law Library</t>
  </si>
  <si>
    <t>Circuit Court Civil - Court Facility Fees</t>
  </si>
  <si>
    <t>Court-Ordered Judgments and Fines</t>
  </si>
  <si>
    <t>Proceeds - Debt Proceeds</t>
  </si>
  <si>
    <t>Proprietary Non-Operating - Capital Contributions from State Government</t>
  </si>
  <si>
    <t>2006 Countywide Population:</t>
  </si>
  <si>
    <t>Local Fiscal Year Ended September 30, 2016</t>
  </si>
  <si>
    <t>Court-Related Revenues - Juvenile Court - Service Charges</t>
  </si>
  <si>
    <t>2016 Countywide Population:</t>
  </si>
  <si>
    <t>Local Fiscal Year Ended September 30, 2017</t>
  </si>
  <si>
    <t>Human Services - Other Human Services Charges</t>
  </si>
  <si>
    <t>Proprietary Non-Operating - Other Non-Operating Sources</t>
  </si>
  <si>
    <t>2017 Countywide Population:</t>
  </si>
  <si>
    <t>Local Fiscal Year Ended September 30, 2018</t>
  </si>
  <si>
    <t>Second Local Option Fuel Tax (1 to 5 Cents)</t>
  </si>
  <si>
    <t>Federal Grant - Physical Environment - Other Physical Environment</t>
  </si>
  <si>
    <t>Payments from Other Local Units in Lieu of Taxes</t>
  </si>
  <si>
    <t>General Government - Fees Remitted to County from Tax Collector</t>
  </si>
  <si>
    <t>2018 Countywide Population:</t>
  </si>
  <si>
    <t>Local Fiscal Year Ended September 30, 2019</t>
  </si>
  <si>
    <t>Impact Fees - Residential - Public Safety</t>
  </si>
  <si>
    <t>Impact Fees - Commercial - Public Safety</t>
  </si>
  <si>
    <t>Impact Fees - Commercial - Culture / Recreation</t>
  </si>
  <si>
    <t>State Grant - Physical Environment - Other Physical Environment</t>
  </si>
  <si>
    <t>Court-Related Revenues - Restricted Board Revenue - State Court Facility Surcharge ($30)</t>
  </si>
  <si>
    <t>2019 Countywide Population:</t>
  </si>
  <si>
    <t>Local Fiscal Year Ended September 30, 2020</t>
  </si>
  <si>
    <t>Sale of Contraband Property Seized by Law Enforcement</t>
  </si>
  <si>
    <t>2020 Countywide Population:</t>
  </si>
  <si>
    <t>Local Fiscal Year Ended September 30, 2021</t>
  </si>
  <si>
    <t>Interest and Other Earnings - Net Increase (Decrease) in Fair Value of Investments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</si>
  <si>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</si>
  <si>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</si>
  <si>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</si>
  <si>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</si>
  <si>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</si>
  <si>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</si>
  <si>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</si>
  <si>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</si>
  <si>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Small County Surtax</t>
  </si>
  <si>
    <t>Local Communications Services Taxes</t>
  </si>
  <si>
    <t>Building Permits (Buildling Permit Fees)</t>
  </si>
  <si>
    <t>Vessel Registration Fee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</si>
  <si>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</si>
  <si>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</si>
  <si>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</si>
  <si>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</si>
  <si>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</si>
  <si>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</si>
  <si>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</si>
  <si>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</si>
  <si>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</si>
  <si>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Court-Related Revenues - Traffic Court - Service Charges</t>
  </si>
  <si>
    <t>Other Charges for Services (Not Court-Related)</t>
  </si>
  <si>
    <t>Local Fiscal Year Ended September 30, 2022</t>
  </si>
  <si>
    <t>Federal Grant - Other Federal Grants</t>
  </si>
  <si>
    <t>2022 Countywide Population:</t>
  </si>
  <si>
    <t>Local Fiscal Year Ended September 30, 2023</t>
  </si>
  <si>
    <t>Federal Fines and Forfeits</t>
  </si>
  <si>
    <t>2023 Countywide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</si>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</sst>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69"/>
      <c r="M3" s="70"/>
      <c r="N3" s="36"/>
      <c r="O3" s="37"/>
      <c r="P3" s="71" t="s">
        <v>264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265</v>
      </c>
      <c r="N4" s="35" t="s">
        <v>11</v>
      </c>
      <c r="O4" s="35" t="s">
        <v>266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267</v>
      </c>
      <c r="B5" s="26"/>
      <c r="C5" s="26"/>
      <c r="D5" s="27">
        <f t="shared" ref="D5:N5" si="0">SUM(D6:D12)</f>
        <v>27953869</v>
      </c>
      <c r="E5" s="27">
        <f t="shared" si="0"/>
        <v>3248553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31202422</v>
      </c>
      <c r="P5" s="33">
        <f t="shared" ref="P5:P36" si="1">(O5/P$110)</f>
        <v>689.05377293907202</v>
      </c>
      <c r="Q5" s="6"/>
    </row>
    <row r="6" spans="1:134">
      <c r="A6" s="12"/>
      <c r="B6" s="25">
        <v>311</v>
      </c>
      <c r="C6" s="20" t="s">
        <v>2</v>
      </c>
      <c r="D6" s="47">
        <v>22290212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22290212</v>
      </c>
      <c r="P6" s="48">
        <f t="shared" si="1"/>
        <v>492.24238676766117</v>
      </c>
      <c r="Q6" s="9"/>
    </row>
    <row r="7" spans="1:134">
      <c r="A7" s="12"/>
      <c r="B7" s="25">
        <v>312.13</v>
      </c>
      <c r="C7" s="20" t="s">
        <v>268</v>
      </c>
      <c r="D7" s="47">
        <v>0</v>
      </c>
      <c r="E7" s="47">
        <v>757029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>SUM(D7:N7)</f>
        <v>757029</v>
      </c>
      <c r="P7" s="48">
        <f t="shared" si="1"/>
        <v>16.717730715721132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58814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ref="O8:O12" si="2">SUM(D8:N8)</f>
        <v>58814</v>
      </c>
      <c r="P8" s="48">
        <f t="shared" si="1"/>
        <v>1.2988097078373784</v>
      </c>
      <c r="Q8" s="9"/>
    </row>
    <row r="9" spans="1:134">
      <c r="A9" s="12"/>
      <c r="B9" s="25">
        <v>312.41000000000003</v>
      </c>
      <c r="C9" s="20" t="s">
        <v>269</v>
      </c>
      <c r="D9" s="47">
        <v>0</v>
      </c>
      <c r="E9" s="47">
        <v>1466246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1466246</v>
      </c>
      <c r="P9" s="48">
        <f t="shared" si="1"/>
        <v>32.379612658171943</v>
      </c>
      <c r="Q9" s="9"/>
    </row>
    <row r="10" spans="1:134">
      <c r="A10" s="12"/>
      <c r="B10" s="25">
        <v>312.42</v>
      </c>
      <c r="C10" s="20" t="s">
        <v>270</v>
      </c>
      <c r="D10" s="47">
        <v>0</v>
      </c>
      <c r="E10" s="47">
        <v>966464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966464</v>
      </c>
      <c r="P10" s="48">
        <f t="shared" si="1"/>
        <v>21.342755559481482</v>
      </c>
      <c r="Q10" s="9"/>
    </row>
    <row r="11" spans="1:134">
      <c r="A11" s="12"/>
      <c r="B11" s="25">
        <v>312.64</v>
      </c>
      <c r="C11" s="20" t="s">
        <v>271</v>
      </c>
      <c r="D11" s="47">
        <v>5511135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5511135</v>
      </c>
      <c r="P11" s="48">
        <f t="shared" si="1"/>
        <v>121.70428196011748</v>
      </c>
      <c r="Q11" s="9"/>
    </row>
    <row r="12" spans="1:134">
      <c r="A12" s="12"/>
      <c r="B12" s="25">
        <v>315.2</v>
      </c>
      <c r="C12" s="20" t="s">
        <v>272</v>
      </c>
      <c r="D12" s="47">
        <v>152522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152522</v>
      </c>
      <c r="P12" s="48">
        <f t="shared" si="1"/>
        <v>3.3681955700814874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SUM(D14:D22)</f>
        <v>0</v>
      </c>
      <c r="E13" s="32">
        <f t="shared" si="3"/>
        <v>8387736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2423492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10811228</v>
      </c>
      <c r="P13" s="46">
        <f t="shared" si="1"/>
        <v>238.74805114502132</v>
      </c>
      <c r="Q13" s="10"/>
    </row>
    <row r="14" spans="1:134">
      <c r="A14" s="12"/>
      <c r="B14" s="25">
        <v>322</v>
      </c>
      <c r="C14" s="20" t="s">
        <v>273</v>
      </c>
      <c r="D14" s="47">
        <v>0</v>
      </c>
      <c r="E14" s="47">
        <v>1161747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1161747</v>
      </c>
      <c r="P14" s="48">
        <f t="shared" si="1"/>
        <v>25.655256939690393</v>
      </c>
      <c r="Q14" s="9"/>
    </row>
    <row r="15" spans="1:134">
      <c r="A15" s="12"/>
      <c r="B15" s="25">
        <v>324.11</v>
      </c>
      <c r="C15" s="20" t="s">
        <v>252</v>
      </c>
      <c r="D15" s="47">
        <v>0</v>
      </c>
      <c r="E15" s="47">
        <v>28992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2" si="4">SUM(D15:N15)</f>
        <v>28992</v>
      </c>
      <c r="P15" s="48">
        <f t="shared" si="1"/>
        <v>0.64024026676677781</v>
      </c>
      <c r="Q15" s="9"/>
    </row>
    <row r="16" spans="1:134">
      <c r="A16" s="12"/>
      <c r="B16" s="25">
        <v>324.12</v>
      </c>
      <c r="C16" s="20" t="s">
        <v>253</v>
      </c>
      <c r="D16" s="47">
        <v>0</v>
      </c>
      <c r="E16" s="47">
        <v>6644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6644</v>
      </c>
      <c r="P16" s="48">
        <f t="shared" si="1"/>
        <v>0.1467217278007199</v>
      </c>
      <c r="Q16" s="9"/>
    </row>
    <row r="17" spans="1:17">
      <c r="A17" s="12"/>
      <c r="B17" s="25">
        <v>324.31</v>
      </c>
      <c r="C17" s="20" t="s">
        <v>19</v>
      </c>
      <c r="D17" s="47">
        <v>0</v>
      </c>
      <c r="E17" s="47">
        <v>425820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425820</v>
      </c>
      <c r="P17" s="48">
        <f t="shared" si="1"/>
        <v>9.4035289181370487</v>
      </c>
      <c r="Q17" s="9"/>
    </row>
    <row r="18" spans="1:17">
      <c r="A18" s="12"/>
      <c r="B18" s="25">
        <v>324.32</v>
      </c>
      <c r="C18" s="20" t="s">
        <v>123</v>
      </c>
      <c r="D18" s="47">
        <v>0</v>
      </c>
      <c r="E18" s="47">
        <v>126639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126639</v>
      </c>
      <c r="P18" s="48">
        <f t="shared" si="1"/>
        <v>2.796612415255173</v>
      </c>
      <c r="Q18" s="9"/>
    </row>
    <row r="19" spans="1:17">
      <c r="A19" s="12"/>
      <c r="B19" s="25">
        <v>324.61</v>
      </c>
      <c r="C19" s="20" t="s">
        <v>20</v>
      </c>
      <c r="D19" s="47">
        <v>0</v>
      </c>
      <c r="E19" s="47">
        <v>64777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64777</v>
      </c>
      <c r="P19" s="48">
        <f t="shared" si="1"/>
        <v>1.4304926793719497</v>
      </c>
      <c r="Q19" s="9"/>
    </row>
    <row r="20" spans="1:17">
      <c r="A20" s="12"/>
      <c r="B20" s="25">
        <v>325.2</v>
      </c>
      <c r="C20" s="20" t="s">
        <v>21</v>
      </c>
      <c r="D20" s="47">
        <v>0</v>
      </c>
      <c r="E20" s="47">
        <v>6534142</v>
      </c>
      <c r="F20" s="47">
        <v>0</v>
      </c>
      <c r="G20" s="47">
        <v>0</v>
      </c>
      <c r="H20" s="47">
        <v>0</v>
      </c>
      <c r="I20" s="47">
        <v>2423492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8957634</v>
      </c>
      <c r="P20" s="48">
        <f t="shared" si="1"/>
        <v>197.81449992270831</v>
      </c>
      <c r="Q20" s="9"/>
    </row>
    <row r="21" spans="1:17">
      <c r="A21" s="12"/>
      <c r="B21" s="25">
        <v>329.4</v>
      </c>
      <c r="C21" s="20" t="s">
        <v>274</v>
      </c>
      <c r="D21" s="47">
        <v>0</v>
      </c>
      <c r="E21" s="47">
        <v>18985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18985</v>
      </c>
      <c r="P21" s="48">
        <f t="shared" si="1"/>
        <v>0.41925225802177418</v>
      </c>
      <c r="Q21" s="9"/>
    </row>
    <row r="22" spans="1:17">
      <c r="A22" s="12"/>
      <c r="B22" s="25">
        <v>329.5</v>
      </c>
      <c r="C22" s="20" t="s">
        <v>275</v>
      </c>
      <c r="D22" s="47">
        <v>0</v>
      </c>
      <c r="E22" s="47">
        <v>19990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19990</v>
      </c>
      <c r="P22" s="48">
        <f t="shared" si="1"/>
        <v>0.44144601726917387</v>
      </c>
      <c r="Q22" s="9"/>
    </row>
    <row r="23" spans="1:17" ht="15.75">
      <c r="A23" s="29" t="s">
        <v>276</v>
      </c>
      <c r="B23" s="30"/>
      <c r="C23" s="31"/>
      <c r="D23" s="32">
        <f t="shared" ref="D23:N23" si="5">SUM(D24:D53)</f>
        <v>11491286</v>
      </c>
      <c r="E23" s="32">
        <f t="shared" si="5"/>
        <v>9086110</v>
      </c>
      <c r="F23" s="32">
        <f t="shared" si="5"/>
        <v>600000</v>
      </c>
      <c r="G23" s="32">
        <f t="shared" si="5"/>
        <v>346632</v>
      </c>
      <c r="H23" s="32">
        <f t="shared" si="5"/>
        <v>0</v>
      </c>
      <c r="I23" s="32">
        <f t="shared" si="5"/>
        <v>187500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5">
        <f>SUM(D23:N23)</f>
        <v>21711528</v>
      </c>
      <c r="P23" s="46">
        <f t="shared" si="1"/>
        <v>479.46310977629577</v>
      </c>
      <c r="Q23" s="10"/>
    </row>
    <row r="24" spans="1:17">
      <c r="A24" s="12"/>
      <c r="B24" s="25">
        <v>331.1</v>
      </c>
      <c r="C24" s="20" t="s">
        <v>221</v>
      </c>
      <c r="D24" s="47">
        <v>68461</v>
      </c>
      <c r="E24" s="47">
        <v>4548509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>SUM(D24:N24)</f>
        <v>4616970</v>
      </c>
      <c r="P24" s="48">
        <f t="shared" si="1"/>
        <v>101.95812998255415</v>
      </c>
      <c r="Q24" s="9"/>
    </row>
    <row r="25" spans="1:17">
      <c r="A25" s="12"/>
      <c r="B25" s="25">
        <v>331.2</v>
      </c>
      <c r="C25" s="20" t="s">
        <v>23</v>
      </c>
      <c r="D25" s="47">
        <v>125436</v>
      </c>
      <c r="E25" s="47">
        <v>26808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152244</v>
      </c>
      <c r="P25" s="48">
        <f t="shared" si="1"/>
        <v>3.3620564008568339</v>
      </c>
      <c r="Q25" s="9"/>
    </row>
    <row r="26" spans="1:17">
      <c r="A26" s="12"/>
      <c r="B26" s="25">
        <v>331.5</v>
      </c>
      <c r="C26" s="20" t="s">
        <v>25</v>
      </c>
      <c r="D26" s="47">
        <v>112453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47" si="6">SUM(D26:N26)</f>
        <v>112453</v>
      </c>
      <c r="P26" s="48">
        <f t="shared" si="1"/>
        <v>2.4833381180575493</v>
      </c>
      <c r="Q26" s="9"/>
    </row>
    <row r="27" spans="1:17">
      <c r="A27" s="12"/>
      <c r="B27" s="25">
        <v>331.65</v>
      </c>
      <c r="C27" s="20" t="s">
        <v>29</v>
      </c>
      <c r="D27" s="47">
        <v>141756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141756</v>
      </c>
      <c r="P27" s="48">
        <f t="shared" si="1"/>
        <v>3.1304463043526267</v>
      </c>
      <c r="Q27" s="9"/>
    </row>
    <row r="28" spans="1:17">
      <c r="A28" s="12"/>
      <c r="B28" s="25">
        <v>331.7</v>
      </c>
      <c r="C28" s="20" t="s">
        <v>133</v>
      </c>
      <c r="D28" s="47">
        <v>0</v>
      </c>
      <c r="E28" s="47">
        <v>30571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30571</v>
      </c>
      <c r="P28" s="48">
        <f t="shared" si="1"/>
        <v>0.67510986462911027</v>
      </c>
      <c r="Q28" s="9"/>
    </row>
    <row r="29" spans="1:17">
      <c r="A29" s="12"/>
      <c r="B29" s="25">
        <v>331.9</v>
      </c>
      <c r="C29" s="20" t="s">
        <v>287</v>
      </c>
      <c r="D29" s="47">
        <v>0</v>
      </c>
      <c r="E29" s="47">
        <v>8967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8967</v>
      </c>
      <c r="P29" s="48">
        <f t="shared" si="1"/>
        <v>0.19802133250888854</v>
      </c>
      <c r="Q29" s="9"/>
    </row>
    <row r="30" spans="1:17">
      <c r="A30" s="12"/>
      <c r="B30" s="25">
        <v>333</v>
      </c>
      <c r="C30" s="20" t="s">
        <v>3</v>
      </c>
      <c r="D30" s="47">
        <v>149046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149046</v>
      </c>
      <c r="P30" s="48">
        <f t="shared" si="1"/>
        <v>3.2914338714307796</v>
      </c>
      <c r="Q30" s="9"/>
    </row>
    <row r="31" spans="1:17">
      <c r="A31" s="12"/>
      <c r="B31" s="25">
        <v>334.2</v>
      </c>
      <c r="C31" s="20" t="s">
        <v>26</v>
      </c>
      <c r="D31" s="47">
        <v>890221</v>
      </c>
      <c r="E31" s="47">
        <v>270456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1160677</v>
      </c>
      <c r="P31" s="48">
        <f t="shared" si="1"/>
        <v>25.631627763178233</v>
      </c>
      <c r="Q31" s="9"/>
    </row>
    <row r="32" spans="1:17">
      <c r="A32" s="12"/>
      <c r="B32" s="25">
        <v>334.34</v>
      </c>
      <c r="C32" s="20" t="s">
        <v>30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187500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187500</v>
      </c>
      <c r="P32" s="48">
        <f t="shared" si="1"/>
        <v>4.1406267252611357</v>
      </c>
      <c r="Q32" s="9"/>
    </row>
    <row r="33" spans="1:17">
      <c r="A33" s="12"/>
      <c r="B33" s="25">
        <v>334.42</v>
      </c>
      <c r="C33" s="20" t="s">
        <v>224</v>
      </c>
      <c r="D33" s="47">
        <v>0</v>
      </c>
      <c r="E33" s="47">
        <v>348007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348007</v>
      </c>
      <c r="P33" s="48">
        <f t="shared" si="1"/>
        <v>7.6851577854824109</v>
      </c>
      <c r="Q33" s="9"/>
    </row>
    <row r="34" spans="1:17">
      <c r="A34" s="12"/>
      <c r="B34" s="25">
        <v>334.49</v>
      </c>
      <c r="C34" s="20" t="s">
        <v>32</v>
      </c>
      <c r="D34" s="47">
        <v>0</v>
      </c>
      <c r="E34" s="47">
        <v>199984</v>
      </c>
      <c r="F34" s="47">
        <v>0</v>
      </c>
      <c r="G34" s="47">
        <v>346632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546616</v>
      </c>
      <c r="P34" s="48">
        <f t="shared" si="1"/>
        <v>12.071108362961818</v>
      </c>
      <c r="Q34" s="9"/>
    </row>
    <row r="35" spans="1:17">
      <c r="A35" s="12"/>
      <c r="B35" s="25">
        <v>334.5</v>
      </c>
      <c r="C35" s="20" t="s">
        <v>33</v>
      </c>
      <c r="D35" s="47">
        <v>0</v>
      </c>
      <c r="E35" s="47">
        <v>18897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18897</v>
      </c>
      <c r="P35" s="48">
        <f t="shared" si="1"/>
        <v>0.41730892387871826</v>
      </c>
      <c r="Q35" s="9"/>
    </row>
    <row r="36" spans="1:17">
      <c r="A36" s="12"/>
      <c r="B36" s="25">
        <v>334.69</v>
      </c>
      <c r="C36" s="20" t="s">
        <v>124</v>
      </c>
      <c r="D36" s="47">
        <v>0</v>
      </c>
      <c r="E36" s="47">
        <v>172692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172692</v>
      </c>
      <c r="P36" s="48">
        <f t="shared" si="1"/>
        <v>3.8136165890069122</v>
      </c>
      <c r="Q36" s="9"/>
    </row>
    <row r="37" spans="1:17">
      <c r="A37" s="12"/>
      <c r="B37" s="25">
        <v>334.7</v>
      </c>
      <c r="C37" s="20" t="s">
        <v>34</v>
      </c>
      <c r="D37" s="47">
        <v>0</v>
      </c>
      <c r="E37" s="47">
        <v>59706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59706</v>
      </c>
      <c r="P37" s="48">
        <f t="shared" ref="P37:P68" si="7">(O37/P$110)</f>
        <v>1.3185080493783539</v>
      </c>
      <c r="Q37" s="9"/>
    </row>
    <row r="38" spans="1:17">
      <c r="A38" s="12"/>
      <c r="B38" s="25">
        <v>334.82</v>
      </c>
      <c r="C38" s="20" t="s">
        <v>277</v>
      </c>
      <c r="D38" s="47">
        <v>0</v>
      </c>
      <c r="E38" s="47">
        <v>366582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366582</v>
      </c>
      <c r="P38" s="48">
        <f t="shared" si="7"/>
        <v>8.095355873064948</v>
      </c>
      <c r="Q38" s="9"/>
    </row>
    <row r="39" spans="1:17">
      <c r="A39" s="12"/>
      <c r="B39" s="25">
        <v>335.12099999999998</v>
      </c>
      <c r="C39" s="20" t="s">
        <v>278</v>
      </c>
      <c r="D39" s="47">
        <v>1567911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1567911</v>
      </c>
      <c r="P39" s="48">
        <f t="shared" si="7"/>
        <v>34.624715676964868</v>
      </c>
      <c r="Q39" s="9"/>
    </row>
    <row r="40" spans="1:17">
      <c r="A40" s="12"/>
      <c r="B40" s="25">
        <v>335.13</v>
      </c>
      <c r="C40" s="20" t="s">
        <v>167</v>
      </c>
      <c r="D40" s="47">
        <v>24349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24349</v>
      </c>
      <c r="P40" s="48">
        <f t="shared" si="7"/>
        <v>0.53770730737804473</v>
      </c>
      <c r="Q40" s="9"/>
    </row>
    <row r="41" spans="1:17">
      <c r="A41" s="12"/>
      <c r="B41" s="25">
        <v>335.14</v>
      </c>
      <c r="C41" s="20" t="s">
        <v>168</v>
      </c>
      <c r="D41" s="47">
        <v>22984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22984</v>
      </c>
      <c r="P41" s="48">
        <f t="shared" si="7"/>
        <v>0.5075635448181437</v>
      </c>
      <c r="Q41" s="9"/>
    </row>
    <row r="42" spans="1:17">
      <c r="A42" s="12"/>
      <c r="B42" s="25">
        <v>335.15</v>
      </c>
      <c r="C42" s="20" t="s">
        <v>169</v>
      </c>
      <c r="D42" s="47">
        <v>14431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14431</v>
      </c>
      <c r="P42" s="48">
        <f t="shared" si="7"/>
        <v>0.31868471611863169</v>
      </c>
      <c r="Q42" s="9"/>
    </row>
    <row r="43" spans="1:17">
      <c r="A43" s="12"/>
      <c r="B43" s="25">
        <v>335.16</v>
      </c>
      <c r="C43" s="20" t="s">
        <v>279</v>
      </c>
      <c r="D43" s="47">
        <v>12000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12000</v>
      </c>
      <c r="P43" s="48">
        <f t="shared" si="7"/>
        <v>0.26500011041671268</v>
      </c>
      <c r="Q43" s="9"/>
    </row>
    <row r="44" spans="1:17">
      <c r="A44" s="12"/>
      <c r="B44" s="25">
        <v>335.18</v>
      </c>
      <c r="C44" s="20" t="s">
        <v>280</v>
      </c>
      <c r="D44" s="47">
        <v>5084794</v>
      </c>
      <c r="E44" s="47">
        <v>0</v>
      </c>
      <c r="F44" s="47">
        <v>600000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5684794</v>
      </c>
      <c r="P44" s="48">
        <f t="shared" si="7"/>
        <v>125.53925314135547</v>
      </c>
      <c r="Q44" s="9"/>
    </row>
    <row r="45" spans="1:17">
      <c r="A45" s="12"/>
      <c r="B45" s="25">
        <v>335.19</v>
      </c>
      <c r="C45" s="20" t="s">
        <v>172</v>
      </c>
      <c r="D45" s="47">
        <v>3229755</v>
      </c>
      <c r="E45" s="47">
        <v>430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3230185</v>
      </c>
      <c r="P45" s="48">
        <f t="shared" si="7"/>
        <v>71.333281805534085</v>
      </c>
      <c r="Q45" s="9"/>
    </row>
    <row r="46" spans="1:17">
      <c r="A46" s="12"/>
      <c r="B46" s="25">
        <v>335.21</v>
      </c>
      <c r="C46" s="20" t="s">
        <v>134</v>
      </c>
      <c r="D46" s="47">
        <v>0</v>
      </c>
      <c r="E46" s="47">
        <v>3776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3776</v>
      </c>
      <c r="P46" s="48">
        <f t="shared" si="7"/>
        <v>8.3386701411125586E-2</v>
      </c>
      <c r="Q46" s="9"/>
    </row>
    <row r="47" spans="1:17">
      <c r="A47" s="12"/>
      <c r="B47" s="25">
        <v>335.22</v>
      </c>
      <c r="C47" s="20" t="s">
        <v>41</v>
      </c>
      <c r="D47" s="47">
        <v>0</v>
      </c>
      <c r="E47" s="47">
        <v>196812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196812</v>
      </c>
      <c r="P47" s="48">
        <f t="shared" si="7"/>
        <v>4.3462668109445044</v>
      </c>
      <c r="Q47" s="9"/>
    </row>
    <row r="48" spans="1:17">
      <c r="A48" s="12"/>
      <c r="B48" s="25">
        <v>335.43</v>
      </c>
      <c r="C48" s="20" t="s">
        <v>281</v>
      </c>
      <c r="D48" s="47">
        <v>0</v>
      </c>
      <c r="E48" s="47">
        <v>1539090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53" si="8">SUM(D48:N48)</f>
        <v>1539090</v>
      </c>
      <c r="P48" s="48">
        <f t="shared" si="7"/>
        <v>33.988251661771528</v>
      </c>
      <c r="Q48" s="9"/>
    </row>
    <row r="49" spans="1:17">
      <c r="A49" s="12"/>
      <c r="B49" s="25">
        <v>335.44</v>
      </c>
      <c r="C49" s="20" t="s">
        <v>282</v>
      </c>
      <c r="D49" s="47">
        <v>0</v>
      </c>
      <c r="E49" s="47">
        <v>686788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686788</v>
      </c>
      <c r="P49" s="48">
        <f t="shared" si="7"/>
        <v>15.166574652739438</v>
      </c>
      <c r="Q49" s="9"/>
    </row>
    <row r="50" spans="1:17">
      <c r="A50" s="12"/>
      <c r="B50" s="25">
        <v>335.45</v>
      </c>
      <c r="C50" s="20" t="s">
        <v>283</v>
      </c>
      <c r="D50" s="47">
        <v>0</v>
      </c>
      <c r="E50" s="47">
        <v>71117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71117</v>
      </c>
      <c r="P50" s="48">
        <f t="shared" si="7"/>
        <v>1.570501071042113</v>
      </c>
      <c r="Q50" s="9"/>
    </row>
    <row r="51" spans="1:17">
      <c r="A51" s="12"/>
      <c r="B51" s="25">
        <v>335.5</v>
      </c>
      <c r="C51" s="20" t="s">
        <v>44</v>
      </c>
      <c r="D51" s="47">
        <v>0</v>
      </c>
      <c r="E51" s="47">
        <v>513826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513826</v>
      </c>
      <c r="P51" s="48">
        <f t="shared" si="7"/>
        <v>11.34699556124815</v>
      </c>
      <c r="Q51" s="9"/>
    </row>
    <row r="52" spans="1:17">
      <c r="A52" s="12"/>
      <c r="B52" s="25">
        <v>336</v>
      </c>
      <c r="C52" s="20" t="s">
        <v>4</v>
      </c>
      <c r="D52" s="47">
        <v>36869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36869</v>
      </c>
      <c r="P52" s="48">
        <f t="shared" si="7"/>
        <v>0.81419075591281498</v>
      </c>
      <c r="Q52" s="9"/>
    </row>
    <row r="53" spans="1:17">
      <c r="A53" s="12"/>
      <c r="B53" s="25">
        <v>337.3</v>
      </c>
      <c r="C53" s="20" t="s">
        <v>47</v>
      </c>
      <c r="D53" s="47">
        <v>10820</v>
      </c>
      <c r="E53" s="47">
        <v>23092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33912</v>
      </c>
      <c r="P53" s="48">
        <f t="shared" si="7"/>
        <v>0.74889031203763001</v>
      </c>
      <c r="Q53" s="9"/>
    </row>
    <row r="54" spans="1:17" ht="15.75">
      <c r="A54" s="29" t="s">
        <v>52</v>
      </c>
      <c r="B54" s="30"/>
      <c r="C54" s="31"/>
      <c r="D54" s="32">
        <f t="shared" ref="D54:N54" si="9">SUM(D55:D84)</f>
        <v>5121516</v>
      </c>
      <c r="E54" s="32">
        <f t="shared" si="9"/>
        <v>5111338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1529450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 t="shared" si="9"/>
        <v>0</v>
      </c>
      <c r="O54" s="32">
        <f>SUM(D54:N54)</f>
        <v>11762304</v>
      </c>
      <c r="P54" s="46">
        <f t="shared" si="7"/>
        <v>259.75098822957841</v>
      </c>
      <c r="Q54" s="10"/>
    </row>
    <row r="55" spans="1:17">
      <c r="A55" s="12"/>
      <c r="B55" s="25">
        <v>341.1</v>
      </c>
      <c r="C55" s="20" t="s">
        <v>174</v>
      </c>
      <c r="D55" s="47">
        <v>225052</v>
      </c>
      <c r="E55" s="47">
        <v>139076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>SUM(D55:N55)</f>
        <v>364128</v>
      </c>
      <c r="P55" s="48">
        <f t="shared" si="7"/>
        <v>8.0411633504847302</v>
      </c>
      <c r="Q55" s="9"/>
    </row>
    <row r="56" spans="1:17">
      <c r="A56" s="12"/>
      <c r="B56" s="25">
        <v>341.16</v>
      </c>
      <c r="C56" s="20" t="s">
        <v>175</v>
      </c>
      <c r="D56" s="47">
        <v>0</v>
      </c>
      <c r="E56" s="47">
        <v>81384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84" si="10">SUM(D56:N56)</f>
        <v>81384</v>
      </c>
      <c r="P56" s="48">
        <f t="shared" si="7"/>
        <v>1.7972307488461454</v>
      </c>
      <c r="Q56" s="9"/>
    </row>
    <row r="57" spans="1:17">
      <c r="A57" s="12"/>
      <c r="B57" s="25">
        <v>341.3</v>
      </c>
      <c r="C57" s="20" t="s">
        <v>176</v>
      </c>
      <c r="D57" s="47">
        <v>1058606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1058606</v>
      </c>
      <c r="P57" s="48">
        <f t="shared" si="7"/>
        <v>23.37755890731621</v>
      </c>
      <c r="Q57" s="9"/>
    </row>
    <row r="58" spans="1:17">
      <c r="A58" s="12"/>
      <c r="B58" s="25">
        <v>341.51</v>
      </c>
      <c r="C58" s="20" t="s">
        <v>249</v>
      </c>
      <c r="D58" s="47">
        <v>1784541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1784541</v>
      </c>
      <c r="P58" s="48">
        <f t="shared" si="7"/>
        <v>39.408630170262569</v>
      </c>
      <c r="Q58" s="9"/>
    </row>
    <row r="59" spans="1:17">
      <c r="A59" s="12"/>
      <c r="B59" s="25">
        <v>341.52</v>
      </c>
      <c r="C59" s="20" t="s">
        <v>177</v>
      </c>
      <c r="D59" s="47">
        <v>272488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272488</v>
      </c>
      <c r="P59" s="48">
        <f t="shared" si="7"/>
        <v>6.0174458406024334</v>
      </c>
      <c r="Q59" s="9"/>
    </row>
    <row r="60" spans="1:17">
      <c r="A60" s="12"/>
      <c r="B60" s="25">
        <v>341.8</v>
      </c>
      <c r="C60" s="20" t="s">
        <v>179</v>
      </c>
      <c r="D60" s="47">
        <v>101955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101955</v>
      </c>
      <c r="P60" s="48">
        <f t="shared" si="7"/>
        <v>2.2515071881279951</v>
      </c>
      <c r="Q60" s="9"/>
    </row>
    <row r="61" spans="1:17">
      <c r="A61" s="12"/>
      <c r="B61" s="25">
        <v>341.9</v>
      </c>
      <c r="C61" s="20" t="s">
        <v>180</v>
      </c>
      <c r="D61" s="47">
        <v>75</v>
      </c>
      <c r="E61" s="47">
        <v>228169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228244</v>
      </c>
      <c r="P61" s="48">
        <f t="shared" si="7"/>
        <v>5.0403904334960137</v>
      </c>
      <c r="Q61" s="9"/>
    </row>
    <row r="62" spans="1:17">
      <c r="A62" s="12"/>
      <c r="B62" s="25">
        <v>342.1</v>
      </c>
      <c r="C62" s="20" t="s">
        <v>63</v>
      </c>
      <c r="D62" s="47">
        <v>1102031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1102031</v>
      </c>
      <c r="P62" s="48">
        <f t="shared" si="7"/>
        <v>24.336528056886689</v>
      </c>
      <c r="Q62" s="9"/>
    </row>
    <row r="63" spans="1:17">
      <c r="A63" s="12"/>
      <c r="B63" s="25">
        <v>342.3</v>
      </c>
      <c r="C63" s="20" t="s">
        <v>64</v>
      </c>
      <c r="D63" s="47">
        <v>326915</v>
      </c>
      <c r="E63" s="47">
        <v>160678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487593</v>
      </c>
      <c r="P63" s="48">
        <f t="shared" si="7"/>
        <v>10.767683236534682</v>
      </c>
      <c r="Q63" s="9"/>
    </row>
    <row r="64" spans="1:17">
      <c r="A64" s="12"/>
      <c r="B64" s="25">
        <v>342.5</v>
      </c>
      <c r="C64" s="20" t="s">
        <v>65</v>
      </c>
      <c r="D64" s="47">
        <v>0</v>
      </c>
      <c r="E64" s="47">
        <v>60650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60650</v>
      </c>
      <c r="P64" s="48">
        <f t="shared" si="7"/>
        <v>1.3393547247311353</v>
      </c>
      <c r="Q64" s="9"/>
    </row>
    <row r="65" spans="1:17">
      <c r="A65" s="12"/>
      <c r="B65" s="25">
        <v>342.6</v>
      </c>
      <c r="C65" s="20" t="s">
        <v>66</v>
      </c>
      <c r="D65" s="47">
        <v>0</v>
      </c>
      <c r="E65" s="47">
        <v>3226656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3226656</v>
      </c>
      <c r="P65" s="48">
        <f t="shared" si="7"/>
        <v>71.255349689729044</v>
      </c>
      <c r="Q65" s="9"/>
    </row>
    <row r="66" spans="1:17">
      <c r="A66" s="12"/>
      <c r="B66" s="25">
        <v>343.3</v>
      </c>
      <c r="C66" s="20" t="s">
        <v>68</v>
      </c>
      <c r="D66" s="47">
        <v>0</v>
      </c>
      <c r="E66" s="47">
        <v>86803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86803</v>
      </c>
      <c r="P66" s="48">
        <f t="shared" si="7"/>
        <v>1.9169003820418258</v>
      </c>
      <c r="Q66" s="9"/>
    </row>
    <row r="67" spans="1:17">
      <c r="A67" s="12"/>
      <c r="B67" s="25">
        <v>343.4</v>
      </c>
      <c r="C67" s="20" t="s">
        <v>69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1529450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1529450</v>
      </c>
      <c r="P67" s="48">
        <f t="shared" si="7"/>
        <v>33.775368239736764</v>
      </c>
      <c r="Q67" s="9"/>
    </row>
    <row r="68" spans="1:17">
      <c r="A68" s="12"/>
      <c r="B68" s="25">
        <v>344.3</v>
      </c>
      <c r="C68" s="20" t="s">
        <v>181</v>
      </c>
      <c r="D68" s="47">
        <v>0</v>
      </c>
      <c r="E68" s="47">
        <v>133407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133407</v>
      </c>
      <c r="P68" s="48">
        <f t="shared" si="7"/>
        <v>2.946072477530199</v>
      </c>
      <c r="Q68" s="9"/>
    </row>
    <row r="69" spans="1:17">
      <c r="A69" s="12"/>
      <c r="B69" s="25">
        <v>346.4</v>
      </c>
      <c r="C69" s="20" t="s">
        <v>71</v>
      </c>
      <c r="D69" s="47">
        <v>27627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27627</v>
      </c>
      <c r="P69" s="48">
        <f t="shared" ref="P69:P100" si="11">(O69/P$110)</f>
        <v>0.61009650420687678</v>
      </c>
      <c r="Q69" s="9"/>
    </row>
    <row r="70" spans="1:17">
      <c r="A70" s="12"/>
      <c r="B70" s="25">
        <v>347.2</v>
      </c>
      <c r="C70" s="20" t="s">
        <v>72</v>
      </c>
      <c r="D70" s="47">
        <v>151939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151939</v>
      </c>
      <c r="P70" s="48">
        <f t="shared" si="11"/>
        <v>3.3553209813837421</v>
      </c>
      <c r="Q70" s="9"/>
    </row>
    <row r="71" spans="1:17">
      <c r="A71" s="12"/>
      <c r="B71" s="25">
        <v>348.12</v>
      </c>
      <c r="C71" s="20" t="s">
        <v>196</v>
      </c>
      <c r="D71" s="47">
        <v>0</v>
      </c>
      <c r="E71" s="47">
        <v>13660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ref="O71:O77" si="12">SUM(D71:N71)</f>
        <v>13660</v>
      </c>
      <c r="P71" s="48">
        <f t="shared" si="11"/>
        <v>0.30165845902435795</v>
      </c>
      <c r="Q71" s="9"/>
    </row>
    <row r="72" spans="1:17">
      <c r="A72" s="12"/>
      <c r="B72" s="25">
        <v>348.22</v>
      </c>
      <c r="C72" s="20" t="s">
        <v>197</v>
      </c>
      <c r="D72" s="47">
        <v>0</v>
      </c>
      <c r="E72" s="47">
        <v>22972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22972</v>
      </c>
      <c r="P72" s="48">
        <f t="shared" si="11"/>
        <v>0.50729854470772695</v>
      </c>
      <c r="Q72" s="9"/>
    </row>
    <row r="73" spans="1:17">
      <c r="A73" s="12"/>
      <c r="B73" s="25">
        <v>348.32</v>
      </c>
      <c r="C73" s="20" t="s">
        <v>198</v>
      </c>
      <c r="D73" s="47">
        <v>0</v>
      </c>
      <c r="E73" s="47">
        <v>180845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180845</v>
      </c>
      <c r="P73" s="48">
        <f t="shared" si="11"/>
        <v>3.9936620806925336</v>
      </c>
      <c r="Q73" s="9"/>
    </row>
    <row r="74" spans="1:17">
      <c r="A74" s="12"/>
      <c r="B74" s="25">
        <v>348.42</v>
      </c>
      <c r="C74" s="20" t="s">
        <v>199</v>
      </c>
      <c r="D74" s="47">
        <v>0</v>
      </c>
      <c r="E74" s="47">
        <v>140113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140113</v>
      </c>
      <c r="P74" s="48">
        <f t="shared" si="11"/>
        <v>3.0941633725680719</v>
      </c>
      <c r="Q74" s="9"/>
    </row>
    <row r="75" spans="1:17">
      <c r="A75" s="12"/>
      <c r="B75" s="25">
        <v>348.52</v>
      </c>
      <c r="C75" s="20" t="s">
        <v>284</v>
      </c>
      <c r="D75" s="47">
        <v>0</v>
      </c>
      <c r="E75" s="47">
        <v>404337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404337</v>
      </c>
      <c r="P75" s="48">
        <f t="shared" si="11"/>
        <v>8.9291124704635294</v>
      </c>
      <c r="Q75" s="9"/>
    </row>
    <row r="76" spans="1:17">
      <c r="A76" s="12"/>
      <c r="B76" s="25">
        <v>348.62</v>
      </c>
      <c r="C76" s="20" t="s">
        <v>239</v>
      </c>
      <c r="D76" s="47">
        <v>0</v>
      </c>
      <c r="E76" s="47">
        <v>181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181</v>
      </c>
      <c r="P76" s="48">
        <f t="shared" si="11"/>
        <v>3.9970849987854161E-3</v>
      </c>
      <c r="Q76" s="9"/>
    </row>
    <row r="77" spans="1:17">
      <c r="A77" s="12"/>
      <c r="B77" s="25">
        <v>348.72</v>
      </c>
      <c r="C77" s="20" t="s">
        <v>201</v>
      </c>
      <c r="D77" s="47">
        <v>0</v>
      </c>
      <c r="E77" s="47">
        <v>58006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58006</v>
      </c>
      <c r="P77" s="48">
        <f t="shared" si="11"/>
        <v>1.2809663670693197</v>
      </c>
      <c r="Q77" s="9"/>
    </row>
    <row r="78" spans="1:17">
      <c r="A78" s="12"/>
      <c r="B78" s="25">
        <v>348.92099999999999</v>
      </c>
      <c r="C78" s="20" t="s">
        <v>182</v>
      </c>
      <c r="D78" s="47">
        <v>0</v>
      </c>
      <c r="E78" s="47">
        <v>7755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ref="O78:O83" si="13">SUM(D78:N78)</f>
        <v>7755</v>
      </c>
      <c r="P78" s="48">
        <f t="shared" si="11"/>
        <v>0.17125632135680058</v>
      </c>
      <c r="Q78" s="9"/>
    </row>
    <row r="79" spans="1:17">
      <c r="A79" s="12"/>
      <c r="B79" s="25">
        <v>348.92200000000003</v>
      </c>
      <c r="C79" s="20" t="s">
        <v>183</v>
      </c>
      <c r="D79" s="47">
        <v>0</v>
      </c>
      <c r="E79" s="47">
        <v>7755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3"/>
        <v>7755</v>
      </c>
      <c r="P79" s="48">
        <f t="shared" si="11"/>
        <v>0.17125632135680058</v>
      </c>
      <c r="Q79" s="9"/>
    </row>
    <row r="80" spans="1:17">
      <c r="A80" s="12"/>
      <c r="B80" s="25">
        <v>348.923</v>
      </c>
      <c r="C80" s="20" t="s">
        <v>184</v>
      </c>
      <c r="D80" s="47">
        <v>0</v>
      </c>
      <c r="E80" s="47">
        <v>7755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7755</v>
      </c>
      <c r="P80" s="48">
        <f t="shared" si="11"/>
        <v>0.17125632135680058</v>
      </c>
      <c r="Q80" s="9"/>
    </row>
    <row r="81" spans="1:17">
      <c r="A81" s="12"/>
      <c r="B81" s="25">
        <v>348.92399999999998</v>
      </c>
      <c r="C81" s="20" t="s">
        <v>185</v>
      </c>
      <c r="D81" s="47">
        <v>0</v>
      </c>
      <c r="E81" s="47">
        <v>7755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7755</v>
      </c>
      <c r="P81" s="48">
        <f t="shared" si="11"/>
        <v>0.17125632135680058</v>
      </c>
      <c r="Q81" s="9"/>
    </row>
    <row r="82" spans="1:17">
      <c r="A82" s="12"/>
      <c r="B82" s="25">
        <v>348.93</v>
      </c>
      <c r="C82" s="20" t="s">
        <v>256</v>
      </c>
      <c r="D82" s="47">
        <v>0</v>
      </c>
      <c r="E82" s="47">
        <v>143381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143381</v>
      </c>
      <c r="P82" s="48">
        <f t="shared" si="11"/>
        <v>3.1663317359715566</v>
      </c>
      <c r="Q82" s="9"/>
    </row>
    <row r="83" spans="1:17">
      <c r="A83" s="12"/>
      <c r="B83" s="25">
        <v>348.93200000000002</v>
      </c>
      <c r="C83" s="20" t="s">
        <v>187</v>
      </c>
      <c r="D83" s="47">
        <v>4151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4151</v>
      </c>
      <c r="P83" s="48">
        <f t="shared" si="11"/>
        <v>9.166795486164786E-2</v>
      </c>
      <c r="Q83" s="9"/>
    </row>
    <row r="84" spans="1:17">
      <c r="A84" s="12"/>
      <c r="B84" s="25">
        <v>349</v>
      </c>
      <c r="C84" s="20" t="s">
        <v>285</v>
      </c>
      <c r="D84" s="47">
        <v>66136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66136</v>
      </c>
      <c r="P84" s="48">
        <f t="shared" si="11"/>
        <v>1.4605039418766423</v>
      </c>
      <c r="Q84" s="9"/>
    </row>
    <row r="85" spans="1:17" ht="15.75">
      <c r="A85" s="29" t="s">
        <v>53</v>
      </c>
      <c r="B85" s="30"/>
      <c r="C85" s="31"/>
      <c r="D85" s="32">
        <f t="shared" ref="D85:N85" si="14">SUM(D86:D93)</f>
        <v>8214</v>
      </c>
      <c r="E85" s="32">
        <f t="shared" si="14"/>
        <v>201376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4"/>
        <v>0</v>
      </c>
      <c r="O85" s="32">
        <f>SUM(D85:N85)</f>
        <v>209590</v>
      </c>
      <c r="P85" s="46">
        <f t="shared" si="11"/>
        <v>4.6284477618532343</v>
      </c>
      <c r="Q85" s="10"/>
    </row>
    <row r="86" spans="1:17">
      <c r="A86" s="13"/>
      <c r="B86" s="40">
        <v>351.1</v>
      </c>
      <c r="C86" s="21" t="s">
        <v>93</v>
      </c>
      <c r="D86" s="47">
        <v>0</v>
      </c>
      <c r="E86" s="47">
        <v>18664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>SUM(D86:N86)</f>
        <v>18664</v>
      </c>
      <c r="P86" s="48">
        <f t="shared" si="11"/>
        <v>0.4121635050681271</v>
      </c>
      <c r="Q86" s="9"/>
    </row>
    <row r="87" spans="1:17">
      <c r="A87" s="13"/>
      <c r="B87" s="40">
        <v>351.2</v>
      </c>
      <c r="C87" s="21" t="s">
        <v>95</v>
      </c>
      <c r="D87" s="47">
        <v>0</v>
      </c>
      <c r="E87" s="47">
        <v>15477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ref="O87:O93" si="15">SUM(D87:N87)</f>
        <v>15477</v>
      </c>
      <c r="P87" s="48">
        <f t="shared" si="11"/>
        <v>0.34178389240995516</v>
      </c>
      <c r="Q87" s="9"/>
    </row>
    <row r="88" spans="1:17">
      <c r="A88" s="13"/>
      <c r="B88" s="40">
        <v>351.3</v>
      </c>
      <c r="C88" s="21" t="s">
        <v>208</v>
      </c>
      <c r="D88" s="47">
        <v>0</v>
      </c>
      <c r="E88" s="47">
        <v>12892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12892</v>
      </c>
      <c r="P88" s="48">
        <f t="shared" si="11"/>
        <v>0.28469845195768834</v>
      </c>
      <c r="Q88" s="9"/>
    </row>
    <row r="89" spans="1:17">
      <c r="A89" s="13"/>
      <c r="B89" s="40">
        <v>351.5</v>
      </c>
      <c r="C89" s="21" t="s">
        <v>152</v>
      </c>
      <c r="D89" s="47">
        <v>0</v>
      </c>
      <c r="E89" s="47">
        <v>97210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97210</v>
      </c>
      <c r="P89" s="48">
        <f t="shared" si="11"/>
        <v>2.14672172780072</v>
      </c>
      <c r="Q89" s="9"/>
    </row>
    <row r="90" spans="1:17">
      <c r="A90" s="13"/>
      <c r="B90" s="40">
        <v>351.7</v>
      </c>
      <c r="C90" s="21" t="s">
        <v>209</v>
      </c>
      <c r="D90" s="47">
        <v>0</v>
      </c>
      <c r="E90" s="47">
        <v>39690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5"/>
        <v>39690</v>
      </c>
      <c r="P90" s="48">
        <f t="shared" si="11"/>
        <v>0.87648786520327715</v>
      </c>
      <c r="Q90" s="9"/>
    </row>
    <row r="91" spans="1:17">
      <c r="A91" s="13"/>
      <c r="B91" s="40">
        <v>352</v>
      </c>
      <c r="C91" s="21" t="s">
        <v>97</v>
      </c>
      <c r="D91" s="47">
        <v>8214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8214</v>
      </c>
      <c r="P91" s="48">
        <f t="shared" si="11"/>
        <v>0.18139257558023983</v>
      </c>
      <c r="Q91" s="9"/>
    </row>
    <row r="92" spans="1:17">
      <c r="A92" s="13"/>
      <c r="B92" s="40">
        <v>354</v>
      </c>
      <c r="C92" s="21" t="s">
        <v>98</v>
      </c>
      <c r="D92" s="47">
        <v>0</v>
      </c>
      <c r="E92" s="47">
        <v>7443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5"/>
        <v>7443</v>
      </c>
      <c r="P92" s="48">
        <f t="shared" si="11"/>
        <v>0.16436631848596603</v>
      </c>
      <c r="Q92" s="9"/>
    </row>
    <row r="93" spans="1:17">
      <c r="A93" s="13"/>
      <c r="B93" s="40">
        <v>355</v>
      </c>
      <c r="C93" s="21" t="s">
        <v>290</v>
      </c>
      <c r="D93" s="47">
        <v>0</v>
      </c>
      <c r="E93" s="47">
        <v>10000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5"/>
        <v>10000</v>
      </c>
      <c r="P93" s="48">
        <f t="shared" si="11"/>
        <v>0.22083342534726055</v>
      </c>
      <c r="Q93" s="9"/>
    </row>
    <row r="94" spans="1:17" ht="15.75">
      <c r="A94" s="29" t="s">
        <v>5</v>
      </c>
      <c r="B94" s="30"/>
      <c r="C94" s="31"/>
      <c r="D94" s="32">
        <f t="shared" ref="D94:N94" si="16">SUM(D95:D104)</f>
        <v>1275660</v>
      </c>
      <c r="E94" s="32">
        <f t="shared" si="16"/>
        <v>1633388</v>
      </c>
      <c r="F94" s="32">
        <f t="shared" si="16"/>
        <v>76</v>
      </c>
      <c r="G94" s="32">
        <f t="shared" si="16"/>
        <v>660297</v>
      </c>
      <c r="H94" s="32">
        <f t="shared" si="16"/>
        <v>0</v>
      </c>
      <c r="I94" s="32">
        <f t="shared" si="16"/>
        <v>266880</v>
      </c>
      <c r="J94" s="32">
        <f t="shared" si="16"/>
        <v>0</v>
      </c>
      <c r="K94" s="32">
        <f t="shared" si="16"/>
        <v>0</v>
      </c>
      <c r="L94" s="32">
        <f t="shared" si="16"/>
        <v>0</v>
      </c>
      <c r="M94" s="32">
        <f t="shared" si="16"/>
        <v>81024320</v>
      </c>
      <c r="N94" s="32">
        <f t="shared" si="16"/>
        <v>0</v>
      </c>
      <c r="O94" s="32">
        <f>SUM(D94:N94)</f>
        <v>84860621</v>
      </c>
      <c r="P94" s="46">
        <f t="shared" si="11"/>
        <v>1874.0061612525672</v>
      </c>
      <c r="Q94" s="10"/>
    </row>
    <row r="95" spans="1:17">
      <c r="A95" s="12"/>
      <c r="B95" s="25">
        <v>361.1</v>
      </c>
      <c r="C95" s="20" t="s">
        <v>100</v>
      </c>
      <c r="D95" s="47">
        <v>29168</v>
      </c>
      <c r="E95" s="47">
        <v>12478</v>
      </c>
      <c r="F95" s="47">
        <v>76</v>
      </c>
      <c r="G95" s="47">
        <v>31040</v>
      </c>
      <c r="H95" s="47">
        <v>0</v>
      </c>
      <c r="I95" s="47">
        <v>926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>SUM(D95:N95)</f>
        <v>73688</v>
      </c>
      <c r="P95" s="48">
        <f t="shared" si="11"/>
        <v>1.6272773446988937</v>
      </c>
      <c r="Q95" s="9"/>
    </row>
    <row r="96" spans="1:17">
      <c r="A96" s="12"/>
      <c r="B96" s="25">
        <v>361.2</v>
      </c>
      <c r="C96" s="20" t="s">
        <v>217</v>
      </c>
      <c r="D96" s="47">
        <v>597450</v>
      </c>
      <c r="E96" s="47">
        <v>462230</v>
      </c>
      <c r="F96" s="47">
        <v>0</v>
      </c>
      <c r="G96" s="47">
        <v>717959</v>
      </c>
      <c r="H96" s="47">
        <v>0</v>
      </c>
      <c r="I96" s="47">
        <v>173133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ref="O96:O104" si="17">SUM(D96:N96)</f>
        <v>1950772</v>
      </c>
      <c r="P96" s="48">
        <f t="shared" si="11"/>
        <v>43.079566283152616</v>
      </c>
      <c r="Q96" s="9"/>
    </row>
    <row r="97" spans="1:120">
      <c r="A97" s="12"/>
      <c r="B97" s="25">
        <v>361.3</v>
      </c>
      <c r="C97" s="20" t="s">
        <v>262</v>
      </c>
      <c r="D97" s="47">
        <v>80349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7"/>
        <v>80349</v>
      </c>
      <c r="P97" s="48">
        <f t="shared" si="11"/>
        <v>1.7743744893227038</v>
      </c>
      <c r="Q97" s="9"/>
    </row>
    <row r="98" spans="1:120">
      <c r="A98" s="12"/>
      <c r="B98" s="25">
        <v>362</v>
      </c>
      <c r="C98" s="20" t="s">
        <v>101</v>
      </c>
      <c r="D98" s="47">
        <v>26551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7"/>
        <v>26551</v>
      </c>
      <c r="P98" s="48">
        <f t="shared" si="11"/>
        <v>0.5863348276395115</v>
      </c>
      <c r="Q98" s="9"/>
    </row>
    <row r="99" spans="1:120">
      <c r="A99" s="12"/>
      <c r="B99" s="25">
        <v>364</v>
      </c>
      <c r="C99" s="20" t="s">
        <v>202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52604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7"/>
        <v>52604</v>
      </c>
      <c r="P99" s="48">
        <f t="shared" si="11"/>
        <v>1.1616721506967294</v>
      </c>
      <c r="Q99" s="9"/>
    </row>
    <row r="100" spans="1:120">
      <c r="A100" s="12"/>
      <c r="B100" s="25">
        <v>365</v>
      </c>
      <c r="C100" s="20" t="s">
        <v>203</v>
      </c>
      <c r="D100" s="47">
        <v>205264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7"/>
        <v>205264</v>
      </c>
      <c r="P100" s="48">
        <f t="shared" si="11"/>
        <v>4.5329152220480093</v>
      </c>
      <c r="Q100" s="9"/>
    </row>
    <row r="101" spans="1:120">
      <c r="A101" s="12"/>
      <c r="B101" s="25">
        <v>366</v>
      </c>
      <c r="C101" s="20" t="s">
        <v>102</v>
      </c>
      <c r="D101" s="47">
        <v>1991</v>
      </c>
      <c r="E101" s="47">
        <v>1050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7"/>
        <v>3041</v>
      </c>
      <c r="P101" s="48">
        <f t="shared" ref="P101:P108" si="18">(O101/P$110)</f>
        <v>6.7155444648101942E-2</v>
      </c>
      <c r="Q101" s="9"/>
    </row>
    <row r="102" spans="1:120">
      <c r="A102" s="12"/>
      <c r="B102" s="25">
        <v>367</v>
      </c>
      <c r="C102" s="20" t="s">
        <v>103</v>
      </c>
      <c r="D102" s="47">
        <v>0</v>
      </c>
      <c r="E102" s="47">
        <v>9</v>
      </c>
      <c r="F102" s="47">
        <v>0</v>
      </c>
      <c r="G102" s="47">
        <v>0</v>
      </c>
      <c r="H102" s="47">
        <v>0</v>
      </c>
      <c r="I102" s="47">
        <v>22325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7"/>
        <v>22334</v>
      </c>
      <c r="P102" s="48">
        <f t="shared" si="18"/>
        <v>0.49320937217057176</v>
      </c>
      <c r="Q102" s="9"/>
    </row>
    <row r="103" spans="1:120">
      <c r="A103" s="12"/>
      <c r="B103" s="25">
        <v>369.3</v>
      </c>
      <c r="C103" s="20" t="s">
        <v>128</v>
      </c>
      <c r="D103" s="47">
        <v>0</v>
      </c>
      <c r="E103" s="47">
        <v>53610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7"/>
        <v>53610</v>
      </c>
      <c r="P103" s="48">
        <f t="shared" si="18"/>
        <v>1.1838879932866639</v>
      </c>
      <c r="Q103" s="9"/>
    </row>
    <row r="104" spans="1:120">
      <c r="A104" s="12"/>
      <c r="B104" s="25">
        <v>369.9</v>
      </c>
      <c r="C104" s="20" t="s">
        <v>104</v>
      </c>
      <c r="D104" s="47">
        <v>334887</v>
      </c>
      <c r="E104" s="47">
        <v>1104011</v>
      </c>
      <c r="F104" s="47">
        <v>0</v>
      </c>
      <c r="G104" s="47">
        <v>-88702</v>
      </c>
      <c r="H104" s="47">
        <v>0</v>
      </c>
      <c r="I104" s="47">
        <v>17892</v>
      </c>
      <c r="J104" s="47">
        <v>0</v>
      </c>
      <c r="K104" s="47">
        <v>0</v>
      </c>
      <c r="L104" s="47">
        <v>0</v>
      </c>
      <c r="M104" s="47">
        <v>81024320</v>
      </c>
      <c r="N104" s="47">
        <v>0</v>
      </c>
      <c r="O104" s="47">
        <f t="shared" si="17"/>
        <v>82392408</v>
      </c>
      <c r="P104" s="48">
        <f t="shared" si="18"/>
        <v>1819.4997681249033</v>
      </c>
      <c r="Q104" s="9"/>
    </row>
    <row r="105" spans="1:120" ht="15.75">
      <c r="A105" s="29" t="s">
        <v>54</v>
      </c>
      <c r="B105" s="30"/>
      <c r="C105" s="31"/>
      <c r="D105" s="32">
        <f>SUM(D106:D107)</f>
        <v>798853</v>
      </c>
      <c r="E105" s="32">
        <f t="shared" ref="E105:N105" si="19">SUM(E106:E107)</f>
        <v>2307670</v>
      </c>
      <c r="F105" s="32">
        <f t="shared" si="19"/>
        <v>0</v>
      </c>
      <c r="G105" s="32">
        <f t="shared" si="19"/>
        <v>10051795</v>
      </c>
      <c r="H105" s="32">
        <f t="shared" si="19"/>
        <v>0</v>
      </c>
      <c r="I105" s="32">
        <f t="shared" si="19"/>
        <v>0</v>
      </c>
      <c r="J105" s="32">
        <f t="shared" si="19"/>
        <v>0</v>
      </c>
      <c r="K105" s="32">
        <f t="shared" si="19"/>
        <v>0</v>
      </c>
      <c r="L105" s="32">
        <f t="shared" si="19"/>
        <v>0</v>
      </c>
      <c r="M105" s="32">
        <f t="shared" si="19"/>
        <v>0</v>
      </c>
      <c r="N105" s="32">
        <f t="shared" si="19"/>
        <v>0</v>
      </c>
      <c r="O105" s="32">
        <f>SUM(D105:N105)</f>
        <v>13158318</v>
      </c>
      <c r="P105" s="46">
        <f t="shared" si="18"/>
        <v>290.5796435748515</v>
      </c>
      <c r="Q105" s="9"/>
    </row>
    <row r="106" spans="1:120" ht="15.75" customHeight="1">
      <c r="A106" s="12"/>
      <c r="B106" s="25">
        <v>381</v>
      </c>
      <c r="C106" s="20" t="s">
        <v>105</v>
      </c>
      <c r="D106" s="47">
        <v>798853</v>
      </c>
      <c r="E106" s="47">
        <v>1870752</v>
      </c>
      <c r="F106" s="47">
        <v>0</v>
      </c>
      <c r="G106" s="47">
        <v>10051795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>SUM(D106:N106)</f>
        <v>12721400</v>
      </c>
      <c r="P106" s="48">
        <f t="shared" si="18"/>
        <v>280.93103372126404</v>
      </c>
      <c r="Q106" s="9"/>
    </row>
    <row r="107" spans="1:120" ht="15.75" thickBot="1">
      <c r="A107" s="12"/>
      <c r="B107" s="25">
        <v>383.1</v>
      </c>
      <c r="C107" s="20" t="s">
        <v>292</v>
      </c>
      <c r="D107" s="47">
        <v>0</v>
      </c>
      <c r="E107" s="47">
        <v>436918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>SUM(D107:N107)</f>
        <v>436918</v>
      </c>
      <c r="P107" s="48">
        <f t="shared" si="18"/>
        <v>9.6486098535874394</v>
      </c>
      <c r="Q107" s="9"/>
    </row>
    <row r="108" spans="1:120" ht="16.5" thickBot="1">
      <c r="A108" s="14" t="s">
        <v>79</v>
      </c>
      <c r="B108" s="23"/>
      <c r="C108" s="22"/>
      <c r="D108" s="15">
        <f t="shared" ref="D108:N108" si="20">SUM(D5,D13,D23,D54,D85,D94,D105)</f>
        <v>46649398</v>
      </c>
      <c r="E108" s="15">
        <f t="shared" si="20"/>
        <v>29976171</v>
      </c>
      <c r="F108" s="15">
        <f t="shared" si="20"/>
        <v>600076</v>
      </c>
      <c r="G108" s="15">
        <f t="shared" si="20"/>
        <v>11058724</v>
      </c>
      <c r="H108" s="15">
        <f t="shared" si="20"/>
        <v>0</v>
      </c>
      <c r="I108" s="15">
        <f t="shared" si="20"/>
        <v>4407322</v>
      </c>
      <c r="J108" s="15">
        <f t="shared" si="20"/>
        <v>0</v>
      </c>
      <c r="K108" s="15">
        <f t="shared" si="20"/>
        <v>0</v>
      </c>
      <c r="L108" s="15">
        <f t="shared" si="20"/>
        <v>0</v>
      </c>
      <c r="M108" s="15">
        <f t="shared" si="20"/>
        <v>81024320</v>
      </c>
      <c r="N108" s="15">
        <f t="shared" si="20"/>
        <v>0</v>
      </c>
      <c r="O108" s="15">
        <f>SUM(D108:N108)</f>
        <v>173716011</v>
      </c>
      <c r="P108" s="38">
        <f t="shared" si="18"/>
        <v>3836.2301746792396</v>
      </c>
      <c r="Q108" s="6"/>
      <c r="R108" s="2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</row>
    <row r="109" spans="1:120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9"/>
    </row>
    <row r="110" spans="1:120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3"/>
      <c r="M110" s="49" t="s">
        <v>291</v>
      </c>
      <c r="N110" s="49"/>
      <c r="O110" s="49"/>
      <c r="P110" s="44">
        <v>45283</v>
      </c>
    </row>
    <row r="111" spans="1:120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2"/>
    </row>
    <row r="112" spans="1:120" ht="15.75" customHeight="1" thickBot="1">
      <c r="A112" s="53" t="s">
        <v>130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5"/>
    </row>
  </sheetData>
  <mergeCells count="10">
    <mergeCell ref="M110:O110"/>
    <mergeCell ref="A111:P111"/>
    <mergeCell ref="A112:P11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15480284</v>
      </c>
      <c r="E5" s="27">
        <f t="shared" si="0"/>
        <v>1360298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16840582</v>
      </c>
      <c r="O5" s="33">
        <f t="shared" ref="O5:O36" si="2">(N5/O$98)</f>
        <v>416.09423566328172</v>
      </c>
      <c r="P5" s="6"/>
    </row>
    <row r="6" spans="1:133">
      <c r="A6" s="12"/>
      <c r="B6" s="25">
        <v>311</v>
      </c>
      <c r="C6" s="20" t="s">
        <v>2</v>
      </c>
      <c r="D6" s="47">
        <v>12598630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12598630</v>
      </c>
      <c r="O6" s="48">
        <f t="shared" si="2"/>
        <v>311.28480715538757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171836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171836</v>
      </c>
      <c r="O7" s="48">
        <f t="shared" si="2"/>
        <v>4.2456946606379562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44884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44884</v>
      </c>
      <c r="O8" s="48">
        <f t="shared" si="2"/>
        <v>1.1089862377387394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1143578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1143578</v>
      </c>
      <c r="O9" s="48">
        <f t="shared" si="2"/>
        <v>28.255330714303362</v>
      </c>
      <c r="P9" s="9"/>
    </row>
    <row r="10" spans="1:133">
      <c r="A10" s="12"/>
      <c r="B10" s="25">
        <v>312.60000000000002</v>
      </c>
      <c r="C10" s="20" t="s">
        <v>15</v>
      </c>
      <c r="D10" s="47">
        <v>2660893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2660893</v>
      </c>
      <c r="O10" s="48">
        <f t="shared" si="2"/>
        <v>65.744891656165834</v>
      </c>
      <c r="P10" s="9"/>
    </row>
    <row r="11" spans="1:133">
      <c r="A11" s="12"/>
      <c r="B11" s="25">
        <v>315</v>
      </c>
      <c r="C11" s="20" t="s">
        <v>164</v>
      </c>
      <c r="D11" s="47">
        <v>220761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220761</v>
      </c>
      <c r="O11" s="48">
        <f t="shared" si="2"/>
        <v>5.4545252390482544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SUM(D13:D18)</f>
        <v>242512</v>
      </c>
      <c r="E12" s="32">
        <f t="shared" si="3"/>
        <v>4742606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480507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5465625</v>
      </c>
      <c r="O12" s="46">
        <f t="shared" si="2"/>
        <v>135.043732858943</v>
      </c>
      <c r="P12" s="10"/>
    </row>
    <row r="13" spans="1:133">
      <c r="A13" s="12"/>
      <c r="B13" s="25">
        <v>322</v>
      </c>
      <c r="C13" s="20" t="s">
        <v>0</v>
      </c>
      <c r="D13" s="47">
        <v>215707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215707</v>
      </c>
      <c r="O13" s="48">
        <f t="shared" si="2"/>
        <v>5.3296518666765502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96518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96518</v>
      </c>
      <c r="O14" s="48">
        <f t="shared" si="2"/>
        <v>2.3847503273787463</v>
      </c>
      <c r="P14" s="9"/>
    </row>
    <row r="15" spans="1:133">
      <c r="A15" s="12"/>
      <c r="B15" s="25">
        <v>324.61</v>
      </c>
      <c r="C15" s="20" t="s">
        <v>20</v>
      </c>
      <c r="D15" s="47">
        <v>0</v>
      </c>
      <c r="E15" s="47">
        <v>12618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12618</v>
      </c>
      <c r="O15" s="48">
        <f t="shared" si="2"/>
        <v>0.31176339782076939</v>
      </c>
      <c r="P15" s="9"/>
    </row>
    <row r="16" spans="1:133">
      <c r="A16" s="12"/>
      <c r="B16" s="25">
        <v>325.2</v>
      </c>
      <c r="C16" s="20" t="s">
        <v>21</v>
      </c>
      <c r="D16" s="47">
        <v>0</v>
      </c>
      <c r="E16" s="47">
        <v>4629520</v>
      </c>
      <c r="F16" s="47">
        <v>0</v>
      </c>
      <c r="G16" s="47">
        <v>0</v>
      </c>
      <c r="H16" s="47">
        <v>0</v>
      </c>
      <c r="I16" s="47">
        <v>480507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5110027</v>
      </c>
      <c r="O16" s="48">
        <f t="shared" si="2"/>
        <v>126.25767795814494</v>
      </c>
      <c r="P16" s="9"/>
    </row>
    <row r="17" spans="1:16">
      <c r="A17" s="12"/>
      <c r="B17" s="25">
        <v>329</v>
      </c>
      <c r="C17" s="20" t="s">
        <v>22</v>
      </c>
      <c r="D17" s="47">
        <v>16880</v>
      </c>
      <c r="E17" s="47">
        <v>3950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20830</v>
      </c>
      <c r="O17" s="48">
        <f t="shared" si="2"/>
        <v>0.51466409705235594</v>
      </c>
      <c r="P17" s="9"/>
    </row>
    <row r="18" spans="1:16">
      <c r="A18" s="12"/>
      <c r="B18" s="25">
        <v>367</v>
      </c>
      <c r="C18" s="20" t="s">
        <v>103</v>
      </c>
      <c r="D18" s="47">
        <v>9925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9925</v>
      </c>
      <c r="O18" s="48">
        <f t="shared" si="2"/>
        <v>0.2452252118696415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SUM(D20:D44)</f>
        <v>4098632</v>
      </c>
      <c r="E19" s="32">
        <f t="shared" si="4"/>
        <v>4942821</v>
      </c>
      <c r="F19" s="32">
        <f t="shared" si="4"/>
        <v>1321856</v>
      </c>
      <c r="G19" s="32">
        <f t="shared" si="4"/>
        <v>18534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10381843</v>
      </c>
      <c r="O19" s="46">
        <f t="shared" si="2"/>
        <v>256.51281100980901</v>
      </c>
      <c r="P19" s="10"/>
    </row>
    <row r="20" spans="1:16">
      <c r="A20" s="12"/>
      <c r="B20" s="25">
        <v>331.2</v>
      </c>
      <c r="C20" s="20" t="s">
        <v>23</v>
      </c>
      <c r="D20" s="47">
        <v>472410</v>
      </c>
      <c r="E20" s="47">
        <v>5990</v>
      </c>
      <c r="F20" s="47">
        <v>0</v>
      </c>
      <c r="G20" s="47">
        <v>18534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496934</v>
      </c>
      <c r="O20" s="48">
        <f t="shared" si="2"/>
        <v>12.278160749141403</v>
      </c>
      <c r="P20" s="9"/>
    </row>
    <row r="21" spans="1:16">
      <c r="A21" s="12"/>
      <c r="B21" s="25">
        <v>331.49</v>
      </c>
      <c r="C21" s="20" t="s">
        <v>28</v>
      </c>
      <c r="D21" s="47">
        <v>0</v>
      </c>
      <c r="E21" s="47">
        <v>259295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5">SUM(D21:M21)</f>
        <v>259295</v>
      </c>
      <c r="O21" s="48">
        <f t="shared" si="2"/>
        <v>6.4066167568502461</v>
      </c>
      <c r="P21" s="9"/>
    </row>
    <row r="22" spans="1:16">
      <c r="A22" s="12"/>
      <c r="B22" s="25">
        <v>331.5</v>
      </c>
      <c r="C22" s="20" t="s">
        <v>25</v>
      </c>
      <c r="D22" s="47">
        <v>0</v>
      </c>
      <c r="E22" s="47">
        <v>214088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214088</v>
      </c>
      <c r="O22" s="48">
        <f t="shared" si="2"/>
        <v>5.289649890050157</v>
      </c>
      <c r="P22" s="9"/>
    </row>
    <row r="23" spans="1:16">
      <c r="A23" s="12"/>
      <c r="B23" s="25">
        <v>331.65</v>
      </c>
      <c r="C23" s="20" t="s">
        <v>29</v>
      </c>
      <c r="D23" s="47">
        <v>0</v>
      </c>
      <c r="E23" s="47">
        <v>50581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50581</v>
      </c>
      <c r="O23" s="48">
        <f t="shared" si="2"/>
        <v>1.2497467447434092</v>
      </c>
      <c r="P23" s="9"/>
    </row>
    <row r="24" spans="1:16">
      <c r="A24" s="12"/>
      <c r="B24" s="25">
        <v>331.69</v>
      </c>
      <c r="C24" s="20" t="s">
        <v>146</v>
      </c>
      <c r="D24" s="47">
        <v>16877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16877</v>
      </c>
      <c r="O24" s="48">
        <f t="shared" si="2"/>
        <v>0.4169940454129914</v>
      </c>
      <c r="P24" s="9"/>
    </row>
    <row r="25" spans="1:16">
      <c r="A25" s="12"/>
      <c r="B25" s="25">
        <v>333</v>
      </c>
      <c r="C25" s="20" t="s">
        <v>3</v>
      </c>
      <c r="D25" s="47">
        <v>157083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157083</v>
      </c>
      <c r="O25" s="48">
        <f t="shared" si="2"/>
        <v>3.8811800459565635</v>
      </c>
      <c r="P25" s="9"/>
    </row>
    <row r="26" spans="1:16">
      <c r="A26" s="12"/>
      <c r="B26" s="25">
        <v>334.2</v>
      </c>
      <c r="C26" s="20" t="s">
        <v>26</v>
      </c>
      <c r="D26" s="47">
        <v>126864</v>
      </c>
      <c r="E26" s="47">
        <v>106411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233275</v>
      </c>
      <c r="O26" s="48">
        <f t="shared" si="2"/>
        <v>5.7637190225582486</v>
      </c>
      <c r="P26" s="9"/>
    </row>
    <row r="27" spans="1:16">
      <c r="A27" s="12"/>
      <c r="B27" s="25">
        <v>334.41</v>
      </c>
      <c r="C27" s="20" t="s">
        <v>31</v>
      </c>
      <c r="D27" s="47">
        <v>0</v>
      </c>
      <c r="E27" s="47">
        <v>166976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3" si="6">SUM(D27:M27)</f>
        <v>166976</v>
      </c>
      <c r="O27" s="48">
        <f t="shared" si="2"/>
        <v>4.1256146072690436</v>
      </c>
      <c r="P27" s="9"/>
    </row>
    <row r="28" spans="1:16">
      <c r="A28" s="12"/>
      <c r="B28" s="25">
        <v>334.49</v>
      </c>
      <c r="C28" s="20" t="s">
        <v>32</v>
      </c>
      <c r="D28" s="47">
        <v>0</v>
      </c>
      <c r="E28" s="47">
        <v>498829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498829</v>
      </c>
      <c r="O28" s="48">
        <f t="shared" si="2"/>
        <v>12.324982086823315</v>
      </c>
      <c r="P28" s="9"/>
    </row>
    <row r="29" spans="1:16">
      <c r="A29" s="12"/>
      <c r="B29" s="25">
        <v>334.61</v>
      </c>
      <c r="C29" s="20" t="s">
        <v>165</v>
      </c>
      <c r="D29" s="47">
        <v>22092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22092</v>
      </c>
      <c r="O29" s="48">
        <f t="shared" si="2"/>
        <v>0.54584537840041514</v>
      </c>
      <c r="P29" s="9"/>
    </row>
    <row r="30" spans="1:16">
      <c r="A30" s="12"/>
      <c r="B30" s="25">
        <v>334.7</v>
      </c>
      <c r="C30" s="20" t="s">
        <v>34</v>
      </c>
      <c r="D30" s="47">
        <v>123870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123870</v>
      </c>
      <c r="O30" s="48">
        <f t="shared" si="2"/>
        <v>3.0605588911125934</v>
      </c>
      <c r="P30" s="9"/>
    </row>
    <row r="31" spans="1:16">
      <c r="A31" s="12"/>
      <c r="B31" s="25">
        <v>334.82</v>
      </c>
      <c r="C31" s="20" t="s">
        <v>193</v>
      </c>
      <c r="D31" s="47">
        <v>0</v>
      </c>
      <c r="E31" s="47">
        <v>579344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579344</v>
      </c>
      <c r="O31" s="48">
        <f t="shared" si="2"/>
        <v>14.314333012131545</v>
      </c>
      <c r="P31" s="9"/>
    </row>
    <row r="32" spans="1:16">
      <c r="A32" s="12"/>
      <c r="B32" s="25">
        <v>335.12</v>
      </c>
      <c r="C32" s="20" t="s">
        <v>166</v>
      </c>
      <c r="D32" s="47">
        <v>828670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828670</v>
      </c>
      <c r="O32" s="48">
        <f t="shared" si="2"/>
        <v>20.474637412596053</v>
      </c>
      <c r="P32" s="9"/>
    </row>
    <row r="33" spans="1:16">
      <c r="A33" s="12"/>
      <c r="B33" s="25">
        <v>335.13</v>
      </c>
      <c r="C33" s="20" t="s">
        <v>167</v>
      </c>
      <c r="D33" s="47">
        <v>25273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25273</v>
      </c>
      <c r="O33" s="48">
        <f t="shared" si="2"/>
        <v>0.62444098534825687</v>
      </c>
      <c r="P33" s="9"/>
    </row>
    <row r="34" spans="1:16">
      <c r="A34" s="12"/>
      <c r="B34" s="25">
        <v>335.14</v>
      </c>
      <c r="C34" s="20" t="s">
        <v>168</v>
      </c>
      <c r="D34" s="47">
        <v>9070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9070</v>
      </c>
      <c r="O34" s="48">
        <f t="shared" si="2"/>
        <v>0.22410001729548093</v>
      </c>
      <c r="P34" s="9"/>
    </row>
    <row r="35" spans="1:16">
      <c r="A35" s="12"/>
      <c r="B35" s="25">
        <v>335.15</v>
      </c>
      <c r="C35" s="20" t="s">
        <v>169</v>
      </c>
      <c r="D35" s="47">
        <v>15683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15683</v>
      </c>
      <c r="O35" s="48">
        <f t="shared" si="2"/>
        <v>0.38749289649890051</v>
      </c>
      <c r="P35" s="9"/>
    </row>
    <row r="36" spans="1:16">
      <c r="A36" s="12"/>
      <c r="B36" s="25">
        <v>335.16</v>
      </c>
      <c r="C36" s="20" t="s">
        <v>170</v>
      </c>
      <c r="D36" s="47">
        <v>12000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12000</v>
      </c>
      <c r="O36" s="48">
        <f t="shared" si="2"/>
        <v>0.29649395893558667</v>
      </c>
      <c r="P36" s="9"/>
    </row>
    <row r="37" spans="1:16">
      <c r="A37" s="12"/>
      <c r="B37" s="25">
        <v>335.18</v>
      </c>
      <c r="C37" s="20" t="s">
        <v>171</v>
      </c>
      <c r="D37" s="47">
        <v>1232224</v>
      </c>
      <c r="E37" s="47">
        <v>581320</v>
      </c>
      <c r="F37" s="47">
        <v>1321856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3135400</v>
      </c>
      <c r="O37" s="48">
        <f t="shared" ref="O37:O68" si="7">(N37/O$98)</f>
        <v>77.468929903886547</v>
      </c>
      <c r="P37" s="9"/>
    </row>
    <row r="38" spans="1:16">
      <c r="A38" s="12"/>
      <c r="B38" s="25">
        <v>335.19</v>
      </c>
      <c r="C38" s="20" t="s">
        <v>172</v>
      </c>
      <c r="D38" s="47">
        <v>1016558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1016558</v>
      </c>
      <c r="O38" s="48">
        <f t="shared" si="7"/>
        <v>25.116942158970179</v>
      </c>
      <c r="P38" s="9"/>
    </row>
    <row r="39" spans="1:16">
      <c r="A39" s="12"/>
      <c r="B39" s="25">
        <v>335.29</v>
      </c>
      <c r="C39" s="20" t="s">
        <v>159</v>
      </c>
      <c r="D39" s="47">
        <v>0</v>
      </c>
      <c r="E39" s="47">
        <v>164016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164016</v>
      </c>
      <c r="O39" s="48">
        <f t="shared" si="7"/>
        <v>4.0524794307315988</v>
      </c>
      <c r="P39" s="9"/>
    </row>
    <row r="40" spans="1:16">
      <c r="A40" s="12"/>
      <c r="B40" s="25">
        <v>335.49</v>
      </c>
      <c r="C40" s="20" t="s">
        <v>43</v>
      </c>
      <c r="D40" s="47">
        <v>0</v>
      </c>
      <c r="E40" s="47">
        <v>1953791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1953791</v>
      </c>
      <c r="O40" s="48">
        <f t="shared" si="7"/>
        <v>48.273935710226574</v>
      </c>
      <c r="P40" s="9"/>
    </row>
    <row r="41" spans="1:16">
      <c r="A41" s="12"/>
      <c r="B41" s="25">
        <v>335.5</v>
      </c>
      <c r="C41" s="20" t="s">
        <v>44</v>
      </c>
      <c r="D41" s="47">
        <v>0</v>
      </c>
      <c r="E41" s="47">
        <v>350000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350000</v>
      </c>
      <c r="O41" s="48">
        <f t="shared" si="7"/>
        <v>8.6477404689546109</v>
      </c>
      <c r="P41" s="9"/>
    </row>
    <row r="42" spans="1:16">
      <c r="A42" s="12"/>
      <c r="B42" s="25">
        <v>335.9</v>
      </c>
      <c r="C42" s="20" t="s">
        <v>194</v>
      </c>
      <c r="D42" s="47">
        <v>0</v>
      </c>
      <c r="E42" s="47">
        <v>12180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12180</v>
      </c>
      <c r="O42" s="48">
        <f t="shared" si="7"/>
        <v>0.30094136831962048</v>
      </c>
      <c r="P42" s="9"/>
    </row>
    <row r="43" spans="1:16">
      <c r="A43" s="12"/>
      <c r="B43" s="25">
        <v>336</v>
      </c>
      <c r="C43" s="20" t="s">
        <v>4</v>
      </c>
      <c r="D43" s="47">
        <v>33192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33192</v>
      </c>
      <c r="O43" s="48">
        <f t="shared" si="7"/>
        <v>0.82010229041583282</v>
      </c>
      <c r="P43" s="9"/>
    </row>
    <row r="44" spans="1:16">
      <c r="A44" s="12"/>
      <c r="B44" s="25">
        <v>337.3</v>
      </c>
      <c r="C44" s="20" t="s">
        <v>47</v>
      </c>
      <c r="D44" s="47">
        <v>6766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6766</v>
      </c>
      <c r="O44" s="48">
        <f t="shared" si="7"/>
        <v>0.16717317717984828</v>
      </c>
      <c r="P44" s="9"/>
    </row>
    <row r="45" spans="1:16" ht="15.75">
      <c r="A45" s="29" t="s">
        <v>52</v>
      </c>
      <c r="B45" s="30"/>
      <c r="C45" s="31"/>
      <c r="D45" s="32">
        <f t="shared" ref="D45:M45" si="8">SUM(D46:D74)</f>
        <v>1712541</v>
      </c>
      <c r="E45" s="32">
        <f t="shared" si="8"/>
        <v>3124456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1501931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6338928</v>
      </c>
      <c r="O45" s="46">
        <f t="shared" si="7"/>
        <v>156.62115484397006</v>
      </c>
      <c r="P45" s="10"/>
    </row>
    <row r="46" spans="1:16">
      <c r="A46" s="12"/>
      <c r="B46" s="25">
        <v>341.1</v>
      </c>
      <c r="C46" s="20" t="s">
        <v>174</v>
      </c>
      <c r="D46" s="47">
        <v>110546</v>
      </c>
      <c r="E46" s="47">
        <v>75507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186053</v>
      </c>
      <c r="O46" s="48">
        <f t="shared" si="7"/>
        <v>4.5969658784868921</v>
      </c>
      <c r="P46" s="9"/>
    </row>
    <row r="47" spans="1:16">
      <c r="A47" s="12"/>
      <c r="B47" s="25">
        <v>341.16</v>
      </c>
      <c r="C47" s="20" t="s">
        <v>175</v>
      </c>
      <c r="D47" s="47">
        <v>0</v>
      </c>
      <c r="E47" s="47">
        <v>59780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4" si="9">SUM(D47:M47)</f>
        <v>59780</v>
      </c>
      <c r="O47" s="48">
        <f t="shared" si="7"/>
        <v>1.4770340720974477</v>
      </c>
      <c r="P47" s="9"/>
    </row>
    <row r="48" spans="1:16">
      <c r="A48" s="12"/>
      <c r="B48" s="25">
        <v>341.3</v>
      </c>
      <c r="C48" s="20" t="s">
        <v>176</v>
      </c>
      <c r="D48" s="47">
        <v>34087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34087</v>
      </c>
      <c r="O48" s="48">
        <f t="shared" si="7"/>
        <v>0.84221579818644532</v>
      </c>
      <c r="P48" s="9"/>
    </row>
    <row r="49" spans="1:16">
      <c r="A49" s="12"/>
      <c r="B49" s="25">
        <v>341.52</v>
      </c>
      <c r="C49" s="20" t="s">
        <v>177</v>
      </c>
      <c r="D49" s="47">
        <v>334375</v>
      </c>
      <c r="E49" s="47">
        <v>79064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413439</v>
      </c>
      <c r="O49" s="48">
        <f t="shared" si="7"/>
        <v>10.215180490697502</v>
      </c>
      <c r="P49" s="9"/>
    </row>
    <row r="50" spans="1:16">
      <c r="A50" s="12"/>
      <c r="B50" s="25">
        <v>341.55</v>
      </c>
      <c r="C50" s="20" t="s">
        <v>195</v>
      </c>
      <c r="D50" s="47">
        <v>2065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2065</v>
      </c>
      <c r="O50" s="48">
        <f t="shared" si="7"/>
        <v>5.1021668766832208E-2</v>
      </c>
      <c r="P50" s="9"/>
    </row>
    <row r="51" spans="1:16">
      <c r="A51" s="12"/>
      <c r="B51" s="25">
        <v>341.56</v>
      </c>
      <c r="C51" s="20" t="s">
        <v>178</v>
      </c>
      <c r="D51" s="47">
        <v>28011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28011</v>
      </c>
      <c r="O51" s="48">
        <f t="shared" si="7"/>
        <v>0.69209102364539321</v>
      </c>
      <c r="P51" s="9"/>
    </row>
    <row r="52" spans="1:16">
      <c r="A52" s="12"/>
      <c r="B52" s="25">
        <v>341.8</v>
      </c>
      <c r="C52" s="20" t="s">
        <v>179</v>
      </c>
      <c r="D52" s="47">
        <v>716578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716578</v>
      </c>
      <c r="O52" s="48">
        <f t="shared" si="7"/>
        <v>17.705087342178736</v>
      </c>
      <c r="P52" s="9"/>
    </row>
    <row r="53" spans="1:16">
      <c r="A53" s="12"/>
      <c r="B53" s="25">
        <v>341.9</v>
      </c>
      <c r="C53" s="20" t="s">
        <v>180</v>
      </c>
      <c r="D53" s="47">
        <v>45230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45230</v>
      </c>
      <c r="O53" s="48">
        <f t="shared" si="7"/>
        <v>1.1175351468880488</v>
      </c>
      <c r="P53" s="9"/>
    </row>
    <row r="54" spans="1:16">
      <c r="A54" s="12"/>
      <c r="B54" s="25">
        <v>342.1</v>
      </c>
      <c r="C54" s="20" t="s">
        <v>63</v>
      </c>
      <c r="D54" s="47">
        <v>84300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84300</v>
      </c>
      <c r="O54" s="48">
        <f t="shared" si="7"/>
        <v>2.0828700615224967</v>
      </c>
      <c r="P54" s="9"/>
    </row>
    <row r="55" spans="1:16">
      <c r="A55" s="12"/>
      <c r="B55" s="25">
        <v>342.3</v>
      </c>
      <c r="C55" s="20" t="s">
        <v>64</v>
      </c>
      <c r="D55" s="47">
        <v>248931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248931</v>
      </c>
      <c r="O55" s="48">
        <f t="shared" si="7"/>
        <v>6.1505448076495437</v>
      </c>
      <c r="P55" s="9"/>
    </row>
    <row r="56" spans="1:16">
      <c r="A56" s="12"/>
      <c r="B56" s="25">
        <v>342.5</v>
      </c>
      <c r="C56" s="20" t="s">
        <v>65</v>
      </c>
      <c r="D56" s="47">
        <v>8761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8761</v>
      </c>
      <c r="O56" s="48">
        <f t="shared" si="7"/>
        <v>0.21646529785288959</v>
      </c>
      <c r="P56" s="9"/>
    </row>
    <row r="57" spans="1:16">
      <c r="A57" s="12"/>
      <c r="B57" s="25">
        <v>342.6</v>
      </c>
      <c r="C57" s="20" t="s">
        <v>66</v>
      </c>
      <c r="D57" s="47">
        <v>0</v>
      </c>
      <c r="E57" s="47">
        <v>1836206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1836206</v>
      </c>
      <c r="O57" s="48">
        <f t="shared" si="7"/>
        <v>45.36866553010649</v>
      </c>
      <c r="P57" s="9"/>
    </row>
    <row r="58" spans="1:16">
      <c r="A58" s="12"/>
      <c r="B58" s="25">
        <v>343.3</v>
      </c>
      <c r="C58" s="20" t="s">
        <v>68</v>
      </c>
      <c r="D58" s="47">
        <v>0</v>
      </c>
      <c r="E58" s="47">
        <v>67258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67258</v>
      </c>
      <c r="O58" s="48">
        <f t="shared" si="7"/>
        <v>1.6617992241741408</v>
      </c>
      <c r="P58" s="9"/>
    </row>
    <row r="59" spans="1:16">
      <c r="A59" s="12"/>
      <c r="B59" s="25">
        <v>343.4</v>
      </c>
      <c r="C59" s="20" t="s">
        <v>69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1501931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1501931</v>
      </c>
      <c r="O59" s="48">
        <f t="shared" si="7"/>
        <v>37.109455686507054</v>
      </c>
      <c r="P59" s="9"/>
    </row>
    <row r="60" spans="1:16">
      <c r="A60" s="12"/>
      <c r="B60" s="25">
        <v>344.3</v>
      </c>
      <c r="C60" s="20" t="s">
        <v>181</v>
      </c>
      <c r="D60" s="47">
        <v>0</v>
      </c>
      <c r="E60" s="47">
        <v>449821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449821</v>
      </c>
      <c r="O60" s="48">
        <f t="shared" si="7"/>
        <v>11.114100758530379</v>
      </c>
      <c r="P60" s="9"/>
    </row>
    <row r="61" spans="1:16">
      <c r="A61" s="12"/>
      <c r="B61" s="25">
        <v>346.4</v>
      </c>
      <c r="C61" s="20" t="s">
        <v>71</v>
      </c>
      <c r="D61" s="47">
        <v>18531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18531</v>
      </c>
      <c r="O61" s="48">
        <f t="shared" si="7"/>
        <v>0.45786079608627972</v>
      </c>
      <c r="P61" s="9"/>
    </row>
    <row r="62" spans="1:16">
      <c r="A62" s="12"/>
      <c r="B62" s="25">
        <v>347.2</v>
      </c>
      <c r="C62" s="20" t="s">
        <v>72</v>
      </c>
      <c r="D62" s="47">
        <v>62729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62729</v>
      </c>
      <c r="O62" s="48">
        <f t="shared" si="7"/>
        <v>1.5498974625058681</v>
      </c>
      <c r="P62" s="9"/>
    </row>
    <row r="63" spans="1:16">
      <c r="A63" s="12"/>
      <c r="B63" s="25">
        <v>348.12</v>
      </c>
      <c r="C63" s="20" t="s">
        <v>196</v>
      </c>
      <c r="D63" s="47">
        <v>0</v>
      </c>
      <c r="E63" s="47">
        <v>7768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68" si="10">SUM(D63:M63)</f>
        <v>7768</v>
      </c>
      <c r="O63" s="48">
        <f t="shared" si="7"/>
        <v>0.19193042275096978</v>
      </c>
      <c r="P63" s="9"/>
    </row>
    <row r="64" spans="1:16">
      <c r="A64" s="12"/>
      <c r="B64" s="25">
        <v>348.22</v>
      </c>
      <c r="C64" s="20" t="s">
        <v>197</v>
      </c>
      <c r="D64" s="47">
        <v>0</v>
      </c>
      <c r="E64" s="47">
        <v>23925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23925</v>
      </c>
      <c r="O64" s="48">
        <f t="shared" si="7"/>
        <v>0.59113483062782601</v>
      </c>
      <c r="P64" s="9"/>
    </row>
    <row r="65" spans="1:16">
      <c r="A65" s="12"/>
      <c r="B65" s="25">
        <v>348.32</v>
      </c>
      <c r="C65" s="20" t="s">
        <v>198</v>
      </c>
      <c r="D65" s="47">
        <v>0</v>
      </c>
      <c r="E65" s="47">
        <v>103110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103110</v>
      </c>
      <c r="O65" s="48">
        <f t="shared" si="7"/>
        <v>2.5476243421540286</v>
      </c>
      <c r="P65" s="9"/>
    </row>
    <row r="66" spans="1:16">
      <c r="A66" s="12"/>
      <c r="B66" s="25">
        <v>348.42</v>
      </c>
      <c r="C66" s="20" t="s">
        <v>199</v>
      </c>
      <c r="D66" s="47">
        <v>0</v>
      </c>
      <c r="E66" s="47">
        <v>142270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142270</v>
      </c>
      <c r="O66" s="48">
        <f t="shared" si="7"/>
        <v>3.5151829614804933</v>
      </c>
      <c r="P66" s="9"/>
    </row>
    <row r="67" spans="1:16">
      <c r="A67" s="12"/>
      <c r="B67" s="25">
        <v>348.52</v>
      </c>
      <c r="C67" s="20" t="s">
        <v>200</v>
      </c>
      <c r="D67" s="47">
        <v>0</v>
      </c>
      <c r="E67" s="47">
        <v>125872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125872</v>
      </c>
      <c r="O67" s="48">
        <f t="shared" si="7"/>
        <v>3.1100239665950138</v>
      </c>
      <c r="P67" s="9"/>
    </row>
    <row r="68" spans="1:16">
      <c r="A68" s="12"/>
      <c r="B68" s="25">
        <v>348.72</v>
      </c>
      <c r="C68" s="20" t="s">
        <v>201</v>
      </c>
      <c r="D68" s="47">
        <v>0</v>
      </c>
      <c r="E68" s="47">
        <v>35008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35008</v>
      </c>
      <c r="O68" s="48">
        <f t="shared" si="7"/>
        <v>0.86497170953475155</v>
      </c>
      <c r="P68" s="9"/>
    </row>
    <row r="69" spans="1:16">
      <c r="A69" s="12"/>
      <c r="B69" s="25">
        <v>348.92099999999999</v>
      </c>
      <c r="C69" s="20" t="s">
        <v>182</v>
      </c>
      <c r="D69" s="47">
        <v>0</v>
      </c>
      <c r="E69" s="47">
        <v>7045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7045</v>
      </c>
      <c r="O69" s="48">
        <f t="shared" ref="O69:O96" si="11">(N69/O$98)</f>
        <v>0.17406666172510069</v>
      </c>
      <c r="P69" s="9"/>
    </row>
    <row r="70" spans="1:16">
      <c r="A70" s="12"/>
      <c r="B70" s="25">
        <v>348.92200000000003</v>
      </c>
      <c r="C70" s="20" t="s">
        <v>183</v>
      </c>
      <c r="D70" s="47">
        <v>0</v>
      </c>
      <c r="E70" s="47">
        <v>7045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7045</v>
      </c>
      <c r="O70" s="48">
        <f t="shared" si="11"/>
        <v>0.17406666172510069</v>
      </c>
      <c r="P70" s="9"/>
    </row>
    <row r="71" spans="1:16">
      <c r="A71" s="12"/>
      <c r="B71" s="25">
        <v>348.923</v>
      </c>
      <c r="C71" s="20" t="s">
        <v>184</v>
      </c>
      <c r="D71" s="47">
        <v>0</v>
      </c>
      <c r="E71" s="47">
        <v>7045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7045</v>
      </c>
      <c r="O71" s="48">
        <f t="shared" si="11"/>
        <v>0.17406666172510069</v>
      </c>
      <c r="P71" s="9"/>
    </row>
    <row r="72" spans="1:16">
      <c r="A72" s="12"/>
      <c r="B72" s="25">
        <v>348.92399999999998</v>
      </c>
      <c r="C72" s="20" t="s">
        <v>185</v>
      </c>
      <c r="D72" s="47">
        <v>0</v>
      </c>
      <c r="E72" s="47">
        <v>7045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7045</v>
      </c>
      <c r="O72" s="48">
        <f t="shared" si="11"/>
        <v>0.17406666172510069</v>
      </c>
      <c r="P72" s="9"/>
    </row>
    <row r="73" spans="1:16">
      <c r="A73" s="12"/>
      <c r="B73" s="25">
        <v>348.93099999999998</v>
      </c>
      <c r="C73" s="20" t="s">
        <v>186</v>
      </c>
      <c r="D73" s="47">
        <v>14462</v>
      </c>
      <c r="E73" s="47">
        <v>90687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105149</v>
      </c>
      <c r="O73" s="48">
        <f t="shared" si="11"/>
        <v>2.5980036073431672</v>
      </c>
      <c r="P73" s="9"/>
    </row>
    <row r="74" spans="1:16">
      <c r="A74" s="12"/>
      <c r="B74" s="25">
        <v>348.93200000000002</v>
      </c>
      <c r="C74" s="20" t="s">
        <v>187</v>
      </c>
      <c r="D74" s="47">
        <v>3935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3935</v>
      </c>
      <c r="O74" s="48">
        <f t="shared" si="11"/>
        <v>9.7225310700961132E-2</v>
      </c>
      <c r="P74" s="9"/>
    </row>
    <row r="75" spans="1:16" ht="15.75">
      <c r="A75" s="29" t="s">
        <v>53</v>
      </c>
      <c r="B75" s="30"/>
      <c r="C75" s="31"/>
      <c r="D75" s="32">
        <f t="shared" ref="D75:M75" si="12">SUM(D76:D82)</f>
        <v>5828</v>
      </c>
      <c r="E75" s="32">
        <f t="shared" si="12"/>
        <v>319258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0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>SUM(D75:M75)</f>
        <v>325086</v>
      </c>
      <c r="O75" s="46">
        <f t="shared" si="11"/>
        <v>8.0321695945445111</v>
      </c>
      <c r="P75" s="10"/>
    </row>
    <row r="76" spans="1:16">
      <c r="A76" s="13"/>
      <c r="B76" s="40">
        <v>351.1</v>
      </c>
      <c r="C76" s="21" t="s">
        <v>93</v>
      </c>
      <c r="D76" s="47">
        <v>0</v>
      </c>
      <c r="E76" s="47">
        <v>51288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51288</v>
      </c>
      <c r="O76" s="48">
        <f t="shared" si="11"/>
        <v>1.2672151804906975</v>
      </c>
      <c r="P76" s="9"/>
    </row>
    <row r="77" spans="1:16">
      <c r="A77" s="13"/>
      <c r="B77" s="40">
        <v>351.2</v>
      </c>
      <c r="C77" s="21" t="s">
        <v>95</v>
      </c>
      <c r="D77" s="47">
        <v>0</v>
      </c>
      <c r="E77" s="47">
        <v>4652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2" si="13">SUM(D77:M77)</f>
        <v>4652</v>
      </c>
      <c r="O77" s="48">
        <f t="shared" si="11"/>
        <v>0.11494082474736243</v>
      </c>
      <c r="P77" s="9"/>
    </row>
    <row r="78" spans="1:16">
      <c r="A78" s="13"/>
      <c r="B78" s="40">
        <v>351.5</v>
      </c>
      <c r="C78" s="21" t="s">
        <v>152</v>
      </c>
      <c r="D78" s="47">
        <v>0</v>
      </c>
      <c r="E78" s="47">
        <v>96522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96522</v>
      </c>
      <c r="O78" s="48">
        <f t="shared" si="11"/>
        <v>2.3848491586983913</v>
      </c>
      <c r="P78" s="9"/>
    </row>
    <row r="79" spans="1:16">
      <c r="A79" s="13"/>
      <c r="B79" s="40">
        <v>351.8</v>
      </c>
      <c r="C79" s="21" t="s">
        <v>188</v>
      </c>
      <c r="D79" s="47">
        <v>0</v>
      </c>
      <c r="E79" s="47">
        <v>29691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29691</v>
      </c>
      <c r="O79" s="48">
        <f t="shared" si="11"/>
        <v>0.73360017789637533</v>
      </c>
      <c r="P79" s="9"/>
    </row>
    <row r="80" spans="1:16">
      <c r="A80" s="13"/>
      <c r="B80" s="40">
        <v>352</v>
      </c>
      <c r="C80" s="21" t="s">
        <v>97</v>
      </c>
      <c r="D80" s="47">
        <v>5828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5828</v>
      </c>
      <c r="O80" s="48">
        <f t="shared" si="11"/>
        <v>0.14399723272304993</v>
      </c>
      <c r="P80" s="9"/>
    </row>
    <row r="81" spans="1:119">
      <c r="A81" s="13"/>
      <c r="B81" s="40">
        <v>354</v>
      </c>
      <c r="C81" s="21" t="s">
        <v>98</v>
      </c>
      <c r="D81" s="47">
        <v>0</v>
      </c>
      <c r="E81" s="47">
        <v>5554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5554</v>
      </c>
      <c r="O81" s="48">
        <f t="shared" si="11"/>
        <v>0.13722728732735404</v>
      </c>
      <c r="P81" s="9"/>
    </row>
    <row r="82" spans="1:119">
      <c r="A82" s="13"/>
      <c r="B82" s="40">
        <v>359</v>
      </c>
      <c r="C82" s="21" t="s">
        <v>99</v>
      </c>
      <c r="D82" s="47">
        <v>0</v>
      </c>
      <c r="E82" s="47">
        <v>131551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131551</v>
      </c>
      <c r="O82" s="48">
        <f t="shared" si="11"/>
        <v>3.2503397326612804</v>
      </c>
      <c r="P82" s="9"/>
    </row>
    <row r="83" spans="1:119" ht="15.75">
      <c r="A83" s="29" t="s">
        <v>5</v>
      </c>
      <c r="B83" s="30"/>
      <c r="C83" s="31"/>
      <c r="D83" s="32">
        <f t="shared" ref="D83:M83" si="14">SUM(D84:D89)</f>
        <v>373597</v>
      </c>
      <c r="E83" s="32">
        <f t="shared" si="14"/>
        <v>1440061</v>
      </c>
      <c r="F83" s="32">
        <f t="shared" si="14"/>
        <v>33386</v>
      </c>
      <c r="G83" s="32">
        <f t="shared" si="14"/>
        <v>149091</v>
      </c>
      <c r="H83" s="32">
        <f t="shared" si="14"/>
        <v>0</v>
      </c>
      <c r="I83" s="32">
        <f t="shared" si="14"/>
        <v>-1765</v>
      </c>
      <c r="J83" s="32">
        <f t="shared" si="14"/>
        <v>0</v>
      </c>
      <c r="K83" s="32">
        <f t="shared" si="14"/>
        <v>0</v>
      </c>
      <c r="L83" s="32">
        <f t="shared" si="14"/>
        <v>0</v>
      </c>
      <c r="M83" s="32">
        <f t="shared" si="14"/>
        <v>0</v>
      </c>
      <c r="N83" s="32">
        <f t="shared" ref="N83:N96" si="15">SUM(D83:M83)</f>
        <v>1994370</v>
      </c>
      <c r="O83" s="46">
        <f t="shared" si="11"/>
        <v>49.27655474019717</v>
      </c>
      <c r="P83" s="10"/>
    </row>
    <row r="84" spans="1:119">
      <c r="A84" s="12"/>
      <c r="B84" s="25">
        <v>361.1</v>
      </c>
      <c r="C84" s="20" t="s">
        <v>100</v>
      </c>
      <c r="D84" s="47">
        <v>10974</v>
      </c>
      <c r="E84" s="47">
        <v>16813</v>
      </c>
      <c r="F84" s="47">
        <v>33386</v>
      </c>
      <c r="G84" s="47">
        <v>1252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62425</v>
      </c>
      <c r="O84" s="48">
        <f t="shared" si="11"/>
        <v>1.5423862822128331</v>
      </c>
      <c r="P84" s="9"/>
    </row>
    <row r="85" spans="1:119">
      <c r="A85" s="12"/>
      <c r="B85" s="25">
        <v>362</v>
      </c>
      <c r="C85" s="20" t="s">
        <v>101</v>
      </c>
      <c r="D85" s="47">
        <v>33516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33516</v>
      </c>
      <c r="O85" s="48">
        <f t="shared" si="11"/>
        <v>0.82810762730709364</v>
      </c>
      <c r="P85" s="9"/>
    </row>
    <row r="86" spans="1:119">
      <c r="A86" s="12"/>
      <c r="B86" s="25">
        <v>364</v>
      </c>
      <c r="C86" s="20" t="s">
        <v>202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-1765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-1765</v>
      </c>
      <c r="O86" s="48">
        <f t="shared" si="11"/>
        <v>-4.3609319793442541E-2</v>
      </c>
      <c r="P86" s="9"/>
    </row>
    <row r="87" spans="1:119">
      <c r="A87" s="12"/>
      <c r="B87" s="25">
        <v>365</v>
      </c>
      <c r="C87" s="20" t="s">
        <v>203</v>
      </c>
      <c r="D87" s="47">
        <v>15413</v>
      </c>
      <c r="E87" s="47">
        <v>40639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56052</v>
      </c>
      <c r="O87" s="48">
        <f t="shared" si="11"/>
        <v>1.3849232821881254</v>
      </c>
      <c r="P87" s="9"/>
    </row>
    <row r="88" spans="1:119">
      <c r="A88" s="12"/>
      <c r="B88" s="25">
        <v>366</v>
      </c>
      <c r="C88" s="20" t="s">
        <v>102</v>
      </c>
      <c r="D88" s="47">
        <v>0</v>
      </c>
      <c r="E88" s="47">
        <v>118315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118315</v>
      </c>
      <c r="O88" s="48">
        <f t="shared" si="11"/>
        <v>2.9233068959553283</v>
      </c>
      <c r="P88" s="9"/>
    </row>
    <row r="89" spans="1:119">
      <c r="A89" s="12"/>
      <c r="B89" s="25">
        <v>369.9</v>
      </c>
      <c r="C89" s="20" t="s">
        <v>104</v>
      </c>
      <c r="D89" s="47">
        <v>313694</v>
      </c>
      <c r="E89" s="47">
        <v>1264294</v>
      </c>
      <c r="F89" s="47">
        <v>0</v>
      </c>
      <c r="G89" s="47">
        <v>147839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1725827</v>
      </c>
      <c r="O89" s="48">
        <f t="shared" si="11"/>
        <v>42.641439972327234</v>
      </c>
      <c r="P89" s="9"/>
    </row>
    <row r="90" spans="1:119" ht="15.75">
      <c r="A90" s="29" t="s">
        <v>54</v>
      </c>
      <c r="B90" s="30"/>
      <c r="C90" s="31"/>
      <c r="D90" s="32">
        <f t="shared" ref="D90:M90" si="16">SUM(D91:D95)</f>
        <v>3492835</v>
      </c>
      <c r="E90" s="32">
        <f t="shared" si="16"/>
        <v>714089</v>
      </c>
      <c r="F90" s="32">
        <f t="shared" si="16"/>
        <v>0</v>
      </c>
      <c r="G90" s="32">
        <f t="shared" si="16"/>
        <v>200000</v>
      </c>
      <c r="H90" s="32">
        <f t="shared" si="16"/>
        <v>0</v>
      </c>
      <c r="I90" s="32">
        <f t="shared" si="16"/>
        <v>122585</v>
      </c>
      <c r="J90" s="32">
        <f t="shared" si="16"/>
        <v>0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 t="shared" si="15"/>
        <v>4529509</v>
      </c>
      <c r="O90" s="46">
        <f t="shared" si="11"/>
        <v>111.91433795369753</v>
      </c>
      <c r="P90" s="9"/>
    </row>
    <row r="91" spans="1:119">
      <c r="A91" s="12"/>
      <c r="B91" s="25">
        <v>381</v>
      </c>
      <c r="C91" s="20" t="s">
        <v>105</v>
      </c>
      <c r="D91" s="47">
        <v>3382987</v>
      </c>
      <c r="E91" s="47">
        <v>714089</v>
      </c>
      <c r="F91" s="47">
        <v>0</v>
      </c>
      <c r="G91" s="47">
        <v>200000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4297076</v>
      </c>
      <c r="O91" s="48">
        <f t="shared" si="11"/>
        <v>106.1714229239246</v>
      </c>
      <c r="P91" s="9"/>
    </row>
    <row r="92" spans="1:119">
      <c r="A92" s="12"/>
      <c r="B92" s="25">
        <v>383</v>
      </c>
      <c r="C92" s="20" t="s">
        <v>156</v>
      </c>
      <c r="D92" s="47">
        <v>109848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109848</v>
      </c>
      <c r="O92" s="48">
        <f t="shared" si="11"/>
        <v>2.7141057000963604</v>
      </c>
      <c r="P92" s="9"/>
    </row>
    <row r="93" spans="1:119">
      <c r="A93" s="12"/>
      <c r="B93" s="25">
        <v>389.1</v>
      </c>
      <c r="C93" s="20" t="s">
        <v>204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17876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17876</v>
      </c>
      <c r="O93" s="48">
        <f t="shared" si="11"/>
        <v>0.44167716749437896</v>
      </c>
      <c r="P93" s="9"/>
    </row>
    <row r="94" spans="1:119">
      <c r="A94" s="12"/>
      <c r="B94" s="25">
        <v>389.3</v>
      </c>
      <c r="C94" s="20" t="s">
        <v>190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90909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90909</v>
      </c>
      <c r="O94" s="48">
        <f t="shared" si="11"/>
        <v>2.246164109406271</v>
      </c>
      <c r="P94" s="9"/>
    </row>
    <row r="95" spans="1:119" ht="15.75" thickBot="1">
      <c r="A95" s="12"/>
      <c r="B95" s="25">
        <v>389.7</v>
      </c>
      <c r="C95" s="20" t="s">
        <v>205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13800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13800</v>
      </c>
      <c r="O95" s="48">
        <f t="shared" si="11"/>
        <v>0.34096805277592468</v>
      </c>
      <c r="P95" s="9"/>
    </row>
    <row r="96" spans="1:119" ht="16.5" thickBot="1">
      <c r="A96" s="14" t="s">
        <v>79</v>
      </c>
      <c r="B96" s="23"/>
      <c r="C96" s="22"/>
      <c r="D96" s="15">
        <f t="shared" ref="D96:M96" si="17">SUM(D5,D12,D19,D45,D75,D83,D90)</f>
        <v>25406229</v>
      </c>
      <c r="E96" s="15">
        <f t="shared" si="17"/>
        <v>16643589</v>
      </c>
      <c r="F96" s="15">
        <f t="shared" si="17"/>
        <v>1355242</v>
      </c>
      <c r="G96" s="15">
        <f t="shared" si="17"/>
        <v>367625</v>
      </c>
      <c r="H96" s="15">
        <f t="shared" si="17"/>
        <v>0</v>
      </c>
      <c r="I96" s="15">
        <f t="shared" si="17"/>
        <v>2103258</v>
      </c>
      <c r="J96" s="15">
        <f t="shared" si="17"/>
        <v>0</v>
      </c>
      <c r="K96" s="15">
        <f t="shared" si="17"/>
        <v>0</v>
      </c>
      <c r="L96" s="15">
        <f t="shared" si="17"/>
        <v>0</v>
      </c>
      <c r="M96" s="15">
        <f t="shared" si="17"/>
        <v>0</v>
      </c>
      <c r="N96" s="15">
        <f t="shared" si="15"/>
        <v>45875943</v>
      </c>
      <c r="O96" s="38">
        <f t="shared" si="11"/>
        <v>1133.4949966644429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9" t="s">
        <v>206</v>
      </c>
      <c r="M98" s="49"/>
      <c r="N98" s="49"/>
      <c r="O98" s="44">
        <v>40473</v>
      </c>
    </row>
    <row r="99" spans="1:15">
      <c r="A99" s="50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2"/>
    </row>
    <row r="100" spans="1:15" ht="15.75" customHeight="1" thickBot="1">
      <c r="A100" s="53" t="s">
        <v>130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5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15300864</v>
      </c>
      <c r="E5" s="27">
        <f t="shared" si="0"/>
        <v>1321143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16622007</v>
      </c>
      <c r="O5" s="33">
        <f t="shared" ref="O5:O36" si="2">(N5/O$89)</f>
        <v>412.41581480746328</v>
      </c>
      <c r="P5" s="6"/>
    </row>
    <row r="6" spans="1:133">
      <c r="A6" s="12"/>
      <c r="B6" s="25">
        <v>311</v>
      </c>
      <c r="C6" s="20" t="s">
        <v>2</v>
      </c>
      <c r="D6" s="47">
        <v>12523924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12523924</v>
      </c>
      <c r="O6" s="48">
        <f t="shared" si="2"/>
        <v>310.73650258038907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170648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170648</v>
      </c>
      <c r="O7" s="48">
        <f t="shared" si="2"/>
        <v>4.2340214370782059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45080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45080</v>
      </c>
      <c r="O8" s="48">
        <f t="shared" si="2"/>
        <v>1.1184994045256054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1105415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1105415</v>
      </c>
      <c r="O9" s="48">
        <f t="shared" si="2"/>
        <v>27.426930329495832</v>
      </c>
      <c r="P9" s="9"/>
    </row>
    <row r="10" spans="1:133">
      <c r="A10" s="12"/>
      <c r="B10" s="25">
        <v>312.60000000000002</v>
      </c>
      <c r="C10" s="20" t="s">
        <v>15</v>
      </c>
      <c r="D10" s="47">
        <v>2548427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2548427</v>
      </c>
      <c r="O10" s="48">
        <f t="shared" si="2"/>
        <v>63.230126042080194</v>
      </c>
      <c r="P10" s="9"/>
    </row>
    <row r="11" spans="1:133">
      <c r="A11" s="12"/>
      <c r="B11" s="25">
        <v>315</v>
      </c>
      <c r="C11" s="20" t="s">
        <v>164</v>
      </c>
      <c r="D11" s="47">
        <v>228513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228513</v>
      </c>
      <c r="O11" s="48">
        <f t="shared" si="2"/>
        <v>5.6697350138944023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SUM(D13:D18)</f>
        <v>171075</v>
      </c>
      <c r="E12" s="32">
        <f t="shared" si="3"/>
        <v>4694399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484106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5349580</v>
      </c>
      <c r="O12" s="46">
        <f t="shared" si="2"/>
        <v>132.73074632790789</v>
      </c>
      <c r="P12" s="10"/>
    </row>
    <row r="13" spans="1:133">
      <c r="A13" s="12"/>
      <c r="B13" s="25">
        <v>322</v>
      </c>
      <c r="C13" s="20" t="s">
        <v>0</v>
      </c>
      <c r="D13" s="47">
        <v>140843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140843</v>
      </c>
      <c r="O13" s="48">
        <f t="shared" si="2"/>
        <v>3.4945166732830488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145442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145442</v>
      </c>
      <c r="O14" s="48">
        <f t="shared" si="2"/>
        <v>3.6086244541484715</v>
      </c>
      <c r="P14" s="9"/>
    </row>
    <row r="15" spans="1:133">
      <c r="A15" s="12"/>
      <c r="B15" s="25">
        <v>324.32</v>
      </c>
      <c r="C15" s="20" t="s">
        <v>123</v>
      </c>
      <c r="D15" s="47">
        <v>0</v>
      </c>
      <c r="E15" s="47">
        <v>4307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4307</v>
      </c>
      <c r="O15" s="48">
        <f t="shared" si="2"/>
        <v>0.10686284239777689</v>
      </c>
      <c r="P15" s="9"/>
    </row>
    <row r="16" spans="1:133">
      <c r="A16" s="12"/>
      <c r="B16" s="25">
        <v>325.2</v>
      </c>
      <c r="C16" s="20" t="s">
        <v>21</v>
      </c>
      <c r="D16" s="47">
        <v>0</v>
      </c>
      <c r="E16" s="47">
        <v>4540150</v>
      </c>
      <c r="F16" s="47">
        <v>0</v>
      </c>
      <c r="G16" s="47">
        <v>0</v>
      </c>
      <c r="H16" s="47">
        <v>0</v>
      </c>
      <c r="I16" s="47">
        <v>484106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5024256</v>
      </c>
      <c r="O16" s="48">
        <f t="shared" si="2"/>
        <v>124.65899166335848</v>
      </c>
      <c r="P16" s="9"/>
    </row>
    <row r="17" spans="1:16">
      <c r="A17" s="12"/>
      <c r="B17" s="25">
        <v>329</v>
      </c>
      <c r="C17" s="20" t="s">
        <v>22</v>
      </c>
      <c r="D17" s="47">
        <v>18542</v>
      </c>
      <c r="E17" s="47">
        <v>4500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23042</v>
      </c>
      <c r="O17" s="48">
        <f t="shared" si="2"/>
        <v>0.57170504168320757</v>
      </c>
      <c r="P17" s="9"/>
    </row>
    <row r="18" spans="1:16">
      <c r="A18" s="12"/>
      <c r="B18" s="25">
        <v>367</v>
      </c>
      <c r="C18" s="20" t="s">
        <v>103</v>
      </c>
      <c r="D18" s="47">
        <v>11690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11690</v>
      </c>
      <c r="O18" s="48">
        <f t="shared" si="2"/>
        <v>0.29004565303691943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SUM(D20:D44)</f>
        <v>3617929</v>
      </c>
      <c r="E19" s="32">
        <f t="shared" si="4"/>
        <v>7378026</v>
      </c>
      <c r="F19" s="32">
        <f t="shared" si="4"/>
        <v>1279874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12275829</v>
      </c>
      <c r="O19" s="46">
        <f t="shared" si="2"/>
        <v>304.5809100833664</v>
      </c>
      <c r="P19" s="10"/>
    </row>
    <row r="20" spans="1:16">
      <c r="A20" s="12"/>
      <c r="B20" s="25">
        <v>331.2</v>
      </c>
      <c r="C20" s="20" t="s">
        <v>23</v>
      </c>
      <c r="D20" s="47">
        <v>167012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167012</v>
      </c>
      <c r="O20" s="48">
        <f t="shared" si="2"/>
        <v>4.1438070662961497</v>
      </c>
      <c r="P20" s="9"/>
    </row>
    <row r="21" spans="1:16">
      <c r="A21" s="12"/>
      <c r="B21" s="25">
        <v>331.49</v>
      </c>
      <c r="C21" s="20" t="s">
        <v>28</v>
      </c>
      <c r="D21" s="47">
        <v>0</v>
      </c>
      <c r="E21" s="47">
        <v>345662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5">SUM(D21:M21)</f>
        <v>345662</v>
      </c>
      <c r="O21" s="48">
        <f t="shared" si="2"/>
        <v>8.5763695911075821</v>
      </c>
      <c r="P21" s="9"/>
    </row>
    <row r="22" spans="1:16">
      <c r="A22" s="12"/>
      <c r="B22" s="25">
        <v>331.5</v>
      </c>
      <c r="C22" s="20" t="s">
        <v>25</v>
      </c>
      <c r="D22" s="47">
        <v>28805</v>
      </c>
      <c r="E22" s="47">
        <v>1482390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1511195</v>
      </c>
      <c r="O22" s="48">
        <f t="shared" si="2"/>
        <v>37.49491365621278</v>
      </c>
      <c r="P22" s="9"/>
    </row>
    <row r="23" spans="1:16">
      <c r="A23" s="12"/>
      <c r="B23" s="25">
        <v>331.65</v>
      </c>
      <c r="C23" s="20" t="s">
        <v>29</v>
      </c>
      <c r="D23" s="47">
        <v>56541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56541</v>
      </c>
      <c r="O23" s="48">
        <f t="shared" si="2"/>
        <v>1.4028632393807066</v>
      </c>
      <c r="P23" s="9"/>
    </row>
    <row r="24" spans="1:16">
      <c r="A24" s="12"/>
      <c r="B24" s="25">
        <v>331.69</v>
      </c>
      <c r="C24" s="20" t="s">
        <v>146</v>
      </c>
      <c r="D24" s="47">
        <v>6543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6543</v>
      </c>
      <c r="O24" s="48">
        <f t="shared" si="2"/>
        <v>0.1623412068281064</v>
      </c>
      <c r="P24" s="9"/>
    </row>
    <row r="25" spans="1:16">
      <c r="A25" s="12"/>
      <c r="B25" s="25">
        <v>333</v>
      </c>
      <c r="C25" s="20" t="s">
        <v>3</v>
      </c>
      <c r="D25" s="47">
        <v>42638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42638</v>
      </c>
      <c r="O25" s="48">
        <f t="shared" si="2"/>
        <v>1.0579098848749504</v>
      </c>
      <c r="P25" s="9"/>
    </row>
    <row r="26" spans="1:16">
      <c r="A26" s="12"/>
      <c r="B26" s="25">
        <v>334.2</v>
      </c>
      <c r="C26" s="20" t="s">
        <v>26</v>
      </c>
      <c r="D26" s="47">
        <v>104030</v>
      </c>
      <c r="E26" s="47">
        <v>66768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170798</v>
      </c>
      <c r="O26" s="48">
        <f t="shared" si="2"/>
        <v>4.2377431520444624</v>
      </c>
      <c r="P26" s="9"/>
    </row>
    <row r="27" spans="1:16">
      <c r="A27" s="12"/>
      <c r="B27" s="25">
        <v>334.41</v>
      </c>
      <c r="C27" s="20" t="s">
        <v>31</v>
      </c>
      <c r="D27" s="47">
        <v>0</v>
      </c>
      <c r="E27" s="47">
        <v>151884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3" si="6">SUM(D27:M27)</f>
        <v>151884</v>
      </c>
      <c r="O27" s="48">
        <f t="shared" si="2"/>
        <v>3.7684597062326319</v>
      </c>
      <c r="P27" s="9"/>
    </row>
    <row r="28" spans="1:16">
      <c r="A28" s="12"/>
      <c r="B28" s="25">
        <v>334.49</v>
      </c>
      <c r="C28" s="20" t="s">
        <v>32</v>
      </c>
      <c r="D28" s="47">
        <v>0</v>
      </c>
      <c r="E28" s="47">
        <v>1394371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1394371</v>
      </c>
      <c r="O28" s="48">
        <f t="shared" si="2"/>
        <v>34.596342794759828</v>
      </c>
      <c r="P28" s="9"/>
    </row>
    <row r="29" spans="1:16">
      <c r="A29" s="12"/>
      <c r="B29" s="25">
        <v>334.5</v>
      </c>
      <c r="C29" s="20" t="s">
        <v>33</v>
      </c>
      <c r="D29" s="47">
        <v>4801</v>
      </c>
      <c r="E29" s="47">
        <v>600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5401</v>
      </c>
      <c r="O29" s="48">
        <f t="shared" si="2"/>
        <v>0.1340065502183406</v>
      </c>
      <c r="P29" s="9"/>
    </row>
    <row r="30" spans="1:16">
      <c r="A30" s="12"/>
      <c r="B30" s="25">
        <v>334.61</v>
      </c>
      <c r="C30" s="20" t="s">
        <v>165</v>
      </c>
      <c r="D30" s="47">
        <v>18500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18500</v>
      </c>
      <c r="O30" s="48">
        <f t="shared" si="2"/>
        <v>0.4590115125049623</v>
      </c>
      <c r="P30" s="9"/>
    </row>
    <row r="31" spans="1:16">
      <c r="A31" s="12"/>
      <c r="B31" s="25">
        <v>334.7</v>
      </c>
      <c r="C31" s="20" t="s">
        <v>34</v>
      </c>
      <c r="D31" s="47">
        <v>95827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95827</v>
      </c>
      <c r="O31" s="48">
        <f t="shared" si="2"/>
        <v>2.3776052004763795</v>
      </c>
      <c r="P31" s="9"/>
    </row>
    <row r="32" spans="1:16">
      <c r="A32" s="12"/>
      <c r="B32" s="25">
        <v>335.12</v>
      </c>
      <c r="C32" s="20" t="s">
        <v>166</v>
      </c>
      <c r="D32" s="47">
        <v>786473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786473</v>
      </c>
      <c r="O32" s="48">
        <f t="shared" si="2"/>
        <v>19.513522231044064</v>
      </c>
      <c r="P32" s="9"/>
    </row>
    <row r="33" spans="1:16">
      <c r="A33" s="12"/>
      <c r="B33" s="25">
        <v>335.13</v>
      </c>
      <c r="C33" s="20" t="s">
        <v>167</v>
      </c>
      <c r="D33" s="47">
        <v>25248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25248</v>
      </c>
      <c r="O33" s="48">
        <f t="shared" si="2"/>
        <v>0.62643906312028586</v>
      </c>
      <c r="P33" s="9"/>
    </row>
    <row r="34" spans="1:16">
      <c r="A34" s="12"/>
      <c r="B34" s="25">
        <v>335.14</v>
      </c>
      <c r="C34" s="20" t="s">
        <v>168</v>
      </c>
      <c r="D34" s="47">
        <v>9105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9105</v>
      </c>
      <c r="O34" s="48">
        <f t="shared" si="2"/>
        <v>0.22590809845176657</v>
      </c>
      <c r="P34" s="9"/>
    </row>
    <row r="35" spans="1:16">
      <c r="A35" s="12"/>
      <c r="B35" s="25">
        <v>335.15</v>
      </c>
      <c r="C35" s="20" t="s">
        <v>169</v>
      </c>
      <c r="D35" s="47">
        <v>2160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2160</v>
      </c>
      <c r="O35" s="48">
        <f t="shared" si="2"/>
        <v>5.3592695514092896E-2</v>
      </c>
      <c r="P35" s="9"/>
    </row>
    <row r="36" spans="1:16">
      <c r="A36" s="12"/>
      <c r="B36" s="25">
        <v>335.16</v>
      </c>
      <c r="C36" s="20" t="s">
        <v>170</v>
      </c>
      <c r="D36" s="47">
        <v>12000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12000</v>
      </c>
      <c r="O36" s="48">
        <f t="shared" si="2"/>
        <v>0.29773719730051607</v>
      </c>
      <c r="P36" s="9"/>
    </row>
    <row r="37" spans="1:16">
      <c r="A37" s="12"/>
      <c r="B37" s="25">
        <v>335.18</v>
      </c>
      <c r="C37" s="20" t="s">
        <v>171</v>
      </c>
      <c r="D37" s="47">
        <v>1140217</v>
      </c>
      <c r="E37" s="47">
        <v>575504</v>
      </c>
      <c r="F37" s="47">
        <v>1279874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2995595</v>
      </c>
      <c r="O37" s="48">
        <f t="shared" ref="O37:O68" si="7">(N37/O$89)</f>
        <v>74.325004962286627</v>
      </c>
      <c r="P37" s="9"/>
    </row>
    <row r="38" spans="1:16">
      <c r="A38" s="12"/>
      <c r="B38" s="25">
        <v>335.19</v>
      </c>
      <c r="C38" s="20" t="s">
        <v>172</v>
      </c>
      <c r="D38" s="47">
        <v>1047930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1047930</v>
      </c>
      <c r="O38" s="48">
        <f t="shared" si="7"/>
        <v>26.000645097260819</v>
      </c>
      <c r="P38" s="9"/>
    </row>
    <row r="39" spans="1:16">
      <c r="A39" s="12"/>
      <c r="B39" s="25">
        <v>335.29</v>
      </c>
      <c r="C39" s="20" t="s">
        <v>159</v>
      </c>
      <c r="D39" s="47">
        <v>0</v>
      </c>
      <c r="E39" s="47">
        <v>167188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167188</v>
      </c>
      <c r="O39" s="48">
        <f t="shared" si="7"/>
        <v>4.1481738785232238</v>
      </c>
      <c r="P39" s="9"/>
    </row>
    <row r="40" spans="1:16">
      <c r="A40" s="12"/>
      <c r="B40" s="25">
        <v>335.49</v>
      </c>
      <c r="C40" s="20" t="s">
        <v>43</v>
      </c>
      <c r="D40" s="47">
        <v>0</v>
      </c>
      <c r="E40" s="47">
        <v>1901565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1901565</v>
      </c>
      <c r="O40" s="48">
        <f t="shared" si="7"/>
        <v>47.180552798729657</v>
      </c>
      <c r="P40" s="9"/>
    </row>
    <row r="41" spans="1:16">
      <c r="A41" s="12"/>
      <c r="B41" s="25">
        <v>335.5</v>
      </c>
      <c r="C41" s="20" t="s">
        <v>44</v>
      </c>
      <c r="D41" s="47">
        <v>0</v>
      </c>
      <c r="E41" s="47">
        <v>375000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375000</v>
      </c>
      <c r="O41" s="48">
        <f t="shared" si="7"/>
        <v>9.3042874156411273</v>
      </c>
      <c r="P41" s="9"/>
    </row>
    <row r="42" spans="1:16">
      <c r="A42" s="12"/>
      <c r="B42" s="25">
        <v>335.8</v>
      </c>
      <c r="C42" s="20" t="s">
        <v>46</v>
      </c>
      <c r="D42" s="47">
        <v>0</v>
      </c>
      <c r="E42" s="47">
        <v>912094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912094</v>
      </c>
      <c r="O42" s="48">
        <f t="shared" si="7"/>
        <v>22.630359269551409</v>
      </c>
      <c r="P42" s="9"/>
    </row>
    <row r="43" spans="1:16">
      <c r="A43" s="12"/>
      <c r="B43" s="25">
        <v>336</v>
      </c>
      <c r="C43" s="20" t="s">
        <v>4</v>
      </c>
      <c r="D43" s="47">
        <v>33192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33192</v>
      </c>
      <c r="O43" s="48">
        <f t="shared" si="7"/>
        <v>0.82354108773322743</v>
      </c>
      <c r="P43" s="9"/>
    </row>
    <row r="44" spans="1:16">
      <c r="A44" s="12"/>
      <c r="B44" s="25">
        <v>337.5</v>
      </c>
      <c r="C44" s="20" t="s">
        <v>173</v>
      </c>
      <c r="D44" s="47">
        <v>36907</v>
      </c>
      <c r="E44" s="47">
        <v>5000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41907</v>
      </c>
      <c r="O44" s="48">
        <f t="shared" si="7"/>
        <v>1.0397727272727273</v>
      </c>
      <c r="P44" s="9"/>
    </row>
    <row r="45" spans="1:16" ht="15.75">
      <c r="A45" s="29" t="s">
        <v>52</v>
      </c>
      <c r="B45" s="30"/>
      <c r="C45" s="31"/>
      <c r="D45" s="32">
        <f t="shared" ref="D45:M45" si="8">SUM(D46:D68)</f>
        <v>1338751</v>
      </c>
      <c r="E45" s="32">
        <f t="shared" si="8"/>
        <v>3014275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1363186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5716212</v>
      </c>
      <c r="O45" s="46">
        <f t="shared" si="7"/>
        <v>141.82741167129814</v>
      </c>
      <c r="P45" s="10"/>
    </row>
    <row r="46" spans="1:16">
      <c r="A46" s="12"/>
      <c r="B46" s="25">
        <v>341.1</v>
      </c>
      <c r="C46" s="20" t="s">
        <v>174</v>
      </c>
      <c r="D46" s="47">
        <v>111570</v>
      </c>
      <c r="E46" s="47">
        <v>56754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168324</v>
      </c>
      <c r="O46" s="48">
        <f t="shared" si="7"/>
        <v>4.1763596665343394</v>
      </c>
      <c r="P46" s="9"/>
    </row>
    <row r="47" spans="1:16">
      <c r="A47" s="12"/>
      <c r="B47" s="25">
        <v>341.16</v>
      </c>
      <c r="C47" s="20" t="s">
        <v>175</v>
      </c>
      <c r="D47" s="47">
        <v>0</v>
      </c>
      <c r="E47" s="47">
        <v>63690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8" si="9">SUM(D47:M47)</f>
        <v>63690</v>
      </c>
      <c r="O47" s="48">
        <f t="shared" si="7"/>
        <v>1.580240174672489</v>
      </c>
      <c r="P47" s="9"/>
    </row>
    <row r="48" spans="1:16">
      <c r="A48" s="12"/>
      <c r="B48" s="25">
        <v>341.3</v>
      </c>
      <c r="C48" s="20" t="s">
        <v>176</v>
      </c>
      <c r="D48" s="47">
        <v>5388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5388</v>
      </c>
      <c r="O48" s="48">
        <f t="shared" si="7"/>
        <v>0.13368400158793173</v>
      </c>
      <c r="P48" s="9"/>
    </row>
    <row r="49" spans="1:16">
      <c r="A49" s="12"/>
      <c r="B49" s="25">
        <v>341.52</v>
      </c>
      <c r="C49" s="20" t="s">
        <v>177</v>
      </c>
      <c r="D49" s="47">
        <v>66599</v>
      </c>
      <c r="E49" s="47">
        <v>84470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151069</v>
      </c>
      <c r="O49" s="48">
        <f t="shared" si="7"/>
        <v>3.7482383882493053</v>
      </c>
      <c r="P49" s="9"/>
    </row>
    <row r="50" spans="1:16">
      <c r="A50" s="12"/>
      <c r="B50" s="25">
        <v>341.56</v>
      </c>
      <c r="C50" s="20" t="s">
        <v>178</v>
      </c>
      <c r="D50" s="47">
        <v>25415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25415</v>
      </c>
      <c r="O50" s="48">
        <f t="shared" si="7"/>
        <v>0.63058257244938465</v>
      </c>
      <c r="P50" s="9"/>
    </row>
    <row r="51" spans="1:16">
      <c r="A51" s="12"/>
      <c r="B51" s="25">
        <v>341.8</v>
      </c>
      <c r="C51" s="20" t="s">
        <v>179</v>
      </c>
      <c r="D51" s="47">
        <v>730050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730050</v>
      </c>
      <c r="O51" s="48">
        <f t="shared" si="7"/>
        <v>18.113586740770145</v>
      </c>
      <c r="P51" s="9"/>
    </row>
    <row r="52" spans="1:16">
      <c r="A52" s="12"/>
      <c r="B52" s="25">
        <v>341.9</v>
      </c>
      <c r="C52" s="20" t="s">
        <v>180</v>
      </c>
      <c r="D52" s="47">
        <v>39014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39014</v>
      </c>
      <c r="O52" s="48">
        <f t="shared" si="7"/>
        <v>0.96799325129019453</v>
      </c>
      <c r="P52" s="9"/>
    </row>
    <row r="53" spans="1:16">
      <c r="A53" s="12"/>
      <c r="B53" s="25">
        <v>342.1</v>
      </c>
      <c r="C53" s="20" t="s">
        <v>63</v>
      </c>
      <c r="D53" s="47">
        <v>84300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84300</v>
      </c>
      <c r="O53" s="48">
        <f t="shared" si="7"/>
        <v>2.0916038110361255</v>
      </c>
      <c r="P53" s="9"/>
    </row>
    <row r="54" spans="1:16">
      <c r="A54" s="12"/>
      <c r="B54" s="25">
        <v>342.3</v>
      </c>
      <c r="C54" s="20" t="s">
        <v>64</v>
      </c>
      <c r="D54" s="47">
        <v>206110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206110</v>
      </c>
      <c r="O54" s="48">
        <f t="shared" si="7"/>
        <v>5.1138844779674475</v>
      </c>
      <c r="P54" s="9"/>
    </row>
    <row r="55" spans="1:16">
      <c r="A55" s="12"/>
      <c r="B55" s="25">
        <v>342.5</v>
      </c>
      <c r="C55" s="20" t="s">
        <v>65</v>
      </c>
      <c r="D55" s="47">
        <v>5319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5319</v>
      </c>
      <c r="O55" s="48">
        <f t="shared" si="7"/>
        <v>0.13197201270345374</v>
      </c>
      <c r="P55" s="9"/>
    </row>
    <row r="56" spans="1:16">
      <c r="A56" s="12"/>
      <c r="B56" s="25">
        <v>342.6</v>
      </c>
      <c r="C56" s="20" t="s">
        <v>66</v>
      </c>
      <c r="D56" s="47">
        <v>0</v>
      </c>
      <c r="E56" s="47">
        <v>1868773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1868773</v>
      </c>
      <c r="O56" s="48">
        <f t="shared" si="7"/>
        <v>46.366936284239777</v>
      </c>
      <c r="P56" s="9"/>
    </row>
    <row r="57" spans="1:16">
      <c r="A57" s="12"/>
      <c r="B57" s="25">
        <v>343.3</v>
      </c>
      <c r="C57" s="20" t="s">
        <v>68</v>
      </c>
      <c r="D57" s="47">
        <v>0</v>
      </c>
      <c r="E57" s="47">
        <v>61743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61743</v>
      </c>
      <c r="O57" s="48">
        <f t="shared" si="7"/>
        <v>1.5319323144104804</v>
      </c>
      <c r="P57" s="9"/>
    </row>
    <row r="58" spans="1:16">
      <c r="A58" s="12"/>
      <c r="B58" s="25">
        <v>343.4</v>
      </c>
      <c r="C58" s="20" t="s">
        <v>69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1363186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1363186</v>
      </c>
      <c r="O58" s="48">
        <f t="shared" si="7"/>
        <v>33.82259825327511</v>
      </c>
      <c r="P58" s="9"/>
    </row>
    <row r="59" spans="1:16">
      <c r="A59" s="12"/>
      <c r="B59" s="25">
        <v>344.3</v>
      </c>
      <c r="C59" s="20" t="s">
        <v>181</v>
      </c>
      <c r="D59" s="47">
        <v>0</v>
      </c>
      <c r="E59" s="47">
        <v>649971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649971</v>
      </c>
      <c r="O59" s="48">
        <f t="shared" si="7"/>
        <v>16.126711988884477</v>
      </c>
      <c r="P59" s="9"/>
    </row>
    <row r="60" spans="1:16">
      <c r="A60" s="12"/>
      <c r="B60" s="25">
        <v>346.4</v>
      </c>
      <c r="C60" s="20" t="s">
        <v>71</v>
      </c>
      <c r="D60" s="47">
        <v>13693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13693</v>
      </c>
      <c r="O60" s="48">
        <f t="shared" si="7"/>
        <v>0.33974295355299722</v>
      </c>
      <c r="P60" s="9"/>
    </row>
    <row r="61" spans="1:16">
      <c r="A61" s="12"/>
      <c r="B61" s="25">
        <v>347.2</v>
      </c>
      <c r="C61" s="20" t="s">
        <v>72</v>
      </c>
      <c r="D61" s="47">
        <v>37787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37787</v>
      </c>
      <c r="O61" s="48">
        <f t="shared" si="7"/>
        <v>0.93754962286621679</v>
      </c>
      <c r="P61" s="9"/>
    </row>
    <row r="62" spans="1:16">
      <c r="A62" s="12"/>
      <c r="B62" s="25">
        <v>348.92099999999999</v>
      </c>
      <c r="C62" s="20" t="s">
        <v>182</v>
      </c>
      <c r="D62" s="47">
        <v>0</v>
      </c>
      <c r="E62" s="47">
        <v>6626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6626</v>
      </c>
      <c r="O62" s="48">
        <f t="shared" si="7"/>
        <v>0.16440055577610163</v>
      </c>
      <c r="P62" s="9"/>
    </row>
    <row r="63" spans="1:16">
      <c r="A63" s="12"/>
      <c r="B63" s="25">
        <v>348.92200000000003</v>
      </c>
      <c r="C63" s="20" t="s">
        <v>183</v>
      </c>
      <c r="D63" s="47">
        <v>0</v>
      </c>
      <c r="E63" s="47">
        <v>6626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6626</v>
      </c>
      <c r="O63" s="48">
        <f t="shared" si="7"/>
        <v>0.16440055577610163</v>
      </c>
      <c r="P63" s="9"/>
    </row>
    <row r="64" spans="1:16">
      <c r="A64" s="12"/>
      <c r="B64" s="25">
        <v>348.923</v>
      </c>
      <c r="C64" s="20" t="s">
        <v>184</v>
      </c>
      <c r="D64" s="47">
        <v>0</v>
      </c>
      <c r="E64" s="47">
        <v>6626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6626</v>
      </c>
      <c r="O64" s="48">
        <f t="shared" si="7"/>
        <v>0.16440055577610163</v>
      </c>
      <c r="P64" s="9"/>
    </row>
    <row r="65" spans="1:16">
      <c r="A65" s="12"/>
      <c r="B65" s="25">
        <v>348.92399999999998</v>
      </c>
      <c r="C65" s="20" t="s">
        <v>185</v>
      </c>
      <c r="D65" s="47">
        <v>0</v>
      </c>
      <c r="E65" s="47">
        <v>6626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6626</v>
      </c>
      <c r="O65" s="48">
        <f t="shared" si="7"/>
        <v>0.16440055577610163</v>
      </c>
      <c r="P65" s="9"/>
    </row>
    <row r="66" spans="1:16">
      <c r="A66" s="12"/>
      <c r="B66" s="25">
        <v>348.93099999999998</v>
      </c>
      <c r="C66" s="20" t="s">
        <v>186</v>
      </c>
      <c r="D66" s="47">
        <v>11228</v>
      </c>
      <c r="E66" s="47">
        <v>70549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81777</v>
      </c>
      <c r="O66" s="48">
        <f t="shared" si="7"/>
        <v>2.0290045653036919</v>
      </c>
      <c r="P66" s="9"/>
    </row>
    <row r="67" spans="1:16">
      <c r="A67" s="12"/>
      <c r="B67" s="25">
        <v>348.93200000000002</v>
      </c>
      <c r="C67" s="20" t="s">
        <v>187</v>
      </c>
      <c r="D67" s="47">
        <v>2278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2278</v>
      </c>
      <c r="O67" s="48">
        <f t="shared" si="7"/>
        <v>5.6520444620881301E-2</v>
      </c>
      <c r="P67" s="9"/>
    </row>
    <row r="68" spans="1:16">
      <c r="A68" s="12"/>
      <c r="B68" s="25">
        <v>349</v>
      </c>
      <c r="C68" s="20" t="s">
        <v>160</v>
      </c>
      <c r="D68" s="47">
        <v>0</v>
      </c>
      <c r="E68" s="47">
        <v>131821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131821</v>
      </c>
      <c r="O68" s="48">
        <f t="shared" si="7"/>
        <v>3.2706679237792775</v>
      </c>
      <c r="P68" s="9"/>
    </row>
    <row r="69" spans="1:16" ht="15.75">
      <c r="A69" s="29" t="s">
        <v>53</v>
      </c>
      <c r="B69" s="30"/>
      <c r="C69" s="31"/>
      <c r="D69" s="32">
        <f t="shared" ref="D69:M69" si="10">SUM(D70:D76)</f>
        <v>4331</v>
      </c>
      <c r="E69" s="32">
        <f t="shared" si="10"/>
        <v>187328</v>
      </c>
      <c r="F69" s="32">
        <f t="shared" si="10"/>
        <v>0</v>
      </c>
      <c r="G69" s="32">
        <f t="shared" si="10"/>
        <v>0</v>
      </c>
      <c r="H69" s="32">
        <f t="shared" si="10"/>
        <v>0</v>
      </c>
      <c r="I69" s="32">
        <f t="shared" si="10"/>
        <v>0</v>
      </c>
      <c r="J69" s="32">
        <f t="shared" si="10"/>
        <v>0</v>
      </c>
      <c r="K69" s="32">
        <f t="shared" si="10"/>
        <v>0</v>
      </c>
      <c r="L69" s="32">
        <f t="shared" si="10"/>
        <v>0</v>
      </c>
      <c r="M69" s="32">
        <f t="shared" si="10"/>
        <v>0</v>
      </c>
      <c r="N69" s="32">
        <f>SUM(D69:M69)</f>
        <v>191659</v>
      </c>
      <c r="O69" s="46">
        <f t="shared" ref="O69:O87" si="11">(N69/O$89)</f>
        <v>4.755334458118301</v>
      </c>
      <c r="P69" s="10"/>
    </row>
    <row r="70" spans="1:16">
      <c r="A70" s="13"/>
      <c r="B70" s="40">
        <v>351.1</v>
      </c>
      <c r="C70" s="21" t="s">
        <v>93</v>
      </c>
      <c r="D70" s="47">
        <v>0</v>
      </c>
      <c r="E70" s="47">
        <v>40678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40678</v>
      </c>
      <c r="O70" s="48">
        <f t="shared" si="11"/>
        <v>1.0092794759825328</v>
      </c>
      <c r="P70" s="9"/>
    </row>
    <row r="71" spans="1:16">
      <c r="A71" s="13"/>
      <c r="B71" s="40">
        <v>351.2</v>
      </c>
      <c r="C71" s="21" t="s">
        <v>95</v>
      </c>
      <c r="D71" s="47">
        <v>0</v>
      </c>
      <c r="E71" s="47">
        <v>490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ref="N71:N76" si="12">SUM(D71:M71)</f>
        <v>490</v>
      </c>
      <c r="O71" s="48">
        <f t="shared" si="11"/>
        <v>1.2157602223104406E-2</v>
      </c>
      <c r="P71" s="9"/>
    </row>
    <row r="72" spans="1:16">
      <c r="A72" s="13"/>
      <c r="B72" s="40">
        <v>351.5</v>
      </c>
      <c r="C72" s="21" t="s">
        <v>152</v>
      </c>
      <c r="D72" s="47">
        <v>0</v>
      </c>
      <c r="E72" s="47">
        <v>21219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21219</v>
      </c>
      <c r="O72" s="48">
        <f t="shared" si="11"/>
        <v>0.52647379912663761</v>
      </c>
      <c r="P72" s="9"/>
    </row>
    <row r="73" spans="1:16">
      <c r="A73" s="13"/>
      <c r="B73" s="40">
        <v>351.8</v>
      </c>
      <c r="C73" s="21" t="s">
        <v>188</v>
      </c>
      <c r="D73" s="47">
        <v>0</v>
      </c>
      <c r="E73" s="47">
        <v>24455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24455</v>
      </c>
      <c r="O73" s="48">
        <f t="shared" si="11"/>
        <v>0.60676359666534341</v>
      </c>
      <c r="P73" s="9"/>
    </row>
    <row r="74" spans="1:16">
      <c r="A74" s="13"/>
      <c r="B74" s="40">
        <v>352</v>
      </c>
      <c r="C74" s="21" t="s">
        <v>97</v>
      </c>
      <c r="D74" s="47">
        <v>4331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4331</v>
      </c>
      <c r="O74" s="48">
        <f t="shared" si="11"/>
        <v>0.10745831679237793</v>
      </c>
      <c r="P74" s="9"/>
    </row>
    <row r="75" spans="1:16">
      <c r="A75" s="13"/>
      <c r="B75" s="40">
        <v>354</v>
      </c>
      <c r="C75" s="21" t="s">
        <v>98</v>
      </c>
      <c r="D75" s="47">
        <v>0</v>
      </c>
      <c r="E75" s="47">
        <v>4340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4340</v>
      </c>
      <c r="O75" s="48">
        <f t="shared" si="11"/>
        <v>0.10768161969035331</v>
      </c>
      <c r="P75" s="9"/>
    </row>
    <row r="76" spans="1:16">
      <c r="A76" s="13"/>
      <c r="B76" s="40">
        <v>359</v>
      </c>
      <c r="C76" s="21" t="s">
        <v>99</v>
      </c>
      <c r="D76" s="47">
        <v>0</v>
      </c>
      <c r="E76" s="47">
        <v>96146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96146</v>
      </c>
      <c r="O76" s="48">
        <f t="shared" si="11"/>
        <v>2.3855200476379514</v>
      </c>
      <c r="P76" s="9"/>
    </row>
    <row r="77" spans="1:16" ht="15.75">
      <c r="A77" s="29" t="s">
        <v>5</v>
      </c>
      <c r="B77" s="30"/>
      <c r="C77" s="31"/>
      <c r="D77" s="32">
        <f t="shared" ref="D77:M77" si="13">SUM(D78:D82)</f>
        <v>461886</v>
      </c>
      <c r="E77" s="32">
        <f t="shared" si="13"/>
        <v>1433073</v>
      </c>
      <c r="F77" s="32">
        <f t="shared" si="13"/>
        <v>48193</v>
      </c>
      <c r="G77" s="32">
        <f t="shared" si="13"/>
        <v>209406</v>
      </c>
      <c r="H77" s="32">
        <f t="shared" si="13"/>
        <v>0</v>
      </c>
      <c r="I77" s="32">
        <f t="shared" si="13"/>
        <v>10603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ref="N77:N87" si="14">SUM(D77:M77)</f>
        <v>2163161</v>
      </c>
      <c r="O77" s="46">
        <f t="shared" si="11"/>
        <v>53.671124454148469</v>
      </c>
      <c r="P77" s="10"/>
    </row>
    <row r="78" spans="1:16">
      <c r="A78" s="12"/>
      <c r="B78" s="25">
        <v>361.1</v>
      </c>
      <c r="C78" s="20" t="s">
        <v>100</v>
      </c>
      <c r="D78" s="47">
        <v>12221</v>
      </c>
      <c r="E78" s="47">
        <v>77568</v>
      </c>
      <c r="F78" s="47">
        <v>48193</v>
      </c>
      <c r="G78" s="47">
        <v>2821</v>
      </c>
      <c r="H78" s="47">
        <v>0</v>
      </c>
      <c r="I78" s="47">
        <v>8608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149411</v>
      </c>
      <c r="O78" s="48">
        <f t="shared" si="11"/>
        <v>3.7071010321556175</v>
      </c>
      <c r="P78" s="9"/>
    </row>
    <row r="79" spans="1:16">
      <c r="A79" s="12"/>
      <c r="B79" s="25">
        <v>362</v>
      </c>
      <c r="C79" s="20" t="s">
        <v>101</v>
      </c>
      <c r="D79" s="47">
        <v>38215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38215</v>
      </c>
      <c r="O79" s="48">
        <f t="shared" si="11"/>
        <v>0.94816891623660182</v>
      </c>
      <c r="P79" s="9"/>
    </row>
    <row r="80" spans="1:16">
      <c r="A80" s="12"/>
      <c r="B80" s="25">
        <v>366</v>
      </c>
      <c r="C80" s="20" t="s">
        <v>102</v>
      </c>
      <c r="D80" s="47">
        <v>0</v>
      </c>
      <c r="E80" s="47">
        <v>124432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124432</v>
      </c>
      <c r="O80" s="48">
        <f t="shared" si="11"/>
        <v>3.0873362445414849</v>
      </c>
      <c r="P80" s="9"/>
    </row>
    <row r="81" spans="1:119">
      <c r="A81" s="12"/>
      <c r="B81" s="25">
        <v>369.3</v>
      </c>
      <c r="C81" s="20" t="s">
        <v>128</v>
      </c>
      <c r="D81" s="47">
        <v>1163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1163</v>
      </c>
      <c r="O81" s="48">
        <f t="shared" si="11"/>
        <v>2.8855696705041685E-2</v>
      </c>
      <c r="P81" s="9"/>
    </row>
    <row r="82" spans="1:119">
      <c r="A82" s="12"/>
      <c r="B82" s="25">
        <v>369.9</v>
      </c>
      <c r="C82" s="20" t="s">
        <v>104</v>
      </c>
      <c r="D82" s="47">
        <v>410287</v>
      </c>
      <c r="E82" s="47">
        <v>1231073</v>
      </c>
      <c r="F82" s="47">
        <v>0</v>
      </c>
      <c r="G82" s="47">
        <v>206585</v>
      </c>
      <c r="H82" s="47">
        <v>0</v>
      </c>
      <c r="I82" s="47">
        <v>1995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1849940</v>
      </c>
      <c r="O82" s="48">
        <f t="shared" si="11"/>
        <v>45.899662564509725</v>
      </c>
      <c r="P82" s="9"/>
    </row>
    <row r="83" spans="1:119" ht="15.75">
      <c r="A83" s="29" t="s">
        <v>54</v>
      </c>
      <c r="B83" s="30"/>
      <c r="C83" s="31"/>
      <c r="D83" s="32">
        <f t="shared" ref="D83:M83" si="15">SUM(D84:D86)</f>
        <v>168871</v>
      </c>
      <c r="E83" s="32">
        <f t="shared" si="15"/>
        <v>638973</v>
      </c>
      <c r="F83" s="32">
        <f t="shared" si="15"/>
        <v>5795623</v>
      </c>
      <c r="G83" s="32">
        <f t="shared" si="15"/>
        <v>200000</v>
      </c>
      <c r="H83" s="32">
        <f t="shared" si="15"/>
        <v>0</v>
      </c>
      <c r="I83" s="32">
        <f t="shared" si="15"/>
        <v>70588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4"/>
        <v>6874055</v>
      </c>
      <c r="O83" s="46">
        <f t="shared" si="11"/>
        <v>170.55515581579991</v>
      </c>
      <c r="P83" s="9"/>
    </row>
    <row r="84" spans="1:119">
      <c r="A84" s="12"/>
      <c r="B84" s="25">
        <v>381</v>
      </c>
      <c r="C84" s="20" t="s">
        <v>105</v>
      </c>
      <c r="D84" s="47">
        <v>168871</v>
      </c>
      <c r="E84" s="47">
        <v>638973</v>
      </c>
      <c r="F84" s="47">
        <v>0</v>
      </c>
      <c r="G84" s="47">
        <v>200000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1007844</v>
      </c>
      <c r="O84" s="48">
        <f t="shared" si="11"/>
        <v>25.006053989678446</v>
      </c>
      <c r="P84" s="9"/>
    </row>
    <row r="85" spans="1:119">
      <c r="A85" s="12"/>
      <c r="B85" s="25">
        <v>385</v>
      </c>
      <c r="C85" s="20" t="s">
        <v>189</v>
      </c>
      <c r="D85" s="47">
        <v>0</v>
      </c>
      <c r="E85" s="47">
        <v>0</v>
      </c>
      <c r="F85" s="47">
        <v>5795623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5795623</v>
      </c>
      <c r="O85" s="48">
        <f t="shared" si="11"/>
        <v>143.79771238586741</v>
      </c>
      <c r="P85" s="9"/>
    </row>
    <row r="86" spans="1:119" ht="15.75" thickBot="1">
      <c r="A86" s="12"/>
      <c r="B86" s="25">
        <v>389.3</v>
      </c>
      <c r="C86" s="20" t="s">
        <v>190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70588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70588</v>
      </c>
      <c r="O86" s="48">
        <f t="shared" si="11"/>
        <v>1.7513894402540691</v>
      </c>
      <c r="P86" s="9"/>
    </row>
    <row r="87" spans="1:119" ht="16.5" thickBot="1">
      <c r="A87" s="14" t="s">
        <v>79</v>
      </c>
      <c r="B87" s="23"/>
      <c r="C87" s="22"/>
      <c r="D87" s="15">
        <f t="shared" ref="D87:M87" si="16">SUM(D5,D12,D19,D45,D69,D77,D83)</f>
        <v>21063707</v>
      </c>
      <c r="E87" s="15">
        <f t="shared" si="16"/>
        <v>18667217</v>
      </c>
      <c r="F87" s="15">
        <f t="shared" si="16"/>
        <v>7123690</v>
      </c>
      <c r="G87" s="15">
        <f t="shared" si="16"/>
        <v>409406</v>
      </c>
      <c r="H87" s="15">
        <f t="shared" si="16"/>
        <v>0</v>
      </c>
      <c r="I87" s="15">
        <f t="shared" si="16"/>
        <v>1928483</v>
      </c>
      <c r="J87" s="15">
        <f t="shared" si="16"/>
        <v>0</v>
      </c>
      <c r="K87" s="15">
        <f t="shared" si="16"/>
        <v>0</v>
      </c>
      <c r="L87" s="15">
        <f t="shared" si="16"/>
        <v>0</v>
      </c>
      <c r="M87" s="15">
        <f t="shared" si="16"/>
        <v>0</v>
      </c>
      <c r="N87" s="15">
        <f t="shared" si="14"/>
        <v>49192503</v>
      </c>
      <c r="O87" s="38">
        <f t="shared" si="11"/>
        <v>1220.5364976181024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49" t="s">
        <v>191</v>
      </c>
      <c r="M89" s="49"/>
      <c r="N89" s="49"/>
      <c r="O89" s="44">
        <v>40304</v>
      </c>
    </row>
    <row r="90" spans="1:119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2"/>
    </row>
    <row r="91" spans="1:119" ht="15.75" customHeight="1" thickBot="1">
      <c r="A91" s="53" t="s">
        <v>130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5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15777672</v>
      </c>
      <c r="E5" s="27">
        <f t="shared" si="0"/>
        <v>1392808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17170480</v>
      </c>
      <c r="O5" s="33">
        <f t="shared" ref="O5:O36" si="2">(N5/O$87)</f>
        <v>425.65457745605988</v>
      </c>
      <c r="P5" s="6"/>
    </row>
    <row r="6" spans="1:133">
      <c r="A6" s="12"/>
      <c r="B6" s="25">
        <v>311</v>
      </c>
      <c r="C6" s="20" t="s">
        <v>2</v>
      </c>
      <c r="D6" s="47">
        <v>13069872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13069872</v>
      </c>
      <c r="O6" s="48">
        <f t="shared" si="2"/>
        <v>324.00089243659983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159841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159841</v>
      </c>
      <c r="O7" s="48">
        <f t="shared" si="2"/>
        <v>3.9624432930910531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44897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44897</v>
      </c>
      <c r="O8" s="48">
        <f t="shared" si="2"/>
        <v>1.1129923894989959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1188070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1188070</v>
      </c>
      <c r="O9" s="48">
        <f t="shared" si="2"/>
        <v>29.452143087334836</v>
      </c>
      <c r="P9" s="9"/>
    </row>
    <row r="10" spans="1:133">
      <c r="A10" s="12"/>
      <c r="B10" s="25">
        <v>312.60000000000002</v>
      </c>
      <c r="C10" s="20" t="s">
        <v>15</v>
      </c>
      <c r="D10" s="47">
        <v>2448566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2448566</v>
      </c>
      <c r="O10" s="48">
        <f t="shared" si="2"/>
        <v>60.699719874067277</v>
      </c>
      <c r="P10" s="9"/>
    </row>
    <row r="11" spans="1:133">
      <c r="A11" s="12"/>
      <c r="B11" s="25">
        <v>315</v>
      </c>
      <c r="C11" s="20" t="s">
        <v>16</v>
      </c>
      <c r="D11" s="47">
        <v>259234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259234</v>
      </c>
      <c r="O11" s="48">
        <f t="shared" si="2"/>
        <v>6.4263863754679091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SUM(D13:D19)</f>
        <v>184958</v>
      </c>
      <c r="E12" s="32">
        <f t="shared" si="3"/>
        <v>2784184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483289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3452431</v>
      </c>
      <c r="O12" s="46">
        <f t="shared" si="2"/>
        <v>85.585438409479664</v>
      </c>
      <c r="P12" s="10"/>
    </row>
    <row r="13" spans="1:133">
      <c r="A13" s="12"/>
      <c r="B13" s="25">
        <v>322</v>
      </c>
      <c r="C13" s="20" t="s">
        <v>0</v>
      </c>
      <c r="D13" s="47">
        <v>155798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155798</v>
      </c>
      <c r="O13" s="48">
        <f t="shared" si="2"/>
        <v>3.862217704950544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14282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19" si="4">SUM(D14:M14)</f>
        <v>14282</v>
      </c>
      <c r="O14" s="48">
        <f t="shared" si="2"/>
        <v>0.35404943107166764</v>
      </c>
      <c r="P14" s="9"/>
    </row>
    <row r="15" spans="1:133">
      <c r="A15" s="12"/>
      <c r="B15" s="25">
        <v>324.32</v>
      </c>
      <c r="C15" s="20" t="s">
        <v>123</v>
      </c>
      <c r="D15" s="47">
        <v>0</v>
      </c>
      <c r="E15" s="47">
        <v>3228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3228</v>
      </c>
      <c r="O15" s="48">
        <f t="shared" si="2"/>
        <v>8.0021815116884401E-2</v>
      </c>
      <c r="P15" s="9"/>
    </row>
    <row r="16" spans="1:133">
      <c r="A16" s="12"/>
      <c r="B16" s="25">
        <v>324.61</v>
      </c>
      <c r="C16" s="20" t="s">
        <v>20</v>
      </c>
      <c r="D16" s="47">
        <v>0</v>
      </c>
      <c r="E16" s="47">
        <v>825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825</v>
      </c>
      <c r="O16" s="48">
        <f t="shared" si="2"/>
        <v>2.0451672079129377E-2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2761199</v>
      </c>
      <c r="F17" s="47">
        <v>0</v>
      </c>
      <c r="G17" s="47">
        <v>0</v>
      </c>
      <c r="H17" s="47">
        <v>0</v>
      </c>
      <c r="I17" s="47">
        <v>483289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3244488</v>
      </c>
      <c r="O17" s="48">
        <f t="shared" si="2"/>
        <v>80.430551079600392</v>
      </c>
      <c r="P17" s="9"/>
    </row>
    <row r="18" spans="1:16">
      <c r="A18" s="12"/>
      <c r="B18" s="25">
        <v>329</v>
      </c>
      <c r="C18" s="20" t="s">
        <v>22</v>
      </c>
      <c r="D18" s="47">
        <v>18190</v>
      </c>
      <c r="E18" s="47">
        <v>4650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22840</v>
      </c>
      <c r="O18" s="48">
        <f t="shared" si="2"/>
        <v>0.56620144277250306</v>
      </c>
      <c r="P18" s="9"/>
    </row>
    <row r="19" spans="1:16">
      <c r="A19" s="12"/>
      <c r="B19" s="25">
        <v>367</v>
      </c>
      <c r="C19" s="20" t="s">
        <v>103</v>
      </c>
      <c r="D19" s="47">
        <v>10970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10970</v>
      </c>
      <c r="O19" s="48">
        <f t="shared" si="2"/>
        <v>0.27194526388854456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SUM(D21:D43)</f>
        <v>3707237</v>
      </c>
      <c r="E20" s="32">
        <f t="shared" si="5"/>
        <v>4907118</v>
      </c>
      <c r="F20" s="32">
        <f t="shared" si="5"/>
        <v>1240996</v>
      </c>
      <c r="G20" s="32">
        <f t="shared" si="5"/>
        <v>0</v>
      </c>
      <c r="H20" s="32">
        <f t="shared" si="5"/>
        <v>0</v>
      </c>
      <c r="I20" s="32">
        <f t="shared" si="5"/>
        <v>44164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>SUM(D20:M20)</f>
        <v>9899515</v>
      </c>
      <c r="O20" s="46">
        <f t="shared" si="2"/>
        <v>245.40804184536057</v>
      </c>
      <c r="P20" s="10"/>
    </row>
    <row r="21" spans="1:16">
      <c r="A21" s="12"/>
      <c r="B21" s="25">
        <v>331.2</v>
      </c>
      <c r="C21" s="20" t="s">
        <v>23</v>
      </c>
      <c r="D21" s="47">
        <v>232099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232099</v>
      </c>
      <c r="O21" s="48">
        <f t="shared" si="2"/>
        <v>5.7537122883561818</v>
      </c>
      <c r="P21" s="9"/>
    </row>
    <row r="22" spans="1:16">
      <c r="A22" s="12"/>
      <c r="B22" s="25">
        <v>331.49</v>
      </c>
      <c r="C22" s="20" t="s">
        <v>28</v>
      </c>
      <c r="D22" s="47">
        <v>0</v>
      </c>
      <c r="E22" s="47">
        <v>238118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6">SUM(D22:M22)</f>
        <v>238118</v>
      </c>
      <c r="O22" s="48">
        <f t="shared" si="2"/>
        <v>5.9029227298643994</v>
      </c>
      <c r="P22" s="9"/>
    </row>
    <row r="23" spans="1:16">
      <c r="A23" s="12"/>
      <c r="B23" s="25">
        <v>331.5</v>
      </c>
      <c r="C23" s="20" t="s">
        <v>25</v>
      </c>
      <c r="D23" s="47">
        <v>0</v>
      </c>
      <c r="E23" s="47">
        <v>39438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39438</v>
      </c>
      <c r="O23" s="48">
        <f t="shared" si="2"/>
        <v>0.97766429509903563</v>
      </c>
      <c r="P23" s="9"/>
    </row>
    <row r="24" spans="1:16">
      <c r="A24" s="12"/>
      <c r="B24" s="25">
        <v>331.61</v>
      </c>
      <c r="C24" s="20" t="s">
        <v>132</v>
      </c>
      <c r="D24" s="47">
        <v>18334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18334</v>
      </c>
      <c r="O24" s="48">
        <f t="shared" si="2"/>
        <v>0.45449812836213094</v>
      </c>
      <c r="P24" s="9"/>
    </row>
    <row r="25" spans="1:16">
      <c r="A25" s="12"/>
      <c r="B25" s="25">
        <v>331.65</v>
      </c>
      <c r="C25" s="20" t="s">
        <v>29</v>
      </c>
      <c r="D25" s="47">
        <v>51666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51666</v>
      </c>
      <c r="O25" s="48">
        <f t="shared" si="2"/>
        <v>1.2807952601700587</v>
      </c>
      <c r="P25" s="9"/>
    </row>
    <row r="26" spans="1:16">
      <c r="A26" s="12"/>
      <c r="B26" s="25">
        <v>331.7</v>
      </c>
      <c r="C26" s="20" t="s">
        <v>133</v>
      </c>
      <c r="D26" s="47">
        <v>76778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76778</v>
      </c>
      <c r="O26" s="48">
        <f t="shared" si="2"/>
        <v>1.9033193683532066</v>
      </c>
      <c r="P26" s="9"/>
    </row>
    <row r="27" spans="1:16">
      <c r="A27" s="12"/>
      <c r="B27" s="25">
        <v>333</v>
      </c>
      <c r="C27" s="20" t="s">
        <v>3</v>
      </c>
      <c r="D27" s="47">
        <v>45896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45896</v>
      </c>
      <c r="O27" s="48">
        <f t="shared" si="2"/>
        <v>1.1377575051439055</v>
      </c>
      <c r="P27" s="9"/>
    </row>
    <row r="28" spans="1:16">
      <c r="A28" s="12"/>
      <c r="B28" s="25">
        <v>334.2</v>
      </c>
      <c r="C28" s="20" t="s">
        <v>26</v>
      </c>
      <c r="D28" s="47">
        <v>105130</v>
      </c>
      <c r="E28" s="47">
        <v>243915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349045</v>
      </c>
      <c r="O28" s="48">
        <f t="shared" si="2"/>
        <v>8.6527925828602594</v>
      </c>
      <c r="P28" s="9"/>
    </row>
    <row r="29" spans="1:16">
      <c r="A29" s="12"/>
      <c r="B29" s="25">
        <v>334.34</v>
      </c>
      <c r="C29" s="20" t="s">
        <v>30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44164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44164</v>
      </c>
      <c r="O29" s="48">
        <f t="shared" si="2"/>
        <v>1.0948213887305089</v>
      </c>
      <c r="P29" s="9"/>
    </row>
    <row r="30" spans="1:16">
      <c r="A30" s="12"/>
      <c r="B30" s="25">
        <v>334.49</v>
      </c>
      <c r="C30" s="20" t="s">
        <v>32</v>
      </c>
      <c r="D30" s="47">
        <v>0</v>
      </c>
      <c r="E30" s="47">
        <v>894708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2" si="7">SUM(D30:M30)</f>
        <v>894708</v>
      </c>
      <c r="O30" s="48">
        <f t="shared" si="2"/>
        <v>22.179726815240834</v>
      </c>
      <c r="P30" s="9"/>
    </row>
    <row r="31" spans="1:16">
      <c r="A31" s="12"/>
      <c r="B31" s="25">
        <v>335.12</v>
      </c>
      <c r="C31" s="20" t="s">
        <v>35</v>
      </c>
      <c r="D31" s="47">
        <v>752282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752282</v>
      </c>
      <c r="O31" s="48">
        <f t="shared" si="2"/>
        <v>18.64899972731104</v>
      </c>
      <c r="P31" s="9"/>
    </row>
    <row r="32" spans="1:16">
      <c r="A32" s="12"/>
      <c r="B32" s="25">
        <v>335.13</v>
      </c>
      <c r="C32" s="20" t="s">
        <v>36</v>
      </c>
      <c r="D32" s="47">
        <v>18505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18505</v>
      </c>
      <c r="O32" s="48">
        <f t="shared" si="2"/>
        <v>0.45873720221125958</v>
      </c>
      <c r="P32" s="9"/>
    </row>
    <row r="33" spans="1:16">
      <c r="A33" s="12"/>
      <c r="B33" s="25">
        <v>335.14</v>
      </c>
      <c r="C33" s="20" t="s">
        <v>37</v>
      </c>
      <c r="D33" s="47">
        <v>10383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10383</v>
      </c>
      <c r="O33" s="48">
        <f t="shared" si="2"/>
        <v>0.25739358933042467</v>
      </c>
      <c r="P33" s="9"/>
    </row>
    <row r="34" spans="1:16">
      <c r="A34" s="12"/>
      <c r="B34" s="25">
        <v>335.15</v>
      </c>
      <c r="C34" s="20" t="s">
        <v>38</v>
      </c>
      <c r="D34" s="47">
        <v>7742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7742</v>
      </c>
      <c r="O34" s="48">
        <f t="shared" si="2"/>
        <v>0.19192344877166018</v>
      </c>
      <c r="P34" s="9"/>
    </row>
    <row r="35" spans="1:16">
      <c r="A35" s="12"/>
      <c r="B35" s="25">
        <v>335.16</v>
      </c>
      <c r="C35" s="20" t="s">
        <v>39</v>
      </c>
      <c r="D35" s="47">
        <v>12000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12000</v>
      </c>
      <c r="O35" s="48">
        <f t="shared" si="2"/>
        <v>0.29747886660551826</v>
      </c>
      <c r="P35" s="9"/>
    </row>
    <row r="36" spans="1:16">
      <c r="A36" s="12"/>
      <c r="B36" s="25">
        <v>335.18</v>
      </c>
      <c r="C36" s="20" t="s">
        <v>40</v>
      </c>
      <c r="D36" s="47">
        <v>1066402</v>
      </c>
      <c r="E36" s="47">
        <v>394506</v>
      </c>
      <c r="F36" s="47">
        <v>1240996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2701904</v>
      </c>
      <c r="O36" s="48">
        <f t="shared" si="2"/>
        <v>66.979944966409676</v>
      </c>
      <c r="P36" s="9"/>
    </row>
    <row r="37" spans="1:16">
      <c r="A37" s="12"/>
      <c r="B37" s="25">
        <v>335.19</v>
      </c>
      <c r="C37" s="20" t="s">
        <v>55</v>
      </c>
      <c r="D37" s="47">
        <v>1185040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1185040</v>
      </c>
      <c r="O37" s="48">
        <f t="shared" ref="O37:O68" si="8">(N37/O$87)</f>
        <v>29.377029673516944</v>
      </c>
      <c r="P37" s="9"/>
    </row>
    <row r="38" spans="1:16">
      <c r="A38" s="12"/>
      <c r="B38" s="25">
        <v>335.29</v>
      </c>
      <c r="C38" s="20" t="s">
        <v>159</v>
      </c>
      <c r="D38" s="47">
        <v>0</v>
      </c>
      <c r="E38" s="47">
        <v>177017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177017</v>
      </c>
      <c r="O38" s="48">
        <f t="shared" si="8"/>
        <v>4.3882347108257518</v>
      </c>
      <c r="P38" s="9"/>
    </row>
    <row r="39" spans="1:16">
      <c r="A39" s="12"/>
      <c r="B39" s="25">
        <v>335.42</v>
      </c>
      <c r="C39" s="20" t="s">
        <v>42</v>
      </c>
      <c r="D39" s="47">
        <v>0</v>
      </c>
      <c r="E39" s="47">
        <v>1292998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1292998</v>
      </c>
      <c r="O39" s="48">
        <f t="shared" si="8"/>
        <v>32.053298296933491</v>
      </c>
      <c r="P39" s="9"/>
    </row>
    <row r="40" spans="1:16">
      <c r="A40" s="12"/>
      <c r="B40" s="25">
        <v>335.49</v>
      </c>
      <c r="C40" s="20" t="s">
        <v>43</v>
      </c>
      <c r="D40" s="47">
        <v>0</v>
      </c>
      <c r="E40" s="47">
        <v>612640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612640</v>
      </c>
      <c r="O40" s="48">
        <f t="shared" si="8"/>
        <v>15.187287736433724</v>
      </c>
      <c r="P40" s="9"/>
    </row>
    <row r="41" spans="1:16">
      <c r="A41" s="12"/>
      <c r="B41" s="25">
        <v>335.8</v>
      </c>
      <c r="C41" s="20" t="s">
        <v>46</v>
      </c>
      <c r="D41" s="47">
        <v>0</v>
      </c>
      <c r="E41" s="47">
        <v>1013778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1013778</v>
      </c>
      <c r="O41" s="48">
        <f t="shared" si="8"/>
        <v>25.131460869134088</v>
      </c>
      <c r="P41" s="9"/>
    </row>
    <row r="42" spans="1:16">
      <c r="A42" s="12"/>
      <c r="B42" s="25">
        <v>336</v>
      </c>
      <c r="C42" s="20" t="s">
        <v>4</v>
      </c>
      <c r="D42" s="47">
        <v>88590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88590</v>
      </c>
      <c r="O42" s="48">
        <f t="shared" si="8"/>
        <v>2.1961377327152385</v>
      </c>
      <c r="P42" s="9"/>
    </row>
    <row r="43" spans="1:16">
      <c r="A43" s="12"/>
      <c r="B43" s="25">
        <v>337.3</v>
      </c>
      <c r="C43" s="20" t="s">
        <v>47</v>
      </c>
      <c r="D43" s="47">
        <v>36390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36390</v>
      </c>
      <c r="O43" s="48">
        <f t="shared" si="8"/>
        <v>0.90210466298123404</v>
      </c>
      <c r="P43" s="9"/>
    </row>
    <row r="44" spans="1:16" ht="15.75">
      <c r="A44" s="29" t="s">
        <v>52</v>
      </c>
      <c r="B44" s="30"/>
      <c r="C44" s="31"/>
      <c r="D44" s="32">
        <f t="shared" ref="D44:M44" si="9">SUM(D45:D68)</f>
        <v>1258001</v>
      </c>
      <c r="E44" s="32">
        <f t="shared" si="9"/>
        <v>2685533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1357778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5301312</v>
      </c>
      <c r="O44" s="46">
        <f t="shared" si="8"/>
        <v>131.41902377351943</v>
      </c>
      <c r="P44" s="10"/>
    </row>
    <row r="45" spans="1:16">
      <c r="A45" s="12"/>
      <c r="B45" s="25">
        <v>341.1</v>
      </c>
      <c r="C45" s="20" t="s">
        <v>56</v>
      </c>
      <c r="D45" s="47">
        <v>0</v>
      </c>
      <c r="E45" s="47">
        <v>44484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44484</v>
      </c>
      <c r="O45" s="48">
        <f t="shared" si="8"/>
        <v>1.102754158506656</v>
      </c>
      <c r="P45" s="9"/>
    </row>
    <row r="46" spans="1:16">
      <c r="A46" s="12"/>
      <c r="B46" s="25">
        <v>341.16</v>
      </c>
      <c r="C46" s="20" t="s">
        <v>57</v>
      </c>
      <c r="D46" s="47">
        <v>102734</v>
      </c>
      <c r="E46" s="47">
        <v>56794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68" si="10">SUM(D46:M46)</f>
        <v>159528</v>
      </c>
      <c r="O46" s="48">
        <f t="shared" si="8"/>
        <v>3.9546840526537594</v>
      </c>
      <c r="P46" s="9"/>
    </row>
    <row r="47" spans="1:16">
      <c r="A47" s="12"/>
      <c r="B47" s="25">
        <v>341.3</v>
      </c>
      <c r="C47" s="20" t="s">
        <v>58</v>
      </c>
      <c r="D47" s="47">
        <v>39944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39944</v>
      </c>
      <c r="O47" s="48">
        <f t="shared" si="8"/>
        <v>0.99020798730756832</v>
      </c>
      <c r="P47" s="9"/>
    </row>
    <row r="48" spans="1:16">
      <c r="A48" s="12"/>
      <c r="B48" s="25">
        <v>341.52</v>
      </c>
      <c r="C48" s="20" t="s">
        <v>60</v>
      </c>
      <c r="D48" s="47">
        <v>78569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78569</v>
      </c>
      <c r="O48" s="48">
        <f t="shared" si="8"/>
        <v>1.9477180891940802</v>
      </c>
      <c r="P48" s="9"/>
    </row>
    <row r="49" spans="1:16">
      <c r="A49" s="12"/>
      <c r="B49" s="25">
        <v>341.56</v>
      </c>
      <c r="C49" s="20" t="s">
        <v>61</v>
      </c>
      <c r="D49" s="47">
        <v>31571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31571</v>
      </c>
      <c r="O49" s="48">
        <f t="shared" si="8"/>
        <v>0.78264210813356805</v>
      </c>
      <c r="P49" s="9"/>
    </row>
    <row r="50" spans="1:16">
      <c r="A50" s="12"/>
      <c r="B50" s="25">
        <v>341.8</v>
      </c>
      <c r="C50" s="20" t="s">
        <v>136</v>
      </c>
      <c r="D50" s="47">
        <v>650984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650984</v>
      </c>
      <c r="O50" s="48">
        <f t="shared" si="8"/>
        <v>16.137831874860556</v>
      </c>
      <c r="P50" s="9"/>
    </row>
    <row r="51" spans="1:16">
      <c r="A51" s="12"/>
      <c r="B51" s="25">
        <v>341.9</v>
      </c>
      <c r="C51" s="20" t="s">
        <v>62</v>
      </c>
      <c r="D51" s="47">
        <v>40577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40577</v>
      </c>
      <c r="O51" s="48">
        <f t="shared" si="8"/>
        <v>1.0058999975210094</v>
      </c>
      <c r="P51" s="9"/>
    </row>
    <row r="52" spans="1:16">
      <c r="A52" s="12"/>
      <c r="B52" s="25">
        <v>342.1</v>
      </c>
      <c r="C52" s="20" t="s">
        <v>63</v>
      </c>
      <c r="D52" s="47">
        <v>84300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84300</v>
      </c>
      <c r="O52" s="48">
        <f t="shared" si="8"/>
        <v>2.0897890379037656</v>
      </c>
      <c r="P52" s="9"/>
    </row>
    <row r="53" spans="1:16">
      <c r="A53" s="12"/>
      <c r="B53" s="25">
        <v>342.3</v>
      </c>
      <c r="C53" s="20" t="s">
        <v>64</v>
      </c>
      <c r="D53" s="47">
        <v>167983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167983</v>
      </c>
      <c r="O53" s="48">
        <f t="shared" si="8"/>
        <v>4.1642827040828978</v>
      </c>
      <c r="P53" s="9"/>
    </row>
    <row r="54" spans="1:16">
      <c r="A54" s="12"/>
      <c r="B54" s="25">
        <v>342.5</v>
      </c>
      <c r="C54" s="20" t="s">
        <v>65</v>
      </c>
      <c r="D54" s="47">
        <v>4909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4909</v>
      </c>
      <c r="O54" s="48">
        <f t="shared" si="8"/>
        <v>0.12169364634720742</v>
      </c>
      <c r="P54" s="9"/>
    </row>
    <row r="55" spans="1:16">
      <c r="A55" s="12"/>
      <c r="B55" s="25">
        <v>342.6</v>
      </c>
      <c r="C55" s="20" t="s">
        <v>66</v>
      </c>
      <c r="D55" s="47">
        <v>0</v>
      </c>
      <c r="E55" s="47">
        <v>1711891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1711891</v>
      </c>
      <c r="O55" s="48">
        <f t="shared" si="8"/>
        <v>42.437616202682271</v>
      </c>
      <c r="P55" s="9"/>
    </row>
    <row r="56" spans="1:16">
      <c r="A56" s="12"/>
      <c r="B56" s="25">
        <v>342.9</v>
      </c>
      <c r="C56" s="20" t="s">
        <v>67</v>
      </c>
      <c r="D56" s="47">
        <v>0</v>
      </c>
      <c r="E56" s="47">
        <v>72567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72567</v>
      </c>
      <c r="O56" s="48">
        <f t="shared" si="8"/>
        <v>1.7989290760802201</v>
      </c>
      <c r="P56" s="9"/>
    </row>
    <row r="57" spans="1:16">
      <c r="A57" s="12"/>
      <c r="B57" s="25">
        <v>343.3</v>
      </c>
      <c r="C57" s="20" t="s">
        <v>68</v>
      </c>
      <c r="D57" s="47">
        <v>0</v>
      </c>
      <c r="E57" s="47">
        <v>57255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57255</v>
      </c>
      <c r="O57" s="48">
        <f t="shared" si="8"/>
        <v>1.4193460422915789</v>
      </c>
      <c r="P57" s="9"/>
    </row>
    <row r="58" spans="1:16">
      <c r="A58" s="12"/>
      <c r="B58" s="25">
        <v>343.4</v>
      </c>
      <c r="C58" s="20" t="s">
        <v>69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1357778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1357778</v>
      </c>
      <c r="O58" s="48">
        <f t="shared" si="8"/>
        <v>33.659188378492281</v>
      </c>
      <c r="P58" s="9"/>
    </row>
    <row r="59" spans="1:16">
      <c r="A59" s="12"/>
      <c r="B59" s="25">
        <v>344.9</v>
      </c>
      <c r="C59" s="20" t="s">
        <v>70</v>
      </c>
      <c r="D59" s="47">
        <v>0</v>
      </c>
      <c r="E59" s="47">
        <v>631974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631974</v>
      </c>
      <c r="O59" s="48">
        <f t="shared" si="8"/>
        <v>15.666575770346315</v>
      </c>
      <c r="P59" s="9"/>
    </row>
    <row r="60" spans="1:16">
      <c r="A60" s="12"/>
      <c r="B60" s="25">
        <v>346.4</v>
      </c>
      <c r="C60" s="20" t="s">
        <v>71</v>
      </c>
      <c r="D60" s="47">
        <v>15883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15883</v>
      </c>
      <c r="O60" s="48">
        <f t="shared" si="8"/>
        <v>0.39373806985795384</v>
      </c>
      <c r="P60" s="9"/>
    </row>
    <row r="61" spans="1:16">
      <c r="A61" s="12"/>
      <c r="B61" s="25">
        <v>347.2</v>
      </c>
      <c r="C61" s="20" t="s">
        <v>72</v>
      </c>
      <c r="D61" s="47">
        <v>24369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24369</v>
      </c>
      <c r="O61" s="48">
        <f t="shared" si="8"/>
        <v>0.60410520835915615</v>
      </c>
      <c r="P61" s="9"/>
    </row>
    <row r="62" spans="1:16">
      <c r="A62" s="12"/>
      <c r="B62" s="25">
        <v>348.92099999999999</v>
      </c>
      <c r="C62" s="20" t="s">
        <v>73</v>
      </c>
      <c r="D62" s="47">
        <v>0</v>
      </c>
      <c r="E62" s="47">
        <v>6612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6612</v>
      </c>
      <c r="O62" s="48">
        <f t="shared" si="8"/>
        <v>0.16391085549964055</v>
      </c>
      <c r="P62" s="9"/>
    </row>
    <row r="63" spans="1:16">
      <c r="A63" s="12"/>
      <c r="B63" s="25">
        <v>348.92200000000003</v>
      </c>
      <c r="C63" s="20" t="s">
        <v>74</v>
      </c>
      <c r="D63" s="47">
        <v>0</v>
      </c>
      <c r="E63" s="47">
        <v>6612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6612</v>
      </c>
      <c r="O63" s="48">
        <f t="shared" si="8"/>
        <v>0.16391085549964055</v>
      </c>
      <c r="P63" s="9"/>
    </row>
    <row r="64" spans="1:16">
      <c r="A64" s="12"/>
      <c r="B64" s="25">
        <v>348.923</v>
      </c>
      <c r="C64" s="20" t="s">
        <v>75</v>
      </c>
      <c r="D64" s="47">
        <v>0</v>
      </c>
      <c r="E64" s="47">
        <v>6612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6612</v>
      </c>
      <c r="O64" s="48">
        <f t="shared" si="8"/>
        <v>0.16391085549964055</v>
      </c>
      <c r="P64" s="9"/>
    </row>
    <row r="65" spans="1:16">
      <c r="A65" s="12"/>
      <c r="B65" s="25">
        <v>348.92399999999998</v>
      </c>
      <c r="C65" s="20" t="s">
        <v>76</v>
      </c>
      <c r="D65" s="47">
        <v>0</v>
      </c>
      <c r="E65" s="47">
        <v>6612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6612</v>
      </c>
      <c r="O65" s="48">
        <f t="shared" si="8"/>
        <v>0.16391085549964055</v>
      </c>
      <c r="P65" s="9"/>
    </row>
    <row r="66" spans="1:16">
      <c r="A66" s="12"/>
      <c r="B66" s="25">
        <v>348.93099999999998</v>
      </c>
      <c r="C66" s="20" t="s">
        <v>77</v>
      </c>
      <c r="D66" s="47">
        <v>13216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13216</v>
      </c>
      <c r="O66" s="48">
        <f t="shared" si="8"/>
        <v>0.32762339175487742</v>
      </c>
      <c r="P66" s="9"/>
    </row>
    <row r="67" spans="1:16">
      <c r="A67" s="12"/>
      <c r="B67" s="25">
        <v>348.93200000000002</v>
      </c>
      <c r="C67" s="20" t="s">
        <v>78</v>
      </c>
      <c r="D67" s="47">
        <v>2962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2962</v>
      </c>
      <c r="O67" s="48">
        <f t="shared" si="8"/>
        <v>7.3427700240462079E-2</v>
      </c>
      <c r="P67" s="9"/>
    </row>
    <row r="68" spans="1:16">
      <c r="A68" s="12"/>
      <c r="B68" s="25">
        <v>349</v>
      </c>
      <c r="C68" s="20" t="s">
        <v>160</v>
      </c>
      <c r="D68" s="47">
        <v>0</v>
      </c>
      <c r="E68" s="47">
        <v>84120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84120</v>
      </c>
      <c r="O68" s="48">
        <f t="shared" si="8"/>
        <v>2.0853268549046828</v>
      </c>
      <c r="P68" s="9"/>
    </row>
    <row r="69" spans="1:16" ht="15.75">
      <c r="A69" s="29" t="s">
        <v>53</v>
      </c>
      <c r="B69" s="30"/>
      <c r="C69" s="31"/>
      <c r="D69" s="32">
        <f t="shared" ref="D69:M69" si="11">SUM(D70:D73)</f>
        <v>4017</v>
      </c>
      <c r="E69" s="32">
        <f t="shared" si="11"/>
        <v>229904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ref="N69:N85" si="12">SUM(D69:M69)</f>
        <v>233921</v>
      </c>
      <c r="O69" s="46">
        <f t="shared" ref="O69:O85" si="13">(N69/O$87)</f>
        <v>5.7988794962691195</v>
      </c>
      <c r="P69" s="10"/>
    </row>
    <row r="70" spans="1:16">
      <c r="A70" s="13"/>
      <c r="B70" s="40">
        <v>351.1</v>
      </c>
      <c r="C70" s="21" t="s">
        <v>93</v>
      </c>
      <c r="D70" s="47">
        <v>0</v>
      </c>
      <c r="E70" s="47">
        <v>38164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38164</v>
      </c>
      <c r="O70" s="48">
        <f t="shared" si="13"/>
        <v>0.94608195542774987</v>
      </c>
      <c r="P70" s="9"/>
    </row>
    <row r="71" spans="1:16">
      <c r="A71" s="13"/>
      <c r="B71" s="40">
        <v>351.8</v>
      </c>
      <c r="C71" s="21" t="s">
        <v>139</v>
      </c>
      <c r="D71" s="47">
        <v>0</v>
      </c>
      <c r="E71" s="47">
        <v>32628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32628</v>
      </c>
      <c r="O71" s="48">
        <f t="shared" si="13"/>
        <v>0.80884503830040411</v>
      </c>
      <c r="P71" s="9"/>
    </row>
    <row r="72" spans="1:16">
      <c r="A72" s="13"/>
      <c r="B72" s="40">
        <v>352</v>
      </c>
      <c r="C72" s="21" t="s">
        <v>97</v>
      </c>
      <c r="D72" s="47">
        <v>4017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4017</v>
      </c>
      <c r="O72" s="48">
        <f t="shared" si="13"/>
        <v>9.9581050596197235E-2</v>
      </c>
      <c r="P72" s="9"/>
    </row>
    <row r="73" spans="1:16">
      <c r="A73" s="13"/>
      <c r="B73" s="40">
        <v>359</v>
      </c>
      <c r="C73" s="21" t="s">
        <v>99</v>
      </c>
      <c r="D73" s="47">
        <v>0</v>
      </c>
      <c r="E73" s="47">
        <v>159112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159112</v>
      </c>
      <c r="O73" s="48">
        <f t="shared" si="13"/>
        <v>3.9443714519447681</v>
      </c>
      <c r="P73" s="9"/>
    </row>
    <row r="74" spans="1:16" ht="15.75">
      <c r="A74" s="29" t="s">
        <v>5</v>
      </c>
      <c r="B74" s="30"/>
      <c r="C74" s="31"/>
      <c r="D74" s="32">
        <f t="shared" ref="D74:M74" si="14">SUM(D75:D80)</f>
        <v>355353</v>
      </c>
      <c r="E74" s="32">
        <f t="shared" si="14"/>
        <v>1406552</v>
      </c>
      <c r="F74" s="32">
        <f t="shared" si="14"/>
        <v>8944</v>
      </c>
      <c r="G74" s="32">
        <f t="shared" si="14"/>
        <v>27738</v>
      </c>
      <c r="H74" s="32">
        <f t="shared" si="14"/>
        <v>0</v>
      </c>
      <c r="I74" s="32">
        <f t="shared" si="14"/>
        <v>225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 t="shared" si="12"/>
        <v>1798812</v>
      </c>
      <c r="O74" s="46">
        <f t="shared" si="13"/>
        <v>44.592379583033789</v>
      </c>
      <c r="P74" s="10"/>
    </row>
    <row r="75" spans="1:16">
      <c r="A75" s="12"/>
      <c r="B75" s="25">
        <v>361.1</v>
      </c>
      <c r="C75" s="20" t="s">
        <v>100</v>
      </c>
      <c r="D75" s="47">
        <v>12405</v>
      </c>
      <c r="E75" s="47">
        <v>18105</v>
      </c>
      <c r="F75" s="47">
        <v>8944</v>
      </c>
      <c r="G75" s="47">
        <v>4038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43492</v>
      </c>
      <c r="O75" s="48">
        <f t="shared" si="13"/>
        <v>1.0781625722005999</v>
      </c>
      <c r="P75" s="9"/>
    </row>
    <row r="76" spans="1:16">
      <c r="A76" s="12"/>
      <c r="B76" s="25">
        <v>362</v>
      </c>
      <c r="C76" s="20" t="s">
        <v>101</v>
      </c>
      <c r="D76" s="47">
        <v>51987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51987</v>
      </c>
      <c r="O76" s="48">
        <f t="shared" si="13"/>
        <v>1.2887528198517564</v>
      </c>
      <c r="P76" s="9"/>
    </row>
    <row r="77" spans="1:16">
      <c r="A77" s="12"/>
      <c r="B77" s="25">
        <v>365</v>
      </c>
      <c r="C77" s="20" t="s">
        <v>127</v>
      </c>
      <c r="D77" s="47">
        <v>540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540</v>
      </c>
      <c r="O77" s="48">
        <f t="shared" si="13"/>
        <v>1.338654899724832E-2</v>
      </c>
      <c r="P77" s="9"/>
    </row>
    <row r="78" spans="1:16">
      <c r="A78" s="12"/>
      <c r="B78" s="25">
        <v>366</v>
      </c>
      <c r="C78" s="20" t="s">
        <v>102</v>
      </c>
      <c r="D78" s="47">
        <v>0</v>
      </c>
      <c r="E78" s="47">
        <v>110786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110786</v>
      </c>
      <c r="O78" s="48">
        <f t="shared" si="13"/>
        <v>2.7463744763132452</v>
      </c>
      <c r="P78" s="9"/>
    </row>
    <row r="79" spans="1:16">
      <c r="A79" s="12"/>
      <c r="B79" s="25">
        <v>369.3</v>
      </c>
      <c r="C79" s="20" t="s">
        <v>128</v>
      </c>
      <c r="D79" s="47">
        <v>0</v>
      </c>
      <c r="E79" s="47">
        <v>1690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1690</v>
      </c>
      <c r="O79" s="48">
        <f t="shared" si="13"/>
        <v>4.1894940380277149E-2</v>
      </c>
      <c r="P79" s="9"/>
    </row>
    <row r="80" spans="1:16">
      <c r="A80" s="12"/>
      <c r="B80" s="25">
        <v>369.9</v>
      </c>
      <c r="C80" s="20" t="s">
        <v>104</v>
      </c>
      <c r="D80" s="47">
        <v>290421</v>
      </c>
      <c r="E80" s="47">
        <v>1275971</v>
      </c>
      <c r="F80" s="47">
        <v>0</v>
      </c>
      <c r="G80" s="47">
        <v>23700</v>
      </c>
      <c r="H80" s="47">
        <v>0</v>
      </c>
      <c r="I80" s="47">
        <v>225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1590317</v>
      </c>
      <c r="O80" s="48">
        <f t="shared" si="13"/>
        <v>39.423808225290664</v>
      </c>
      <c r="P80" s="9"/>
    </row>
    <row r="81" spans="1:119" ht="15.75">
      <c r="A81" s="29" t="s">
        <v>54</v>
      </c>
      <c r="B81" s="30"/>
      <c r="C81" s="31"/>
      <c r="D81" s="32">
        <f t="shared" ref="D81:M81" si="15">SUM(D82:D84)</f>
        <v>168000</v>
      </c>
      <c r="E81" s="32">
        <f t="shared" si="15"/>
        <v>557242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33094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2"/>
        <v>758336</v>
      </c>
      <c r="O81" s="46">
        <f t="shared" si="13"/>
        <v>18.799077815513524</v>
      </c>
      <c r="P81" s="9"/>
    </row>
    <row r="82" spans="1:119">
      <c r="A82" s="12"/>
      <c r="B82" s="25">
        <v>381</v>
      </c>
      <c r="C82" s="20" t="s">
        <v>105</v>
      </c>
      <c r="D82" s="47">
        <v>168000</v>
      </c>
      <c r="E82" s="47">
        <v>557242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725242</v>
      </c>
      <c r="O82" s="48">
        <f t="shared" si="13"/>
        <v>17.978680681226603</v>
      </c>
      <c r="P82" s="9"/>
    </row>
    <row r="83" spans="1:119">
      <c r="A83" s="12"/>
      <c r="B83" s="25">
        <v>389.1</v>
      </c>
      <c r="C83" s="20" t="s">
        <v>112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6670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6670</v>
      </c>
      <c r="O83" s="48">
        <f t="shared" si="13"/>
        <v>0.16534867002156722</v>
      </c>
      <c r="P83" s="9"/>
    </row>
    <row r="84" spans="1:119" ht="15.75" thickBot="1">
      <c r="A84" s="12"/>
      <c r="B84" s="25">
        <v>389.6</v>
      </c>
      <c r="C84" s="20" t="s">
        <v>161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26424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26424</v>
      </c>
      <c r="O84" s="48">
        <f t="shared" si="13"/>
        <v>0.65504846426535113</v>
      </c>
      <c r="P84" s="9"/>
    </row>
    <row r="85" spans="1:119" ht="16.5" thickBot="1">
      <c r="A85" s="14" t="s">
        <v>79</v>
      </c>
      <c r="B85" s="23"/>
      <c r="C85" s="22"/>
      <c r="D85" s="15">
        <f t="shared" ref="D85:M85" si="16">SUM(D5,D12,D20,D44,D69,D74,D81)</f>
        <v>21455238</v>
      </c>
      <c r="E85" s="15">
        <f t="shared" si="16"/>
        <v>13963341</v>
      </c>
      <c r="F85" s="15">
        <f t="shared" si="16"/>
        <v>1249940</v>
      </c>
      <c r="G85" s="15">
        <f t="shared" si="16"/>
        <v>27738</v>
      </c>
      <c r="H85" s="15">
        <f t="shared" si="16"/>
        <v>0</v>
      </c>
      <c r="I85" s="15">
        <f t="shared" si="16"/>
        <v>1918550</v>
      </c>
      <c r="J85" s="15">
        <f t="shared" si="16"/>
        <v>0</v>
      </c>
      <c r="K85" s="15">
        <f t="shared" si="16"/>
        <v>0</v>
      </c>
      <c r="L85" s="15">
        <f t="shared" si="16"/>
        <v>0</v>
      </c>
      <c r="M85" s="15">
        <f t="shared" si="16"/>
        <v>0</v>
      </c>
      <c r="N85" s="15">
        <f t="shared" si="12"/>
        <v>38614807</v>
      </c>
      <c r="O85" s="38">
        <f t="shared" si="13"/>
        <v>957.25741837923601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49" t="s">
        <v>162</v>
      </c>
      <c r="M87" s="49"/>
      <c r="N87" s="49"/>
      <c r="O87" s="44">
        <v>40339</v>
      </c>
    </row>
    <row r="88" spans="1:119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</row>
    <row r="89" spans="1:119" ht="15.75" customHeight="1" thickBot="1">
      <c r="A89" s="53" t="s">
        <v>130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16221636</v>
      </c>
      <c r="E5" s="27">
        <f t="shared" si="0"/>
        <v>1391172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17612808</v>
      </c>
      <c r="O5" s="33">
        <f t="shared" ref="O5:O36" si="2">(N5/O$85)</f>
        <v>432.03591139892558</v>
      </c>
      <c r="P5" s="6"/>
    </row>
    <row r="6" spans="1:133">
      <c r="A6" s="12"/>
      <c r="B6" s="25">
        <v>311</v>
      </c>
      <c r="C6" s="20" t="s">
        <v>2</v>
      </c>
      <c r="D6" s="47">
        <v>13570752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13570752</v>
      </c>
      <c r="O6" s="48">
        <f t="shared" si="2"/>
        <v>332.88571638825522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151016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151016</v>
      </c>
      <c r="O7" s="48">
        <f t="shared" si="2"/>
        <v>3.7043687296097332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46528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46528</v>
      </c>
      <c r="O8" s="48">
        <f t="shared" si="2"/>
        <v>1.1413152795152943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1193628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1193628</v>
      </c>
      <c r="O9" s="48">
        <f t="shared" si="2"/>
        <v>29.279269997792333</v>
      </c>
      <c r="P9" s="9"/>
    </row>
    <row r="10" spans="1:133">
      <c r="A10" s="12"/>
      <c r="B10" s="25">
        <v>312.60000000000002</v>
      </c>
      <c r="C10" s="20" t="s">
        <v>15</v>
      </c>
      <c r="D10" s="47">
        <v>2388135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2388135</v>
      </c>
      <c r="O10" s="48">
        <f t="shared" si="2"/>
        <v>58.580101552726468</v>
      </c>
      <c r="P10" s="9"/>
    </row>
    <row r="11" spans="1:133">
      <c r="A11" s="12"/>
      <c r="B11" s="25">
        <v>315</v>
      </c>
      <c r="C11" s="20" t="s">
        <v>16</v>
      </c>
      <c r="D11" s="47">
        <v>262749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262749</v>
      </c>
      <c r="O11" s="48">
        <f t="shared" si="2"/>
        <v>6.4451394510265656</v>
      </c>
      <c r="P11" s="9"/>
    </row>
    <row r="12" spans="1:133" ht="15.75">
      <c r="A12" s="29" t="s">
        <v>18</v>
      </c>
      <c r="B12" s="30"/>
      <c r="C12" s="31"/>
      <c r="D12" s="32">
        <f>SUM(D13:D16)</f>
        <v>187961</v>
      </c>
      <c r="E12" s="32">
        <f t="shared" ref="E12:M12" si="3">SUM(E13:E16)</f>
        <v>1746756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486406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2421123</v>
      </c>
      <c r="O12" s="46">
        <f t="shared" si="2"/>
        <v>59.389285451468098</v>
      </c>
      <c r="P12" s="10"/>
    </row>
    <row r="13" spans="1:133">
      <c r="A13" s="12"/>
      <c r="B13" s="25">
        <v>322</v>
      </c>
      <c r="C13" s="20" t="s">
        <v>0</v>
      </c>
      <c r="D13" s="47">
        <v>155766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155766</v>
      </c>
      <c r="O13" s="48">
        <f t="shared" si="2"/>
        <v>3.8208845389653394</v>
      </c>
      <c r="P13" s="9"/>
    </row>
    <row r="14" spans="1:133">
      <c r="A14" s="12"/>
      <c r="B14" s="25">
        <v>325.2</v>
      </c>
      <c r="C14" s="20" t="s">
        <v>21</v>
      </c>
      <c r="D14" s="47">
        <v>0</v>
      </c>
      <c r="E14" s="47">
        <v>1742006</v>
      </c>
      <c r="F14" s="47">
        <v>0</v>
      </c>
      <c r="G14" s="47">
        <v>0</v>
      </c>
      <c r="H14" s="47">
        <v>0</v>
      </c>
      <c r="I14" s="47">
        <v>486406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2228412</v>
      </c>
      <c r="O14" s="48">
        <f t="shared" si="2"/>
        <v>54.662153212156895</v>
      </c>
      <c r="P14" s="9"/>
    </row>
    <row r="15" spans="1:133">
      <c r="A15" s="12"/>
      <c r="B15" s="25">
        <v>329</v>
      </c>
      <c r="C15" s="20" t="s">
        <v>22</v>
      </c>
      <c r="D15" s="47">
        <v>18500</v>
      </c>
      <c r="E15" s="47">
        <v>4750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23250</v>
      </c>
      <c r="O15" s="48">
        <f t="shared" si="2"/>
        <v>0.57031422474059901</v>
      </c>
      <c r="P15" s="9"/>
    </row>
    <row r="16" spans="1:133">
      <c r="A16" s="12"/>
      <c r="B16" s="25">
        <v>367</v>
      </c>
      <c r="C16" s="20" t="s">
        <v>103</v>
      </c>
      <c r="D16" s="47">
        <v>13695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13695</v>
      </c>
      <c r="O16" s="48">
        <f t="shared" si="2"/>
        <v>0.33593347560526898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SUM(D18:D40)</f>
        <v>2318922</v>
      </c>
      <c r="E17" s="32">
        <f t="shared" si="4"/>
        <v>7864417</v>
      </c>
      <c r="F17" s="32">
        <f t="shared" si="4"/>
        <v>1201790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11385129</v>
      </c>
      <c r="O17" s="46">
        <f t="shared" si="2"/>
        <v>279.27316211641767</v>
      </c>
      <c r="P17" s="10"/>
    </row>
    <row r="18" spans="1:16">
      <c r="A18" s="12"/>
      <c r="B18" s="25">
        <v>331.2</v>
      </c>
      <c r="C18" s="20" t="s">
        <v>23</v>
      </c>
      <c r="D18" s="47">
        <v>200982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200982</v>
      </c>
      <c r="O18" s="48">
        <f t="shared" si="2"/>
        <v>4.9300169254544119</v>
      </c>
      <c r="P18" s="9"/>
    </row>
    <row r="19" spans="1:16">
      <c r="A19" s="12"/>
      <c r="B19" s="25">
        <v>331.49</v>
      </c>
      <c r="C19" s="20" t="s">
        <v>28</v>
      </c>
      <c r="D19" s="47">
        <v>0</v>
      </c>
      <c r="E19" s="47">
        <v>335273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335273</v>
      </c>
      <c r="O19" s="48">
        <f t="shared" si="2"/>
        <v>8.2241273579120371</v>
      </c>
      <c r="P19" s="9"/>
    </row>
    <row r="20" spans="1:16">
      <c r="A20" s="12"/>
      <c r="B20" s="25">
        <v>331.61</v>
      </c>
      <c r="C20" s="20" t="s">
        <v>132</v>
      </c>
      <c r="D20" s="47">
        <v>39000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39000</v>
      </c>
      <c r="O20" s="48">
        <f t="shared" si="2"/>
        <v>0.95665611891971447</v>
      </c>
      <c r="P20" s="9"/>
    </row>
    <row r="21" spans="1:16">
      <c r="A21" s="12"/>
      <c r="B21" s="25">
        <v>331.65</v>
      </c>
      <c r="C21" s="20" t="s">
        <v>29</v>
      </c>
      <c r="D21" s="47">
        <v>77365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77365</v>
      </c>
      <c r="O21" s="48">
        <f t="shared" si="2"/>
        <v>1.8977359138518901</v>
      </c>
      <c r="P21" s="9"/>
    </row>
    <row r="22" spans="1:16">
      <c r="A22" s="12"/>
      <c r="B22" s="25">
        <v>331.7</v>
      </c>
      <c r="C22" s="20" t="s">
        <v>133</v>
      </c>
      <c r="D22" s="47">
        <v>78041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78041</v>
      </c>
      <c r="O22" s="48">
        <f t="shared" si="2"/>
        <v>1.9143179532464984</v>
      </c>
      <c r="P22" s="9"/>
    </row>
    <row r="23" spans="1:16">
      <c r="A23" s="12"/>
      <c r="B23" s="25">
        <v>333</v>
      </c>
      <c r="C23" s="20" t="s">
        <v>3</v>
      </c>
      <c r="D23" s="47">
        <v>42141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42141</v>
      </c>
      <c r="O23" s="48">
        <f t="shared" si="2"/>
        <v>1.0337037309588637</v>
      </c>
      <c r="P23" s="9"/>
    </row>
    <row r="24" spans="1:16">
      <c r="A24" s="12"/>
      <c r="B24" s="25">
        <v>334.2</v>
      </c>
      <c r="C24" s="20" t="s">
        <v>26</v>
      </c>
      <c r="D24" s="47">
        <v>77042</v>
      </c>
      <c r="E24" s="47">
        <v>51861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128903</v>
      </c>
      <c r="O24" s="48">
        <f t="shared" si="2"/>
        <v>3.1619447101822553</v>
      </c>
      <c r="P24" s="9"/>
    </row>
    <row r="25" spans="1:16">
      <c r="A25" s="12"/>
      <c r="B25" s="25">
        <v>334.49</v>
      </c>
      <c r="C25" s="20" t="s">
        <v>32</v>
      </c>
      <c r="D25" s="47">
        <v>0</v>
      </c>
      <c r="E25" s="47">
        <v>2070933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9" si="6">SUM(D25:M25)</f>
        <v>2070933</v>
      </c>
      <c r="O25" s="48">
        <f t="shared" si="2"/>
        <v>50.799249392891312</v>
      </c>
      <c r="P25" s="9"/>
    </row>
    <row r="26" spans="1:16">
      <c r="A26" s="12"/>
      <c r="B26" s="25">
        <v>334.5</v>
      </c>
      <c r="C26" s="20" t="s">
        <v>33</v>
      </c>
      <c r="D26" s="47">
        <v>0</v>
      </c>
      <c r="E26" s="47">
        <v>350000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350000</v>
      </c>
      <c r="O26" s="48">
        <f t="shared" si="2"/>
        <v>8.5853754262025657</v>
      </c>
      <c r="P26" s="9"/>
    </row>
    <row r="27" spans="1:16">
      <c r="A27" s="12"/>
      <c r="B27" s="25">
        <v>334.9</v>
      </c>
      <c r="C27" s="20" t="s">
        <v>125</v>
      </c>
      <c r="D27" s="47">
        <v>0</v>
      </c>
      <c r="E27" s="47">
        <v>225000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225000</v>
      </c>
      <c r="O27" s="48">
        <f t="shared" si="2"/>
        <v>5.5191699168445068</v>
      </c>
      <c r="P27" s="9"/>
    </row>
    <row r="28" spans="1:16">
      <c r="A28" s="12"/>
      <c r="B28" s="25">
        <v>335.12</v>
      </c>
      <c r="C28" s="20" t="s">
        <v>35</v>
      </c>
      <c r="D28" s="47">
        <v>718279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718279</v>
      </c>
      <c r="O28" s="48">
        <f t="shared" si="2"/>
        <v>17.619128216449578</v>
      </c>
      <c r="P28" s="9"/>
    </row>
    <row r="29" spans="1:16">
      <c r="A29" s="12"/>
      <c r="B29" s="25">
        <v>335.13</v>
      </c>
      <c r="C29" s="20" t="s">
        <v>36</v>
      </c>
      <c r="D29" s="47">
        <v>18939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18939</v>
      </c>
      <c r="O29" s="48">
        <f t="shared" si="2"/>
        <v>0.46456692913385828</v>
      </c>
      <c r="P29" s="9"/>
    </row>
    <row r="30" spans="1:16">
      <c r="A30" s="12"/>
      <c r="B30" s="25">
        <v>335.14</v>
      </c>
      <c r="C30" s="20" t="s">
        <v>37</v>
      </c>
      <c r="D30" s="47">
        <v>9767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9767</v>
      </c>
      <c r="O30" s="48">
        <f t="shared" si="2"/>
        <v>0.23958103367920131</v>
      </c>
      <c r="P30" s="9"/>
    </row>
    <row r="31" spans="1:16">
      <c r="A31" s="12"/>
      <c r="B31" s="25">
        <v>335.15</v>
      </c>
      <c r="C31" s="20" t="s">
        <v>38</v>
      </c>
      <c r="D31" s="47">
        <v>8144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8144</v>
      </c>
      <c r="O31" s="48">
        <f t="shared" si="2"/>
        <v>0.19976942134569628</v>
      </c>
      <c r="P31" s="9"/>
    </row>
    <row r="32" spans="1:16">
      <c r="A32" s="12"/>
      <c r="B32" s="25">
        <v>335.16</v>
      </c>
      <c r="C32" s="20" t="s">
        <v>39</v>
      </c>
      <c r="D32" s="47">
        <v>12000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12000</v>
      </c>
      <c r="O32" s="48">
        <f t="shared" si="2"/>
        <v>0.29435572889837369</v>
      </c>
      <c r="P32" s="9"/>
    </row>
    <row r="33" spans="1:16">
      <c r="A33" s="12"/>
      <c r="B33" s="25">
        <v>335.18</v>
      </c>
      <c r="C33" s="20" t="s">
        <v>40</v>
      </c>
      <c r="D33" s="47">
        <v>972086</v>
      </c>
      <c r="E33" s="47">
        <v>379600</v>
      </c>
      <c r="F33" s="47">
        <v>1201790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2553476</v>
      </c>
      <c r="O33" s="48">
        <f t="shared" si="2"/>
        <v>62.635857433708637</v>
      </c>
      <c r="P33" s="9"/>
    </row>
    <row r="34" spans="1:16">
      <c r="A34" s="12"/>
      <c r="B34" s="25">
        <v>335.19</v>
      </c>
      <c r="C34" s="20" t="s">
        <v>55</v>
      </c>
      <c r="D34" s="47">
        <v>20</v>
      </c>
      <c r="E34" s="47">
        <v>1269286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1269306</v>
      </c>
      <c r="O34" s="48">
        <f t="shared" si="2"/>
        <v>31.135624402089924</v>
      </c>
      <c r="P34" s="9"/>
    </row>
    <row r="35" spans="1:16">
      <c r="A35" s="12"/>
      <c r="B35" s="25">
        <v>335.21</v>
      </c>
      <c r="C35" s="20" t="s">
        <v>134</v>
      </c>
      <c r="D35" s="47">
        <v>0</v>
      </c>
      <c r="E35" s="47">
        <v>179206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179206</v>
      </c>
      <c r="O35" s="48">
        <f t="shared" si="2"/>
        <v>4.3958593960801631</v>
      </c>
      <c r="P35" s="9"/>
    </row>
    <row r="36" spans="1:16">
      <c r="A36" s="12"/>
      <c r="B36" s="25">
        <v>335.42</v>
      </c>
      <c r="C36" s="20" t="s">
        <v>42</v>
      </c>
      <c r="D36" s="47">
        <v>0</v>
      </c>
      <c r="E36" s="47">
        <v>1275070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1275070</v>
      </c>
      <c r="O36" s="48">
        <f t="shared" si="2"/>
        <v>31.277013270537445</v>
      </c>
      <c r="P36" s="9"/>
    </row>
    <row r="37" spans="1:16">
      <c r="A37" s="12"/>
      <c r="B37" s="25">
        <v>335.49</v>
      </c>
      <c r="C37" s="20" t="s">
        <v>43</v>
      </c>
      <c r="D37" s="47">
        <v>0</v>
      </c>
      <c r="E37" s="47">
        <v>612413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612413</v>
      </c>
      <c r="O37" s="48">
        <f t="shared" ref="O37:O68" si="7">(N37/O$85)</f>
        <v>15.022272916819977</v>
      </c>
      <c r="P37" s="9"/>
    </row>
    <row r="38" spans="1:16">
      <c r="A38" s="12"/>
      <c r="B38" s="25">
        <v>335.8</v>
      </c>
      <c r="C38" s="20" t="s">
        <v>46</v>
      </c>
      <c r="D38" s="47">
        <v>0</v>
      </c>
      <c r="E38" s="47">
        <v>1115775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1115775</v>
      </c>
      <c r="O38" s="48">
        <f t="shared" si="7"/>
        <v>27.369563617631908</v>
      </c>
      <c r="P38" s="9"/>
    </row>
    <row r="39" spans="1:16">
      <c r="A39" s="12"/>
      <c r="B39" s="25">
        <v>336</v>
      </c>
      <c r="C39" s="20" t="s">
        <v>4</v>
      </c>
      <c r="D39" s="47">
        <v>27792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27792</v>
      </c>
      <c r="O39" s="48">
        <f t="shared" si="7"/>
        <v>0.68172786812863351</v>
      </c>
      <c r="P39" s="9"/>
    </row>
    <row r="40" spans="1:16">
      <c r="A40" s="12"/>
      <c r="B40" s="25">
        <v>337.1</v>
      </c>
      <c r="C40" s="20" t="s">
        <v>135</v>
      </c>
      <c r="D40" s="47">
        <v>37324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37324</v>
      </c>
      <c r="O40" s="48">
        <f t="shared" si="7"/>
        <v>0.91554443545024167</v>
      </c>
      <c r="P40" s="9"/>
    </row>
    <row r="41" spans="1:16" ht="15.75">
      <c r="A41" s="29" t="s">
        <v>52</v>
      </c>
      <c r="B41" s="30"/>
      <c r="C41" s="31"/>
      <c r="D41" s="32">
        <f t="shared" ref="D41:M41" si="8">SUM(D42:D65)</f>
        <v>1224664</v>
      </c>
      <c r="E41" s="32">
        <f t="shared" si="8"/>
        <v>2944885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1396029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5565578</v>
      </c>
      <c r="O41" s="46">
        <f t="shared" si="7"/>
        <v>136.52164741089607</v>
      </c>
      <c r="P41" s="10"/>
    </row>
    <row r="42" spans="1:16">
      <c r="A42" s="12"/>
      <c r="B42" s="25">
        <v>341.1</v>
      </c>
      <c r="C42" s="20" t="s">
        <v>56</v>
      </c>
      <c r="D42" s="47">
        <v>103523</v>
      </c>
      <c r="E42" s="47">
        <v>45997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149520</v>
      </c>
      <c r="O42" s="48">
        <f t="shared" si="7"/>
        <v>3.6676723820737362</v>
      </c>
      <c r="P42" s="9"/>
    </row>
    <row r="43" spans="1:16">
      <c r="A43" s="12"/>
      <c r="B43" s="25">
        <v>341.16</v>
      </c>
      <c r="C43" s="20" t="s">
        <v>57</v>
      </c>
      <c r="D43" s="47">
        <v>0</v>
      </c>
      <c r="E43" s="47">
        <v>57426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5" si="9">SUM(D43:M43)</f>
        <v>57426</v>
      </c>
      <c r="O43" s="48">
        <f t="shared" si="7"/>
        <v>1.4086393406431672</v>
      </c>
      <c r="P43" s="9"/>
    </row>
    <row r="44" spans="1:16">
      <c r="A44" s="12"/>
      <c r="B44" s="25">
        <v>341.3</v>
      </c>
      <c r="C44" s="20" t="s">
        <v>58</v>
      </c>
      <c r="D44" s="47">
        <v>2002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2002</v>
      </c>
      <c r="O44" s="48">
        <f t="shared" si="7"/>
        <v>4.9108347437878674E-2</v>
      </c>
      <c r="P44" s="9"/>
    </row>
    <row r="45" spans="1:16">
      <c r="A45" s="12"/>
      <c r="B45" s="25">
        <v>341.52</v>
      </c>
      <c r="C45" s="20" t="s">
        <v>60</v>
      </c>
      <c r="D45" s="47">
        <v>88742</v>
      </c>
      <c r="E45" s="47">
        <v>250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88992</v>
      </c>
      <c r="O45" s="48">
        <f t="shared" si="7"/>
        <v>2.1829420855103394</v>
      </c>
      <c r="P45" s="9"/>
    </row>
    <row r="46" spans="1:16">
      <c r="A46" s="12"/>
      <c r="B46" s="25">
        <v>341.8</v>
      </c>
      <c r="C46" s="20" t="s">
        <v>136</v>
      </c>
      <c r="D46" s="47">
        <v>685494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685494</v>
      </c>
      <c r="O46" s="48">
        <f t="shared" si="7"/>
        <v>16.814923835455147</v>
      </c>
      <c r="P46" s="9"/>
    </row>
    <row r="47" spans="1:16">
      <c r="A47" s="12"/>
      <c r="B47" s="25">
        <v>341.9</v>
      </c>
      <c r="C47" s="20" t="s">
        <v>62</v>
      </c>
      <c r="D47" s="47">
        <v>70534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70534</v>
      </c>
      <c r="O47" s="48">
        <f t="shared" si="7"/>
        <v>1.7301739151764908</v>
      </c>
      <c r="P47" s="9"/>
    </row>
    <row r="48" spans="1:16">
      <c r="A48" s="12"/>
      <c r="B48" s="25">
        <v>342.1</v>
      </c>
      <c r="C48" s="20" t="s">
        <v>63</v>
      </c>
      <c r="D48" s="47">
        <v>84300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84300</v>
      </c>
      <c r="O48" s="48">
        <f t="shared" si="7"/>
        <v>2.067848995511075</v>
      </c>
      <c r="P48" s="9"/>
    </row>
    <row r="49" spans="1:16">
      <c r="A49" s="12"/>
      <c r="B49" s="25">
        <v>342.3</v>
      </c>
      <c r="C49" s="20" t="s">
        <v>64</v>
      </c>
      <c r="D49" s="47">
        <v>110524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110524</v>
      </c>
      <c r="O49" s="48">
        <f t="shared" si="7"/>
        <v>2.7111143817303209</v>
      </c>
      <c r="P49" s="9"/>
    </row>
    <row r="50" spans="1:16">
      <c r="A50" s="12"/>
      <c r="B50" s="25">
        <v>342.5</v>
      </c>
      <c r="C50" s="20" t="s">
        <v>65</v>
      </c>
      <c r="D50" s="47">
        <v>4649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4649</v>
      </c>
      <c r="O50" s="48">
        <f t="shared" si="7"/>
        <v>0.11403831530404494</v>
      </c>
      <c r="P50" s="9"/>
    </row>
    <row r="51" spans="1:16">
      <c r="A51" s="12"/>
      <c r="B51" s="25">
        <v>342.6</v>
      </c>
      <c r="C51" s="20" t="s">
        <v>66</v>
      </c>
      <c r="D51" s="47">
        <v>0</v>
      </c>
      <c r="E51" s="47">
        <v>1829540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1829540</v>
      </c>
      <c r="O51" s="48">
        <f t="shared" si="7"/>
        <v>44.877965020727551</v>
      </c>
      <c r="P51" s="9"/>
    </row>
    <row r="52" spans="1:16">
      <c r="A52" s="12"/>
      <c r="B52" s="25">
        <v>342.9</v>
      </c>
      <c r="C52" s="20" t="s">
        <v>67</v>
      </c>
      <c r="D52" s="47">
        <v>0</v>
      </c>
      <c r="E52" s="47">
        <v>74796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74796</v>
      </c>
      <c r="O52" s="48">
        <f t="shared" si="7"/>
        <v>1.8347192582235632</v>
      </c>
      <c r="P52" s="9"/>
    </row>
    <row r="53" spans="1:16">
      <c r="A53" s="12"/>
      <c r="B53" s="25">
        <v>343.3</v>
      </c>
      <c r="C53" s="20" t="s">
        <v>68</v>
      </c>
      <c r="D53" s="47">
        <v>0</v>
      </c>
      <c r="E53" s="47">
        <v>62090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62090</v>
      </c>
      <c r="O53" s="48">
        <f t="shared" si="7"/>
        <v>1.5230456006083353</v>
      </c>
      <c r="P53" s="9"/>
    </row>
    <row r="54" spans="1:16">
      <c r="A54" s="12"/>
      <c r="B54" s="25">
        <v>343.4</v>
      </c>
      <c r="C54" s="20" t="s">
        <v>69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1396029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1396029</v>
      </c>
      <c r="O54" s="48">
        <f t="shared" si="7"/>
        <v>34.244094488188978</v>
      </c>
      <c r="P54" s="9"/>
    </row>
    <row r="55" spans="1:16">
      <c r="A55" s="12"/>
      <c r="B55" s="25">
        <v>344.3</v>
      </c>
      <c r="C55" s="20" t="s">
        <v>137</v>
      </c>
      <c r="D55" s="47">
        <v>0</v>
      </c>
      <c r="E55" s="47">
        <v>219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219</v>
      </c>
      <c r="O55" s="48">
        <f t="shared" si="7"/>
        <v>5.3719920523953198E-3</v>
      </c>
      <c r="P55" s="9"/>
    </row>
    <row r="56" spans="1:16">
      <c r="A56" s="12"/>
      <c r="B56" s="25">
        <v>344.9</v>
      </c>
      <c r="C56" s="20" t="s">
        <v>70</v>
      </c>
      <c r="D56" s="47">
        <v>0</v>
      </c>
      <c r="E56" s="47">
        <v>723946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723946</v>
      </c>
      <c r="O56" s="48">
        <f t="shared" si="7"/>
        <v>17.758137709421835</v>
      </c>
      <c r="P56" s="9"/>
    </row>
    <row r="57" spans="1:16">
      <c r="A57" s="12"/>
      <c r="B57" s="25">
        <v>346.4</v>
      </c>
      <c r="C57" s="20" t="s">
        <v>71</v>
      </c>
      <c r="D57" s="47">
        <v>15026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15026</v>
      </c>
      <c r="O57" s="48">
        <f t="shared" si="7"/>
        <v>0.3685824318689136</v>
      </c>
      <c r="P57" s="9"/>
    </row>
    <row r="58" spans="1:16">
      <c r="A58" s="12"/>
      <c r="B58" s="25">
        <v>347.2</v>
      </c>
      <c r="C58" s="20" t="s">
        <v>72</v>
      </c>
      <c r="D58" s="47">
        <v>35631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35631</v>
      </c>
      <c r="O58" s="48">
        <f t="shared" si="7"/>
        <v>0.87401574803149606</v>
      </c>
      <c r="P58" s="9"/>
    </row>
    <row r="59" spans="1:16">
      <c r="A59" s="12"/>
      <c r="B59" s="25">
        <v>348.82</v>
      </c>
      <c r="C59" s="20" t="s">
        <v>138</v>
      </c>
      <c r="D59" s="47">
        <v>0</v>
      </c>
      <c r="E59" s="47">
        <v>111489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111489</v>
      </c>
      <c r="O59" s="48">
        <f t="shared" si="7"/>
        <v>2.7347854882625655</v>
      </c>
      <c r="P59" s="9"/>
    </row>
    <row r="60" spans="1:16">
      <c r="A60" s="12"/>
      <c r="B60" s="25">
        <v>348.92099999999999</v>
      </c>
      <c r="C60" s="20" t="s">
        <v>73</v>
      </c>
      <c r="D60" s="47">
        <v>0</v>
      </c>
      <c r="E60" s="47">
        <v>9783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9783</v>
      </c>
      <c r="O60" s="48">
        <f t="shared" si="7"/>
        <v>0.23997350798439915</v>
      </c>
      <c r="P60" s="9"/>
    </row>
    <row r="61" spans="1:16">
      <c r="A61" s="12"/>
      <c r="B61" s="25">
        <v>348.92200000000003</v>
      </c>
      <c r="C61" s="20" t="s">
        <v>74</v>
      </c>
      <c r="D61" s="47">
        <v>0</v>
      </c>
      <c r="E61" s="47">
        <v>9783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9783</v>
      </c>
      <c r="O61" s="48">
        <f t="shared" si="7"/>
        <v>0.23997350798439915</v>
      </c>
      <c r="P61" s="9"/>
    </row>
    <row r="62" spans="1:16">
      <c r="A62" s="12"/>
      <c r="B62" s="25">
        <v>348.923</v>
      </c>
      <c r="C62" s="20" t="s">
        <v>75</v>
      </c>
      <c r="D62" s="47">
        <v>0</v>
      </c>
      <c r="E62" s="47">
        <v>9783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9783</v>
      </c>
      <c r="O62" s="48">
        <f t="shared" si="7"/>
        <v>0.23997350798439915</v>
      </c>
      <c r="P62" s="9"/>
    </row>
    <row r="63" spans="1:16">
      <c r="A63" s="12"/>
      <c r="B63" s="25">
        <v>348.92399999999998</v>
      </c>
      <c r="C63" s="20" t="s">
        <v>76</v>
      </c>
      <c r="D63" s="47">
        <v>0</v>
      </c>
      <c r="E63" s="47">
        <v>9783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9783</v>
      </c>
      <c r="O63" s="48">
        <f t="shared" si="7"/>
        <v>0.23997350798439915</v>
      </c>
      <c r="P63" s="9"/>
    </row>
    <row r="64" spans="1:16">
      <c r="A64" s="12"/>
      <c r="B64" s="25">
        <v>348.93099999999998</v>
      </c>
      <c r="C64" s="20" t="s">
        <v>77</v>
      </c>
      <c r="D64" s="47">
        <v>17967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17967</v>
      </c>
      <c r="O64" s="48">
        <f t="shared" si="7"/>
        <v>0.44072411509309001</v>
      </c>
      <c r="P64" s="9"/>
    </row>
    <row r="65" spans="1:16">
      <c r="A65" s="12"/>
      <c r="B65" s="25">
        <v>348.93200000000002</v>
      </c>
      <c r="C65" s="20" t="s">
        <v>78</v>
      </c>
      <c r="D65" s="47">
        <v>6272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6272</v>
      </c>
      <c r="O65" s="48">
        <f t="shared" si="7"/>
        <v>0.15384992763754998</v>
      </c>
      <c r="P65" s="9"/>
    </row>
    <row r="66" spans="1:16" ht="15.75">
      <c r="A66" s="29" t="s">
        <v>53</v>
      </c>
      <c r="B66" s="30"/>
      <c r="C66" s="31"/>
      <c r="D66" s="32">
        <f t="shared" ref="D66:M66" si="10">SUM(D67:D70)</f>
        <v>3113</v>
      </c>
      <c r="E66" s="32">
        <f t="shared" si="10"/>
        <v>169848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ref="N66:N72" si="11">SUM(D66:M66)</f>
        <v>172961</v>
      </c>
      <c r="O66" s="46">
        <f t="shared" si="7"/>
        <v>4.2426717688326345</v>
      </c>
      <c r="P66" s="10"/>
    </row>
    <row r="67" spans="1:16">
      <c r="A67" s="13"/>
      <c r="B67" s="40">
        <v>351.1</v>
      </c>
      <c r="C67" s="21" t="s">
        <v>93</v>
      </c>
      <c r="D67" s="47">
        <v>0</v>
      </c>
      <c r="E67" s="47">
        <v>50067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50067</v>
      </c>
      <c r="O67" s="48">
        <f t="shared" si="7"/>
        <v>1.2281256898962396</v>
      </c>
      <c r="P67" s="9"/>
    </row>
    <row r="68" spans="1:16">
      <c r="A68" s="13"/>
      <c r="B68" s="40">
        <v>351.8</v>
      </c>
      <c r="C68" s="21" t="s">
        <v>139</v>
      </c>
      <c r="D68" s="47">
        <v>0</v>
      </c>
      <c r="E68" s="47">
        <v>42485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42485</v>
      </c>
      <c r="O68" s="48">
        <f t="shared" si="7"/>
        <v>1.0421419285206173</v>
      </c>
      <c r="P68" s="9"/>
    </row>
    <row r="69" spans="1:16">
      <c r="A69" s="13"/>
      <c r="B69" s="40">
        <v>352</v>
      </c>
      <c r="C69" s="21" t="s">
        <v>97</v>
      </c>
      <c r="D69" s="47">
        <v>3113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3113</v>
      </c>
      <c r="O69" s="48">
        <f t="shared" ref="O69:O83" si="12">(N69/O$85)</f>
        <v>7.6360782005053113E-2</v>
      </c>
      <c r="P69" s="9"/>
    </row>
    <row r="70" spans="1:16">
      <c r="A70" s="13"/>
      <c r="B70" s="40">
        <v>359</v>
      </c>
      <c r="C70" s="21" t="s">
        <v>99</v>
      </c>
      <c r="D70" s="47">
        <v>0</v>
      </c>
      <c r="E70" s="47">
        <v>77296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77296</v>
      </c>
      <c r="O70" s="48">
        <f t="shared" si="12"/>
        <v>1.8960433684107243</v>
      </c>
      <c r="P70" s="9"/>
    </row>
    <row r="71" spans="1:16" ht="15.75">
      <c r="A71" s="29" t="s">
        <v>5</v>
      </c>
      <c r="B71" s="30"/>
      <c r="C71" s="31"/>
      <c r="D71" s="32">
        <f t="shared" ref="D71:M71" si="13">SUM(D72:D78)</f>
        <v>426727</v>
      </c>
      <c r="E71" s="32">
        <f t="shared" si="13"/>
        <v>1411340</v>
      </c>
      <c r="F71" s="32">
        <f t="shared" si="13"/>
        <v>38549</v>
      </c>
      <c r="G71" s="32">
        <f t="shared" si="13"/>
        <v>10407</v>
      </c>
      <c r="H71" s="32">
        <f t="shared" si="13"/>
        <v>0</v>
      </c>
      <c r="I71" s="32">
        <f t="shared" si="13"/>
        <v>-12898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0</v>
      </c>
      <c r="N71" s="32">
        <f t="shared" si="11"/>
        <v>1874125</v>
      </c>
      <c r="O71" s="46">
        <f t="shared" si="12"/>
        <v>45.971619201805382</v>
      </c>
      <c r="P71" s="10"/>
    </row>
    <row r="72" spans="1:16">
      <c r="A72" s="12"/>
      <c r="B72" s="25">
        <v>361.1</v>
      </c>
      <c r="C72" s="20" t="s">
        <v>100</v>
      </c>
      <c r="D72" s="47">
        <v>32573</v>
      </c>
      <c r="E72" s="47">
        <v>36458</v>
      </c>
      <c r="F72" s="47">
        <v>38549</v>
      </c>
      <c r="G72" s="47">
        <v>10407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117987</v>
      </c>
      <c r="O72" s="48">
        <f t="shared" si="12"/>
        <v>2.8941791154610348</v>
      </c>
      <c r="P72" s="9"/>
    </row>
    <row r="73" spans="1:16">
      <c r="A73" s="12"/>
      <c r="B73" s="25">
        <v>362</v>
      </c>
      <c r="C73" s="20" t="s">
        <v>101</v>
      </c>
      <c r="D73" s="47">
        <v>45726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78" si="14">SUM(D73:M73)</f>
        <v>45726</v>
      </c>
      <c r="O73" s="48">
        <f t="shared" si="12"/>
        <v>1.1216425049672529</v>
      </c>
      <c r="P73" s="9"/>
    </row>
    <row r="74" spans="1:16">
      <c r="A74" s="12"/>
      <c r="B74" s="25">
        <v>364</v>
      </c>
      <c r="C74" s="20" t="s">
        <v>140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-12898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-12898</v>
      </c>
      <c r="O74" s="48">
        <f t="shared" si="12"/>
        <v>-0.31638334927760198</v>
      </c>
      <c r="P74" s="9"/>
    </row>
    <row r="75" spans="1:16">
      <c r="A75" s="12"/>
      <c r="B75" s="25">
        <v>365</v>
      </c>
      <c r="C75" s="20" t="s">
        <v>127</v>
      </c>
      <c r="D75" s="47">
        <v>0</v>
      </c>
      <c r="E75" s="47">
        <v>74218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74218</v>
      </c>
      <c r="O75" s="48">
        <f t="shared" si="12"/>
        <v>1.8205411239482916</v>
      </c>
      <c r="P75" s="9"/>
    </row>
    <row r="76" spans="1:16">
      <c r="A76" s="12"/>
      <c r="B76" s="25">
        <v>366</v>
      </c>
      <c r="C76" s="20" t="s">
        <v>102</v>
      </c>
      <c r="D76" s="47">
        <v>0</v>
      </c>
      <c r="E76" s="47">
        <v>127683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127683</v>
      </c>
      <c r="O76" s="48">
        <f t="shared" si="12"/>
        <v>3.1320185444109208</v>
      </c>
      <c r="P76" s="9"/>
    </row>
    <row r="77" spans="1:16">
      <c r="A77" s="12"/>
      <c r="B77" s="25">
        <v>369.3</v>
      </c>
      <c r="C77" s="20" t="s">
        <v>128</v>
      </c>
      <c r="D77" s="47">
        <v>0</v>
      </c>
      <c r="E77" s="47">
        <v>2554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2554</v>
      </c>
      <c r="O77" s="48">
        <f t="shared" si="12"/>
        <v>6.2648710967203869E-2</v>
      </c>
      <c r="P77" s="9"/>
    </row>
    <row r="78" spans="1:16">
      <c r="A78" s="12"/>
      <c r="B78" s="25">
        <v>369.9</v>
      </c>
      <c r="C78" s="20" t="s">
        <v>104</v>
      </c>
      <c r="D78" s="47">
        <v>348428</v>
      </c>
      <c r="E78" s="47">
        <v>1170427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1518855</v>
      </c>
      <c r="O78" s="48">
        <f t="shared" si="12"/>
        <v>37.256972551328282</v>
      </c>
      <c r="P78" s="9"/>
    </row>
    <row r="79" spans="1:16" ht="15.75">
      <c r="A79" s="29" t="s">
        <v>54</v>
      </c>
      <c r="B79" s="30"/>
      <c r="C79" s="31"/>
      <c r="D79" s="32">
        <f t="shared" ref="D79:M79" si="15">SUM(D80:D82)</f>
        <v>178000</v>
      </c>
      <c r="E79" s="32">
        <f t="shared" si="15"/>
        <v>876000</v>
      </c>
      <c r="F79" s="32">
        <f t="shared" si="15"/>
        <v>0</v>
      </c>
      <c r="G79" s="32">
        <f t="shared" si="15"/>
        <v>0</v>
      </c>
      <c r="H79" s="32">
        <f t="shared" si="15"/>
        <v>0</v>
      </c>
      <c r="I79" s="32">
        <f t="shared" si="15"/>
        <v>87454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>SUM(D79:M79)</f>
        <v>1141454</v>
      </c>
      <c r="O79" s="46">
        <f t="shared" si="12"/>
        <v>27.999460347830354</v>
      </c>
      <c r="P79" s="9"/>
    </row>
    <row r="80" spans="1:16">
      <c r="A80" s="12"/>
      <c r="B80" s="25">
        <v>381</v>
      </c>
      <c r="C80" s="20" t="s">
        <v>105</v>
      </c>
      <c r="D80" s="47">
        <v>178000</v>
      </c>
      <c r="E80" s="47">
        <v>876000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1054000</v>
      </c>
      <c r="O80" s="48">
        <f t="shared" si="12"/>
        <v>25.854244854907154</v>
      </c>
      <c r="P80" s="9"/>
    </row>
    <row r="81" spans="1:119">
      <c r="A81" s="12"/>
      <c r="B81" s="25">
        <v>389.1</v>
      </c>
      <c r="C81" s="20" t="s">
        <v>112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16866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16866</v>
      </c>
      <c r="O81" s="48">
        <f t="shared" si="12"/>
        <v>0.41371697696666421</v>
      </c>
      <c r="P81" s="9"/>
    </row>
    <row r="82" spans="1:119" ht="15.75" thickBot="1">
      <c r="A82" s="12"/>
      <c r="B82" s="25">
        <v>389.3</v>
      </c>
      <c r="C82" s="20" t="s">
        <v>141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70588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70588</v>
      </c>
      <c r="O82" s="48">
        <f t="shared" si="12"/>
        <v>1.7314985159565335</v>
      </c>
      <c r="P82" s="9"/>
    </row>
    <row r="83" spans="1:119" ht="16.5" thickBot="1">
      <c r="A83" s="14" t="s">
        <v>79</v>
      </c>
      <c r="B83" s="23"/>
      <c r="C83" s="22"/>
      <c r="D83" s="15">
        <f t="shared" ref="D83:M83" si="16">SUM(D5,D12,D17,D41,D66,D71,D79)</f>
        <v>20561023</v>
      </c>
      <c r="E83" s="15">
        <f t="shared" si="16"/>
        <v>16404418</v>
      </c>
      <c r="F83" s="15">
        <f t="shared" si="16"/>
        <v>1240339</v>
      </c>
      <c r="G83" s="15">
        <f t="shared" si="16"/>
        <v>10407</v>
      </c>
      <c r="H83" s="15">
        <f t="shared" si="16"/>
        <v>0</v>
      </c>
      <c r="I83" s="15">
        <f t="shared" si="16"/>
        <v>1956991</v>
      </c>
      <c r="J83" s="15">
        <f t="shared" si="16"/>
        <v>0</v>
      </c>
      <c r="K83" s="15">
        <f t="shared" si="16"/>
        <v>0</v>
      </c>
      <c r="L83" s="15">
        <f t="shared" si="16"/>
        <v>0</v>
      </c>
      <c r="M83" s="15">
        <f t="shared" si="16"/>
        <v>0</v>
      </c>
      <c r="N83" s="15">
        <f>SUM(D83:M83)</f>
        <v>40173178</v>
      </c>
      <c r="O83" s="38">
        <f t="shared" si="12"/>
        <v>985.4337576961758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49" t="s">
        <v>142</v>
      </c>
      <c r="M85" s="49"/>
      <c r="N85" s="49"/>
      <c r="O85" s="44">
        <v>40767</v>
      </c>
    </row>
    <row r="86" spans="1:119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</row>
    <row r="87" spans="1:119" ht="15.75" customHeight="1" thickBot="1">
      <c r="A87" s="53" t="s">
        <v>130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17070387</v>
      </c>
      <c r="E5" s="27">
        <f t="shared" si="0"/>
        <v>1381968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18452355</v>
      </c>
      <c r="O5" s="33">
        <f t="shared" ref="O5:O36" si="2">(N5/O$90)</f>
        <v>452.25251832062941</v>
      </c>
      <c r="P5" s="6"/>
    </row>
    <row r="6" spans="1:133">
      <c r="A6" s="12"/>
      <c r="B6" s="25">
        <v>311</v>
      </c>
      <c r="C6" s="20" t="s">
        <v>2</v>
      </c>
      <c r="D6" s="47">
        <v>14456241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14456241</v>
      </c>
      <c r="O6" s="48">
        <f t="shared" si="2"/>
        <v>354.31094826107204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152767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152767</v>
      </c>
      <c r="O7" s="48">
        <f t="shared" si="2"/>
        <v>3.7441974461410261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46543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46543</v>
      </c>
      <c r="O8" s="48">
        <f t="shared" si="2"/>
        <v>1.1407318448077253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1182658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1182658</v>
      </c>
      <c r="O9" s="48">
        <f t="shared" si="2"/>
        <v>28.986005244969487</v>
      </c>
      <c r="P9" s="9"/>
    </row>
    <row r="10" spans="1:133">
      <c r="A10" s="12"/>
      <c r="B10" s="25">
        <v>312.60000000000002</v>
      </c>
      <c r="C10" s="20" t="s">
        <v>15</v>
      </c>
      <c r="D10" s="47">
        <v>2336187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2336187</v>
      </c>
      <c r="O10" s="48">
        <f t="shared" si="2"/>
        <v>57.258081909757117</v>
      </c>
      <c r="P10" s="9"/>
    </row>
    <row r="11" spans="1:133">
      <c r="A11" s="12"/>
      <c r="B11" s="25">
        <v>315</v>
      </c>
      <c r="C11" s="20" t="s">
        <v>16</v>
      </c>
      <c r="D11" s="47">
        <v>277959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277959</v>
      </c>
      <c r="O11" s="48">
        <f t="shared" si="2"/>
        <v>6.8125536138820131</v>
      </c>
      <c r="P11" s="9"/>
    </row>
    <row r="12" spans="1:133" ht="15.75">
      <c r="A12" s="29" t="s">
        <v>18</v>
      </c>
      <c r="B12" s="30"/>
      <c r="C12" s="31"/>
      <c r="D12" s="32">
        <f>SUM(D13:D18)</f>
        <v>170879</v>
      </c>
      <c r="E12" s="32">
        <f t="shared" ref="E12:M12" si="3">SUM(E13:E18)</f>
        <v>1894503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488058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2553440</v>
      </c>
      <c r="O12" s="46">
        <f t="shared" si="2"/>
        <v>62.582779833827601</v>
      </c>
      <c r="P12" s="10"/>
    </row>
    <row r="13" spans="1:133">
      <c r="A13" s="12"/>
      <c r="B13" s="25">
        <v>322</v>
      </c>
      <c r="C13" s="20" t="s">
        <v>0</v>
      </c>
      <c r="D13" s="47">
        <v>139395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139395</v>
      </c>
      <c r="O13" s="48">
        <f t="shared" si="2"/>
        <v>3.4164603808730178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127576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127576</v>
      </c>
      <c r="O14" s="48">
        <f t="shared" si="2"/>
        <v>3.126786108183623</v>
      </c>
      <c r="P14" s="9"/>
    </row>
    <row r="15" spans="1:133">
      <c r="A15" s="12"/>
      <c r="B15" s="25">
        <v>324.32</v>
      </c>
      <c r="C15" s="20" t="s">
        <v>123</v>
      </c>
      <c r="D15" s="47">
        <v>0</v>
      </c>
      <c r="E15" s="47">
        <v>3546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3546</v>
      </c>
      <c r="O15" s="48">
        <f t="shared" si="2"/>
        <v>8.6909634567780197E-2</v>
      </c>
      <c r="P15" s="9"/>
    </row>
    <row r="16" spans="1:133">
      <c r="A16" s="12"/>
      <c r="B16" s="25">
        <v>325.2</v>
      </c>
      <c r="C16" s="20" t="s">
        <v>21</v>
      </c>
      <c r="D16" s="47">
        <v>0</v>
      </c>
      <c r="E16" s="47">
        <v>1758331</v>
      </c>
      <c r="F16" s="47">
        <v>0</v>
      </c>
      <c r="G16" s="47">
        <v>0</v>
      </c>
      <c r="H16" s="47">
        <v>0</v>
      </c>
      <c r="I16" s="47">
        <v>488058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2246389</v>
      </c>
      <c r="O16" s="48">
        <f t="shared" si="2"/>
        <v>55.057204480282344</v>
      </c>
      <c r="P16" s="9"/>
    </row>
    <row r="17" spans="1:16">
      <c r="A17" s="12"/>
      <c r="B17" s="25">
        <v>329</v>
      </c>
      <c r="C17" s="20" t="s">
        <v>22</v>
      </c>
      <c r="D17" s="47">
        <v>19054</v>
      </c>
      <c r="E17" s="47">
        <v>5050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24104</v>
      </c>
      <c r="O17" s="48">
        <f t="shared" si="2"/>
        <v>0.59076983407269434</v>
      </c>
      <c r="P17" s="9"/>
    </row>
    <row r="18" spans="1:16">
      <c r="A18" s="12"/>
      <c r="B18" s="25">
        <v>367</v>
      </c>
      <c r="C18" s="20" t="s">
        <v>103</v>
      </c>
      <c r="D18" s="47">
        <v>12430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12430</v>
      </c>
      <c r="O18" s="48">
        <f t="shared" si="2"/>
        <v>0.30464939584814099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SUM(D20:D45)</f>
        <v>2543264</v>
      </c>
      <c r="E19" s="32">
        <f t="shared" si="4"/>
        <v>7683312</v>
      </c>
      <c r="F19" s="32">
        <f t="shared" si="4"/>
        <v>1205850</v>
      </c>
      <c r="G19" s="32">
        <f t="shared" si="4"/>
        <v>54722</v>
      </c>
      <c r="H19" s="32">
        <f t="shared" si="4"/>
        <v>0</v>
      </c>
      <c r="I19" s="32">
        <f t="shared" si="4"/>
        <v>78787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11565935</v>
      </c>
      <c r="O19" s="46">
        <f t="shared" si="2"/>
        <v>283.47185118011811</v>
      </c>
      <c r="P19" s="10"/>
    </row>
    <row r="20" spans="1:16">
      <c r="A20" s="12"/>
      <c r="B20" s="25">
        <v>331.2</v>
      </c>
      <c r="C20" s="20" t="s">
        <v>23</v>
      </c>
      <c r="D20" s="47">
        <v>375380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375380</v>
      </c>
      <c r="O20" s="48">
        <f t="shared" si="2"/>
        <v>9.2002646993946229</v>
      </c>
      <c r="P20" s="9"/>
    </row>
    <row r="21" spans="1:16">
      <c r="A21" s="12"/>
      <c r="B21" s="25">
        <v>331.31</v>
      </c>
      <c r="C21" s="20" t="s">
        <v>27</v>
      </c>
      <c r="D21" s="47">
        <v>20827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5">SUM(D21:M21)</f>
        <v>20827</v>
      </c>
      <c r="O21" s="48">
        <f t="shared" si="2"/>
        <v>0.51045317516727529</v>
      </c>
      <c r="P21" s="9"/>
    </row>
    <row r="22" spans="1:16">
      <c r="A22" s="12"/>
      <c r="B22" s="25">
        <v>331.49</v>
      </c>
      <c r="C22" s="20" t="s">
        <v>28</v>
      </c>
      <c r="D22" s="47">
        <v>0</v>
      </c>
      <c r="E22" s="47">
        <v>323191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323191</v>
      </c>
      <c r="O22" s="48">
        <f t="shared" si="2"/>
        <v>7.9211538932869292</v>
      </c>
      <c r="P22" s="9"/>
    </row>
    <row r="23" spans="1:16">
      <c r="A23" s="12"/>
      <c r="B23" s="25">
        <v>331.5</v>
      </c>
      <c r="C23" s="20" t="s">
        <v>25</v>
      </c>
      <c r="D23" s="47">
        <v>0</v>
      </c>
      <c r="E23" s="47">
        <v>0</v>
      </c>
      <c r="F23" s="47">
        <v>0</v>
      </c>
      <c r="G23" s="47">
        <v>51304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51304</v>
      </c>
      <c r="O23" s="48">
        <f t="shared" si="2"/>
        <v>1.2574201612705571</v>
      </c>
      <c r="P23" s="9"/>
    </row>
    <row r="24" spans="1:16">
      <c r="A24" s="12"/>
      <c r="B24" s="25">
        <v>331.65</v>
      </c>
      <c r="C24" s="20" t="s">
        <v>29</v>
      </c>
      <c r="D24" s="47">
        <v>0</v>
      </c>
      <c r="E24" s="47">
        <v>65401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65401</v>
      </c>
      <c r="O24" s="48">
        <f t="shared" si="2"/>
        <v>1.6029263988627729</v>
      </c>
      <c r="P24" s="9"/>
    </row>
    <row r="25" spans="1:16">
      <c r="A25" s="12"/>
      <c r="B25" s="25">
        <v>333</v>
      </c>
      <c r="C25" s="20" t="s">
        <v>3</v>
      </c>
      <c r="D25" s="47">
        <v>72204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72204</v>
      </c>
      <c r="O25" s="48">
        <f t="shared" si="2"/>
        <v>1.769662508271856</v>
      </c>
      <c r="P25" s="9"/>
    </row>
    <row r="26" spans="1:16">
      <c r="A26" s="12"/>
      <c r="B26" s="25">
        <v>334.2</v>
      </c>
      <c r="C26" s="20" t="s">
        <v>26</v>
      </c>
      <c r="D26" s="47">
        <v>104102</v>
      </c>
      <c r="E26" s="47">
        <v>491155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595257</v>
      </c>
      <c r="O26" s="48">
        <f t="shared" si="2"/>
        <v>14.58927477267714</v>
      </c>
      <c r="P26" s="9"/>
    </row>
    <row r="27" spans="1:16">
      <c r="A27" s="12"/>
      <c r="B27" s="25">
        <v>334.34</v>
      </c>
      <c r="C27" s="20" t="s">
        <v>30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78787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78787</v>
      </c>
      <c r="O27" s="48">
        <f t="shared" si="2"/>
        <v>1.9310065929756624</v>
      </c>
      <c r="P27" s="9"/>
    </row>
    <row r="28" spans="1:16">
      <c r="A28" s="12"/>
      <c r="B28" s="25">
        <v>334.49</v>
      </c>
      <c r="C28" s="20" t="s">
        <v>32</v>
      </c>
      <c r="D28" s="47">
        <v>0</v>
      </c>
      <c r="E28" s="47">
        <v>1736056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4" si="6">SUM(D28:M28)</f>
        <v>1736056</v>
      </c>
      <c r="O28" s="48">
        <f t="shared" si="2"/>
        <v>42.549349280654887</v>
      </c>
      <c r="P28" s="9"/>
    </row>
    <row r="29" spans="1:16">
      <c r="A29" s="12"/>
      <c r="B29" s="25">
        <v>334.5</v>
      </c>
      <c r="C29" s="20" t="s">
        <v>33</v>
      </c>
      <c r="D29" s="47">
        <v>0</v>
      </c>
      <c r="E29" s="47">
        <v>141578</v>
      </c>
      <c r="F29" s="47">
        <v>0</v>
      </c>
      <c r="G29" s="47">
        <v>3418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144996</v>
      </c>
      <c r="O29" s="48">
        <f t="shared" si="2"/>
        <v>3.5537364280287247</v>
      </c>
      <c r="P29" s="9"/>
    </row>
    <row r="30" spans="1:16">
      <c r="A30" s="12"/>
      <c r="B30" s="25">
        <v>334.69</v>
      </c>
      <c r="C30" s="20" t="s">
        <v>124</v>
      </c>
      <c r="D30" s="47">
        <v>0</v>
      </c>
      <c r="E30" s="47">
        <v>28465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28465</v>
      </c>
      <c r="O30" s="48">
        <f t="shared" si="2"/>
        <v>0.69765446925320462</v>
      </c>
      <c r="P30" s="9"/>
    </row>
    <row r="31" spans="1:16">
      <c r="A31" s="12"/>
      <c r="B31" s="25">
        <v>334.7</v>
      </c>
      <c r="C31" s="20" t="s">
        <v>34</v>
      </c>
      <c r="D31" s="47">
        <v>103110</v>
      </c>
      <c r="E31" s="47">
        <v>71813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174923</v>
      </c>
      <c r="O31" s="48">
        <f t="shared" si="2"/>
        <v>4.2872233523688141</v>
      </c>
      <c r="P31" s="9"/>
    </row>
    <row r="32" spans="1:16">
      <c r="A32" s="12"/>
      <c r="B32" s="25">
        <v>334.9</v>
      </c>
      <c r="C32" s="20" t="s">
        <v>125</v>
      </c>
      <c r="D32" s="47">
        <v>0</v>
      </c>
      <c r="E32" s="47">
        <v>48487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48487</v>
      </c>
      <c r="O32" s="48">
        <f t="shared" si="2"/>
        <v>1.1883777358398078</v>
      </c>
      <c r="P32" s="9"/>
    </row>
    <row r="33" spans="1:16">
      <c r="A33" s="12"/>
      <c r="B33" s="25">
        <v>335.12</v>
      </c>
      <c r="C33" s="20" t="s">
        <v>35</v>
      </c>
      <c r="D33" s="47">
        <v>692964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692964</v>
      </c>
      <c r="O33" s="48">
        <f t="shared" si="2"/>
        <v>16.983995490306611</v>
      </c>
      <c r="P33" s="9"/>
    </row>
    <row r="34" spans="1:16">
      <c r="A34" s="12"/>
      <c r="B34" s="25">
        <v>335.13</v>
      </c>
      <c r="C34" s="20" t="s">
        <v>36</v>
      </c>
      <c r="D34" s="47">
        <v>15446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15446</v>
      </c>
      <c r="O34" s="48">
        <f t="shared" si="2"/>
        <v>0.37856915271684516</v>
      </c>
      <c r="P34" s="9"/>
    </row>
    <row r="35" spans="1:16">
      <c r="A35" s="12"/>
      <c r="B35" s="25">
        <v>335.14</v>
      </c>
      <c r="C35" s="20" t="s">
        <v>37</v>
      </c>
      <c r="D35" s="47">
        <v>11382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11382</v>
      </c>
      <c r="O35" s="48">
        <f t="shared" si="2"/>
        <v>0.27896375088845859</v>
      </c>
      <c r="P35" s="9"/>
    </row>
    <row r="36" spans="1:16">
      <c r="A36" s="12"/>
      <c r="B36" s="25">
        <v>335.15</v>
      </c>
      <c r="C36" s="20" t="s">
        <v>38</v>
      </c>
      <c r="D36" s="47">
        <v>8894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8894</v>
      </c>
      <c r="O36" s="48">
        <f t="shared" si="2"/>
        <v>0.21798485331241882</v>
      </c>
      <c r="P36" s="9"/>
    </row>
    <row r="37" spans="1:16">
      <c r="A37" s="12"/>
      <c r="B37" s="25">
        <v>335.16</v>
      </c>
      <c r="C37" s="20" t="s">
        <v>39</v>
      </c>
      <c r="D37" s="47">
        <v>12000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12000</v>
      </c>
      <c r="O37" s="48">
        <f t="shared" ref="O37:O68" si="7">(N37/O$90)</f>
        <v>0.29411043846964535</v>
      </c>
      <c r="P37" s="9"/>
    </row>
    <row r="38" spans="1:16">
      <c r="A38" s="12"/>
      <c r="B38" s="25">
        <v>335.18</v>
      </c>
      <c r="C38" s="20" t="s">
        <v>40</v>
      </c>
      <c r="D38" s="47">
        <v>965633</v>
      </c>
      <c r="E38" s="47">
        <v>379344</v>
      </c>
      <c r="F38" s="47">
        <v>1205850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2550827</v>
      </c>
      <c r="O38" s="48">
        <f t="shared" si="7"/>
        <v>62.51873728585084</v>
      </c>
      <c r="P38" s="9"/>
    </row>
    <row r="39" spans="1:16">
      <c r="A39" s="12"/>
      <c r="B39" s="25">
        <v>335.19</v>
      </c>
      <c r="C39" s="20" t="s">
        <v>55</v>
      </c>
      <c r="D39" s="47">
        <v>0</v>
      </c>
      <c r="E39" s="47">
        <v>1211853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1211853</v>
      </c>
      <c r="O39" s="48">
        <f t="shared" si="7"/>
        <v>29.701551432562926</v>
      </c>
      <c r="P39" s="9"/>
    </row>
    <row r="40" spans="1:16">
      <c r="A40" s="12"/>
      <c r="B40" s="25">
        <v>335.22</v>
      </c>
      <c r="C40" s="20" t="s">
        <v>41</v>
      </c>
      <c r="D40" s="47">
        <v>0</v>
      </c>
      <c r="E40" s="47">
        <v>179543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179543</v>
      </c>
      <c r="O40" s="48">
        <f t="shared" si="7"/>
        <v>4.400455871179628</v>
      </c>
      <c r="P40" s="9"/>
    </row>
    <row r="41" spans="1:16">
      <c r="A41" s="12"/>
      <c r="B41" s="25">
        <v>335.42</v>
      </c>
      <c r="C41" s="20" t="s">
        <v>42</v>
      </c>
      <c r="D41" s="47">
        <v>0</v>
      </c>
      <c r="E41" s="47">
        <v>1267332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1267332</v>
      </c>
      <c r="O41" s="48">
        <f t="shared" si="7"/>
        <v>31.061297517217714</v>
      </c>
      <c r="P41" s="9"/>
    </row>
    <row r="42" spans="1:16">
      <c r="A42" s="12"/>
      <c r="B42" s="25">
        <v>335.49</v>
      </c>
      <c r="C42" s="20" t="s">
        <v>43</v>
      </c>
      <c r="D42" s="47">
        <v>0</v>
      </c>
      <c r="E42" s="47">
        <v>606980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606980</v>
      </c>
      <c r="O42" s="48">
        <f t="shared" si="7"/>
        <v>14.876596161858778</v>
      </c>
      <c r="P42" s="9"/>
    </row>
    <row r="43" spans="1:16">
      <c r="A43" s="12"/>
      <c r="B43" s="25">
        <v>335.8</v>
      </c>
      <c r="C43" s="20" t="s">
        <v>46</v>
      </c>
      <c r="D43" s="47">
        <v>0</v>
      </c>
      <c r="E43" s="47">
        <v>1132114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1132114</v>
      </c>
      <c r="O43" s="48">
        <f t="shared" si="7"/>
        <v>27.747212078135341</v>
      </c>
      <c r="P43" s="9"/>
    </row>
    <row r="44" spans="1:16">
      <c r="A44" s="12"/>
      <c r="B44" s="25">
        <v>336</v>
      </c>
      <c r="C44" s="20" t="s">
        <v>4</v>
      </c>
      <c r="D44" s="47">
        <v>143717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143717</v>
      </c>
      <c r="O44" s="48">
        <f t="shared" si="7"/>
        <v>3.5223891571285018</v>
      </c>
      <c r="P44" s="9"/>
    </row>
    <row r="45" spans="1:16">
      <c r="A45" s="12"/>
      <c r="B45" s="25">
        <v>337.3</v>
      </c>
      <c r="C45" s="20" t="s">
        <v>47</v>
      </c>
      <c r="D45" s="47">
        <v>17605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17605</v>
      </c>
      <c r="O45" s="48">
        <f t="shared" si="7"/>
        <v>0.43148452243817553</v>
      </c>
      <c r="P45" s="9"/>
    </row>
    <row r="46" spans="1:16" ht="15.75">
      <c r="A46" s="29" t="s">
        <v>52</v>
      </c>
      <c r="B46" s="30"/>
      <c r="C46" s="31"/>
      <c r="D46" s="32">
        <f t="shared" ref="D46:M46" si="8">SUM(D47:D70)</f>
        <v>562695</v>
      </c>
      <c r="E46" s="32">
        <f t="shared" si="8"/>
        <v>4427990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1499787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6490472</v>
      </c>
      <c r="O46" s="46">
        <f t="shared" si="7"/>
        <v>159.07629714957966</v>
      </c>
      <c r="P46" s="10"/>
    </row>
    <row r="47" spans="1:16">
      <c r="A47" s="12"/>
      <c r="B47" s="25">
        <v>341.1</v>
      </c>
      <c r="C47" s="20" t="s">
        <v>56</v>
      </c>
      <c r="D47" s="47">
        <v>0</v>
      </c>
      <c r="E47" s="47">
        <v>187262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187262</v>
      </c>
      <c r="O47" s="48">
        <f t="shared" si="7"/>
        <v>4.5896424107252276</v>
      </c>
      <c r="P47" s="9"/>
    </row>
    <row r="48" spans="1:16">
      <c r="A48" s="12"/>
      <c r="B48" s="25">
        <v>341.16</v>
      </c>
      <c r="C48" s="20" t="s">
        <v>57</v>
      </c>
      <c r="D48" s="47">
        <v>0</v>
      </c>
      <c r="E48" s="47">
        <v>41724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0" si="9">SUM(D48:M48)</f>
        <v>41724</v>
      </c>
      <c r="O48" s="48">
        <f t="shared" si="7"/>
        <v>1.022621994558957</v>
      </c>
      <c r="P48" s="9"/>
    </row>
    <row r="49" spans="1:16">
      <c r="A49" s="12"/>
      <c r="B49" s="25">
        <v>341.3</v>
      </c>
      <c r="C49" s="20" t="s">
        <v>58</v>
      </c>
      <c r="D49" s="47">
        <v>47352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47352</v>
      </c>
      <c r="O49" s="48">
        <f t="shared" si="7"/>
        <v>1.1605597902012206</v>
      </c>
      <c r="P49" s="9"/>
    </row>
    <row r="50" spans="1:16">
      <c r="A50" s="12"/>
      <c r="B50" s="25">
        <v>341.51</v>
      </c>
      <c r="C50" s="20" t="s">
        <v>59</v>
      </c>
      <c r="D50" s="47">
        <v>0</v>
      </c>
      <c r="E50" s="47">
        <v>1297266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1297266</v>
      </c>
      <c r="O50" s="48">
        <f t="shared" si="7"/>
        <v>31.794956005980247</v>
      </c>
      <c r="P50" s="9"/>
    </row>
    <row r="51" spans="1:16">
      <c r="A51" s="12"/>
      <c r="B51" s="25">
        <v>341.52</v>
      </c>
      <c r="C51" s="20" t="s">
        <v>60</v>
      </c>
      <c r="D51" s="47">
        <v>91099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91099</v>
      </c>
      <c r="O51" s="48">
        <f t="shared" si="7"/>
        <v>2.2327639028455186</v>
      </c>
      <c r="P51" s="9"/>
    </row>
    <row r="52" spans="1:16">
      <c r="A52" s="12"/>
      <c r="B52" s="25">
        <v>341.56</v>
      </c>
      <c r="C52" s="20" t="s">
        <v>61</v>
      </c>
      <c r="D52" s="47">
        <v>0</v>
      </c>
      <c r="E52" s="47">
        <v>39945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39945</v>
      </c>
      <c r="O52" s="48">
        <f t="shared" si="7"/>
        <v>0.979020122055832</v>
      </c>
      <c r="P52" s="9"/>
    </row>
    <row r="53" spans="1:16">
      <c r="A53" s="12"/>
      <c r="B53" s="25">
        <v>341.9</v>
      </c>
      <c r="C53" s="20" t="s">
        <v>62</v>
      </c>
      <c r="D53" s="47">
        <v>7575</v>
      </c>
      <c r="E53" s="47">
        <v>61712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69287</v>
      </c>
      <c r="O53" s="48">
        <f t="shared" si="7"/>
        <v>1.6981691625205264</v>
      </c>
      <c r="P53" s="9"/>
    </row>
    <row r="54" spans="1:16">
      <c r="A54" s="12"/>
      <c r="B54" s="25">
        <v>342.1</v>
      </c>
      <c r="C54" s="20" t="s">
        <v>63</v>
      </c>
      <c r="D54" s="47">
        <v>84300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84300</v>
      </c>
      <c r="O54" s="48">
        <f t="shared" si="7"/>
        <v>2.0661258302492587</v>
      </c>
      <c r="P54" s="9"/>
    </row>
    <row r="55" spans="1:16">
      <c r="A55" s="12"/>
      <c r="B55" s="25">
        <v>342.3</v>
      </c>
      <c r="C55" s="20" t="s">
        <v>64</v>
      </c>
      <c r="D55" s="47">
        <v>247240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247240</v>
      </c>
      <c r="O55" s="48">
        <f t="shared" si="7"/>
        <v>6.0596554006029262</v>
      </c>
      <c r="P55" s="9"/>
    </row>
    <row r="56" spans="1:16">
      <c r="A56" s="12"/>
      <c r="B56" s="25">
        <v>342.5</v>
      </c>
      <c r="C56" s="20" t="s">
        <v>65</v>
      </c>
      <c r="D56" s="47">
        <v>7877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7877</v>
      </c>
      <c r="O56" s="48">
        <f t="shared" si="7"/>
        <v>0.19305899365211637</v>
      </c>
      <c r="P56" s="9"/>
    </row>
    <row r="57" spans="1:16">
      <c r="A57" s="12"/>
      <c r="B57" s="25">
        <v>342.6</v>
      </c>
      <c r="C57" s="20" t="s">
        <v>66</v>
      </c>
      <c r="D57" s="47">
        <v>0</v>
      </c>
      <c r="E57" s="47">
        <v>1925091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1925091</v>
      </c>
      <c r="O57" s="48">
        <f t="shared" si="7"/>
        <v>47.182446508664</v>
      </c>
      <c r="P57" s="9"/>
    </row>
    <row r="58" spans="1:16">
      <c r="A58" s="12"/>
      <c r="B58" s="25">
        <v>342.9</v>
      </c>
      <c r="C58" s="20" t="s">
        <v>67</v>
      </c>
      <c r="D58" s="47">
        <v>0</v>
      </c>
      <c r="E58" s="47">
        <v>83482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83482</v>
      </c>
      <c r="O58" s="48">
        <f t="shared" si="7"/>
        <v>2.046077302026911</v>
      </c>
      <c r="P58" s="9"/>
    </row>
    <row r="59" spans="1:16">
      <c r="A59" s="12"/>
      <c r="B59" s="25">
        <v>343.3</v>
      </c>
      <c r="C59" s="20" t="s">
        <v>68</v>
      </c>
      <c r="D59" s="47">
        <v>0</v>
      </c>
      <c r="E59" s="47">
        <v>59472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59472</v>
      </c>
      <c r="O59" s="48">
        <f t="shared" si="7"/>
        <v>1.4576113330555625</v>
      </c>
      <c r="P59" s="9"/>
    </row>
    <row r="60" spans="1:16">
      <c r="A60" s="12"/>
      <c r="B60" s="25">
        <v>343.4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1499787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1499787</v>
      </c>
      <c r="O60" s="48">
        <f t="shared" si="7"/>
        <v>36.758584348422836</v>
      </c>
      <c r="P60" s="9"/>
    </row>
    <row r="61" spans="1:16">
      <c r="A61" s="12"/>
      <c r="B61" s="25">
        <v>344.9</v>
      </c>
      <c r="C61" s="20" t="s">
        <v>70</v>
      </c>
      <c r="D61" s="47">
        <v>0</v>
      </c>
      <c r="E61" s="47">
        <v>576697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576697</v>
      </c>
      <c r="O61" s="48">
        <f t="shared" si="7"/>
        <v>14.134383961177422</v>
      </c>
      <c r="P61" s="9"/>
    </row>
    <row r="62" spans="1:16">
      <c r="A62" s="12"/>
      <c r="B62" s="25">
        <v>346.4</v>
      </c>
      <c r="C62" s="20" t="s">
        <v>71</v>
      </c>
      <c r="D62" s="47">
        <v>13761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13761</v>
      </c>
      <c r="O62" s="48">
        <f t="shared" si="7"/>
        <v>0.3372711453150658</v>
      </c>
      <c r="P62" s="9"/>
    </row>
    <row r="63" spans="1:16">
      <c r="A63" s="12"/>
      <c r="B63" s="25">
        <v>347.2</v>
      </c>
      <c r="C63" s="20" t="s">
        <v>72</v>
      </c>
      <c r="D63" s="47">
        <v>39964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39964</v>
      </c>
      <c r="O63" s="48">
        <f t="shared" si="7"/>
        <v>0.9794857969167422</v>
      </c>
      <c r="P63" s="9"/>
    </row>
    <row r="64" spans="1:16">
      <c r="A64" s="12"/>
      <c r="B64" s="25">
        <v>348.92099999999999</v>
      </c>
      <c r="C64" s="20" t="s">
        <v>73</v>
      </c>
      <c r="D64" s="47">
        <v>0</v>
      </c>
      <c r="E64" s="47">
        <v>8761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8761</v>
      </c>
      <c r="O64" s="48">
        <f t="shared" si="7"/>
        <v>0.21472512928604692</v>
      </c>
      <c r="P64" s="9"/>
    </row>
    <row r="65" spans="1:16">
      <c r="A65" s="12"/>
      <c r="B65" s="25">
        <v>348.92200000000003</v>
      </c>
      <c r="C65" s="20" t="s">
        <v>74</v>
      </c>
      <c r="D65" s="47">
        <v>0</v>
      </c>
      <c r="E65" s="47">
        <v>8761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8761</v>
      </c>
      <c r="O65" s="48">
        <f t="shared" si="7"/>
        <v>0.21472512928604692</v>
      </c>
      <c r="P65" s="9"/>
    </row>
    <row r="66" spans="1:16">
      <c r="A66" s="12"/>
      <c r="B66" s="25">
        <v>348.923</v>
      </c>
      <c r="C66" s="20" t="s">
        <v>75</v>
      </c>
      <c r="D66" s="47">
        <v>0</v>
      </c>
      <c r="E66" s="47">
        <v>8761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8761</v>
      </c>
      <c r="O66" s="48">
        <f t="shared" si="7"/>
        <v>0.21472512928604692</v>
      </c>
      <c r="P66" s="9"/>
    </row>
    <row r="67" spans="1:16">
      <c r="A67" s="12"/>
      <c r="B67" s="25">
        <v>348.92399999999998</v>
      </c>
      <c r="C67" s="20" t="s">
        <v>76</v>
      </c>
      <c r="D67" s="47">
        <v>0</v>
      </c>
      <c r="E67" s="47">
        <v>8761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8761</v>
      </c>
      <c r="O67" s="48">
        <f t="shared" si="7"/>
        <v>0.21472512928604692</v>
      </c>
      <c r="P67" s="9"/>
    </row>
    <row r="68" spans="1:16">
      <c r="A68" s="12"/>
      <c r="B68" s="25">
        <v>348.93</v>
      </c>
      <c r="C68" s="20" t="s">
        <v>126</v>
      </c>
      <c r="D68" s="47">
        <v>0</v>
      </c>
      <c r="E68" s="47">
        <v>120295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120295</v>
      </c>
      <c r="O68" s="48">
        <f t="shared" si="7"/>
        <v>2.9483345996421657</v>
      </c>
      <c r="P68" s="9"/>
    </row>
    <row r="69" spans="1:16">
      <c r="A69" s="12"/>
      <c r="B69" s="25">
        <v>348.93099999999998</v>
      </c>
      <c r="C69" s="20" t="s">
        <v>77</v>
      </c>
      <c r="D69" s="47">
        <v>20168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20168</v>
      </c>
      <c r="O69" s="48">
        <f t="shared" ref="O69:O88" si="10">(N69/O$90)</f>
        <v>0.49430161025465064</v>
      </c>
      <c r="P69" s="9"/>
    </row>
    <row r="70" spans="1:16">
      <c r="A70" s="12"/>
      <c r="B70" s="25">
        <v>348.93200000000002</v>
      </c>
      <c r="C70" s="20" t="s">
        <v>78</v>
      </c>
      <c r="D70" s="47">
        <v>3359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3359</v>
      </c>
      <c r="O70" s="48">
        <f t="shared" si="10"/>
        <v>8.2326413568294898E-2</v>
      </c>
      <c r="P70" s="9"/>
    </row>
    <row r="71" spans="1:16" ht="15.75">
      <c r="A71" s="29" t="s">
        <v>53</v>
      </c>
      <c r="B71" s="30"/>
      <c r="C71" s="31"/>
      <c r="D71" s="32">
        <f t="shared" ref="D71:M71" si="11">SUM(D72:D78)</f>
        <v>1796</v>
      </c>
      <c r="E71" s="32">
        <f t="shared" si="11"/>
        <v>97373</v>
      </c>
      <c r="F71" s="32">
        <f t="shared" si="11"/>
        <v>0</v>
      </c>
      <c r="G71" s="32">
        <f t="shared" si="11"/>
        <v>0</v>
      </c>
      <c r="H71" s="32">
        <f t="shared" si="11"/>
        <v>0</v>
      </c>
      <c r="I71" s="32">
        <f t="shared" si="11"/>
        <v>0</v>
      </c>
      <c r="J71" s="32">
        <f t="shared" si="11"/>
        <v>0</v>
      </c>
      <c r="K71" s="32">
        <f t="shared" si="11"/>
        <v>0</v>
      </c>
      <c r="L71" s="32">
        <f t="shared" si="11"/>
        <v>0</v>
      </c>
      <c r="M71" s="32">
        <f t="shared" si="11"/>
        <v>0</v>
      </c>
      <c r="N71" s="32">
        <f>SUM(D71:M71)</f>
        <v>99169</v>
      </c>
      <c r="O71" s="46">
        <f t="shared" si="10"/>
        <v>2.4305531727163552</v>
      </c>
      <c r="P71" s="10"/>
    </row>
    <row r="72" spans="1:16">
      <c r="A72" s="13"/>
      <c r="B72" s="40">
        <v>351.1</v>
      </c>
      <c r="C72" s="21" t="s">
        <v>93</v>
      </c>
      <c r="D72" s="47">
        <v>1603</v>
      </c>
      <c r="E72" s="47">
        <v>45875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47478</v>
      </c>
      <c r="O72" s="48">
        <f t="shared" si="10"/>
        <v>1.1636479498051517</v>
      </c>
      <c r="P72" s="9"/>
    </row>
    <row r="73" spans="1:16">
      <c r="A73" s="13"/>
      <c r="B73" s="40">
        <v>351.2</v>
      </c>
      <c r="C73" s="21" t="s">
        <v>95</v>
      </c>
      <c r="D73" s="47">
        <v>0</v>
      </c>
      <c r="E73" s="47">
        <v>935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78" si="12">SUM(D73:M73)</f>
        <v>935</v>
      </c>
      <c r="O73" s="48">
        <f t="shared" si="10"/>
        <v>2.2916104997426533E-2</v>
      </c>
      <c r="P73" s="9"/>
    </row>
    <row r="74" spans="1:16">
      <c r="A74" s="13"/>
      <c r="B74" s="40">
        <v>351.6</v>
      </c>
      <c r="C74" s="21" t="s">
        <v>96</v>
      </c>
      <c r="D74" s="47">
        <v>0</v>
      </c>
      <c r="E74" s="47">
        <v>34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34</v>
      </c>
      <c r="O74" s="48">
        <f t="shared" si="10"/>
        <v>8.3331290899732848E-4</v>
      </c>
      <c r="P74" s="9"/>
    </row>
    <row r="75" spans="1:16">
      <c r="A75" s="13"/>
      <c r="B75" s="40">
        <v>351.7</v>
      </c>
      <c r="C75" s="21" t="s">
        <v>94</v>
      </c>
      <c r="D75" s="47">
        <v>0</v>
      </c>
      <c r="E75" s="47">
        <v>39314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39314</v>
      </c>
      <c r="O75" s="48">
        <f t="shared" si="10"/>
        <v>0.96355481483296979</v>
      </c>
      <c r="P75" s="9"/>
    </row>
    <row r="76" spans="1:16">
      <c r="A76" s="13"/>
      <c r="B76" s="40">
        <v>352</v>
      </c>
      <c r="C76" s="21" t="s">
        <v>97</v>
      </c>
      <c r="D76" s="47">
        <v>193</v>
      </c>
      <c r="E76" s="47">
        <v>3207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3400</v>
      </c>
      <c r="O76" s="48">
        <f t="shared" si="10"/>
        <v>8.3331290899732846E-2</v>
      </c>
      <c r="P76" s="9"/>
    </row>
    <row r="77" spans="1:16">
      <c r="A77" s="13"/>
      <c r="B77" s="40">
        <v>354</v>
      </c>
      <c r="C77" s="21" t="s">
        <v>98</v>
      </c>
      <c r="D77" s="47">
        <v>0</v>
      </c>
      <c r="E77" s="47">
        <v>5954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5954</v>
      </c>
      <c r="O77" s="48">
        <f t="shared" si="10"/>
        <v>0.14592779588735572</v>
      </c>
      <c r="P77" s="9"/>
    </row>
    <row r="78" spans="1:16">
      <c r="A78" s="13"/>
      <c r="B78" s="40">
        <v>359</v>
      </c>
      <c r="C78" s="21" t="s">
        <v>99</v>
      </c>
      <c r="D78" s="47">
        <v>0</v>
      </c>
      <c r="E78" s="47">
        <v>2054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2054</v>
      </c>
      <c r="O78" s="48">
        <f t="shared" si="10"/>
        <v>5.0341903384720964E-2</v>
      </c>
      <c r="P78" s="9"/>
    </row>
    <row r="79" spans="1:16" ht="15.75">
      <c r="A79" s="29" t="s">
        <v>5</v>
      </c>
      <c r="B79" s="30"/>
      <c r="C79" s="31"/>
      <c r="D79" s="32">
        <f t="shared" ref="D79:M79" si="13">SUM(D80:D85)</f>
        <v>694498</v>
      </c>
      <c r="E79" s="32">
        <f t="shared" si="13"/>
        <v>1200666</v>
      </c>
      <c r="F79" s="32">
        <f t="shared" si="13"/>
        <v>90196</v>
      </c>
      <c r="G79" s="32">
        <f t="shared" si="13"/>
        <v>26465</v>
      </c>
      <c r="H79" s="32">
        <f t="shared" si="13"/>
        <v>0</v>
      </c>
      <c r="I79" s="32">
        <f t="shared" si="13"/>
        <v>52379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ref="N79:N88" si="14">SUM(D79:M79)</f>
        <v>2064204</v>
      </c>
      <c r="O79" s="46">
        <f t="shared" si="10"/>
        <v>50.591995294232987</v>
      </c>
      <c r="P79" s="10"/>
    </row>
    <row r="80" spans="1:16">
      <c r="A80" s="12"/>
      <c r="B80" s="25">
        <v>361.1</v>
      </c>
      <c r="C80" s="20" t="s">
        <v>100</v>
      </c>
      <c r="D80" s="47">
        <v>29126</v>
      </c>
      <c r="E80" s="47">
        <v>62042</v>
      </c>
      <c r="F80" s="47">
        <v>90196</v>
      </c>
      <c r="G80" s="47">
        <v>26465</v>
      </c>
      <c r="H80" s="47">
        <v>0</v>
      </c>
      <c r="I80" s="47">
        <v>48654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256483</v>
      </c>
      <c r="O80" s="48">
        <f t="shared" si="10"/>
        <v>6.2861939658341708</v>
      </c>
      <c r="P80" s="9"/>
    </row>
    <row r="81" spans="1:119">
      <c r="A81" s="12"/>
      <c r="B81" s="25">
        <v>362</v>
      </c>
      <c r="C81" s="20" t="s">
        <v>101</v>
      </c>
      <c r="D81" s="47">
        <v>44932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44932</v>
      </c>
      <c r="O81" s="48">
        <f t="shared" si="10"/>
        <v>1.1012475184431754</v>
      </c>
      <c r="P81" s="9"/>
    </row>
    <row r="82" spans="1:119">
      <c r="A82" s="12"/>
      <c r="B82" s="25">
        <v>365</v>
      </c>
      <c r="C82" s="20" t="s">
        <v>127</v>
      </c>
      <c r="D82" s="47">
        <v>10599</v>
      </c>
      <c r="E82" s="47">
        <v>12830</v>
      </c>
      <c r="F82" s="47">
        <v>0</v>
      </c>
      <c r="G82" s="47">
        <v>0</v>
      </c>
      <c r="H82" s="47">
        <v>0</v>
      </c>
      <c r="I82" s="47">
        <v>3725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27154</v>
      </c>
      <c r="O82" s="48">
        <f t="shared" si="10"/>
        <v>0.66552290385039581</v>
      </c>
      <c r="P82" s="9"/>
    </row>
    <row r="83" spans="1:119">
      <c r="A83" s="12"/>
      <c r="B83" s="25">
        <v>366</v>
      </c>
      <c r="C83" s="20" t="s">
        <v>102</v>
      </c>
      <c r="D83" s="47">
        <v>0</v>
      </c>
      <c r="E83" s="47">
        <v>138532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138532</v>
      </c>
      <c r="O83" s="48">
        <f t="shared" si="10"/>
        <v>3.395308938506409</v>
      </c>
      <c r="P83" s="9"/>
    </row>
    <row r="84" spans="1:119">
      <c r="A84" s="12"/>
      <c r="B84" s="25">
        <v>369.3</v>
      </c>
      <c r="C84" s="20" t="s">
        <v>128</v>
      </c>
      <c r="D84" s="47">
        <v>0</v>
      </c>
      <c r="E84" s="47">
        <v>1224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1224</v>
      </c>
      <c r="O84" s="48">
        <f t="shared" si="10"/>
        <v>2.9999264723903827E-2</v>
      </c>
      <c r="P84" s="9"/>
    </row>
    <row r="85" spans="1:119">
      <c r="A85" s="12"/>
      <c r="B85" s="25">
        <v>369.9</v>
      </c>
      <c r="C85" s="20" t="s">
        <v>104</v>
      </c>
      <c r="D85" s="47">
        <v>609841</v>
      </c>
      <c r="E85" s="47">
        <v>986038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1595879</v>
      </c>
      <c r="O85" s="48">
        <f t="shared" si="10"/>
        <v>39.113722702874931</v>
      </c>
      <c r="P85" s="9"/>
    </row>
    <row r="86" spans="1:119" ht="15.75">
      <c r="A86" s="29" t="s">
        <v>54</v>
      </c>
      <c r="B86" s="30"/>
      <c r="C86" s="31"/>
      <c r="D86" s="32">
        <f t="shared" ref="D86:M86" si="15">SUM(D87:D87)</f>
        <v>625518</v>
      </c>
      <c r="E86" s="32">
        <f t="shared" si="15"/>
        <v>14727233</v>
      </c>
      <c r="F86" s="32">
        <f t="shared" si="15"/>
        <v>0</v>
      </c>
      <c r="G86" s="32">
        <f t="shared" si="15"/>
        <v>0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 t="shared" si="14"/>
        <v>15352751</v>
      </c>
      <c r="O86" s="46">
        <f t="shared" si="10"/>
        <v>376.28369402710717</v>
      </c>
      <c r="P86" s="9"/>
    </row>
    <row r="87" spans="1:119" ht="15.75" thickBot="1">
      <c r="A87" s="12"/>
      <c r="B87" s="25">
        <v>381</v>
      </c>
      <c r="C87" s="20" t="s">
        <v>105</v>
      </c>
      <c r="D87" s="47">
        <v>625518</v>
      </c>
      <c r="E87" s="47">
        <v>14727233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15352751</v>
      </c>
      <c r="O87" s="48">
        <f t="shared" si="10"/>
        <v>376.28369402710717</v>
      </c>
      <c r="P87" s="9"/>
    </row>
    <row r="88" spans="1:119" ht="16.5" thickBot="1">
      <c r="A88" s="14" t="s">
        <v>79</v>
      </c>
      <c r="B88" s="23"/>
      <c r="C88" s="22"/>
      <c r="D88" s="15">
        <f t="shared" ref="D88:M88" si="16">SUM(D5,D12,D19,D46,D71,D79,D86)</f>
        <v>21669037</v>
      </c>
      <c r="E88" s="15">
        <f t="shared" si="16"/>
        <v>31413045</v>
      </c>
      <c r="F88" s="15">
        <f t="shared" si="16"/>
        <v>1296046</v>
      </c>
      <c r="G88" s="15">
        <f t="shared" si="16"/>
        <v>81187</v>
      </c>
      <c r="H88" s="15">
        <f t="shared" si="16"/>
        <v>0</v>
      </c>
      <c r="I88" s="15">
        <f t="shared" si="16"/>
        <v>2119011</v>
      </c>
      <c r="J88" s="15">
        <f t="shared" si="16"/>
        <v>0</v>
      </c>
      <c r="K88" s="15">
        <f t="shared" si="16"/>
        <v>0</v>
      </c>
      <c r="L88" s="15">
        <f t="shared" si="16"/>
        <v>0</v>
      </c>
      <c r="M88" s="15">
        <f t="shared" si="16"/>
        <v>0</v>
      </c>
      <c r="N88" s="15">
        <f t="shared" si="14"/>
        <v>56578326</v>
      </c>
      <c r="O88" s="38">
        <f t="shared" si="10"/>
        <v>1386.6896889782113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129</v>
      </c>
      <c r="M90" s="49"/>
      <c r="N90" s="49"/>
      <c r="O90" s="44">
        <v>40801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thickBot="1">
      <c r="A92" s="53" t="s">
        <v>130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18903051</v>
      </c>
      <c r="E5" s="27">
        <f t="shared" si="0"/>
        <v>1257693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20160744</v>
      </c>
      <c r="O5" s="33">
        <f t="shared" ref="O5:O36" si="1">(N5/O$109)</f>
        <v>495.6666174952058</v>
      </c>
      <c r="P5" s="6"/>
    </row>
    <row r="6" spans="1:133">
      <c r="A6" s="12"/>
      <c r="B6" s="25">
        <v>311</v>
      </c>
      <c r="C6" s="20" t="s">
        <v>2</v>
      </c>
      <c r="D6" s="47">
        <v>16204793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16204793</v>
      </c>
      <c r="O6" s="48">
        <f t="shared" si="1"/>
        <v>398.40667256724197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149735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149735</v>
      </c>
      <c r="O7" s="48">
        <f t="shared" si="1"/>
        <v>3.6813443477405712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47156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47156</v>
      </c>
      <c r="O8" s="48">
        <f t="shared" si="1"/>
        <v>1.1593647047253774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1060530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1060530</v>
      </c>
      <c r="O9" s="48">
        <f t="shared" si="1"/>
        <v>26.073904705708806</v>
      </c>
      <c r="P9" s="9"/>
    </row>
    <row r="10" spans="1:133">
      <c r="A10" s="12"/>
      <c r="B10" s="25">
        <v>312.60000000000002</v>
      </c>
      <c r="C10" s="20" t="s">
        <v>15</v>
      </c>
      <c r="D10" s="47">
        <v>2361694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2361694</v>
      </c>
      <c r="O10" s="48">
        <f t="shared" si="1"/>
        <v>58.06397207061022</v>
      </c>
      <c r="P10" s="9"/>
    </row>
    <row r="11" spans="1:133">
      <c r="A11" s="12"/>
      <c r="B11" s="25">
        <v>315</v>
      </c>
      <c r="C11" s="20" t="s">
        <v>16</v>
      </c>
      <c r="D11" s="47">
        <v>336564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336564</v>
      </c>
      <c r="O11" s="48">
        <f t="shared" si="1"/>
        <v>8.2746717804985987</v>
      </c>
      <c r="P11" s="9"/>
    </row>
    <row r="12" spans="1:133">
      <c r="A12" s="12"/>
      <c r="B12" s="25">
        <v>319</v>
      </c>
      <c r="C12" s="20" t="s">
        <v>17</v>
      </c>
      <c r="D12" s="47">
        <v>0</v>
      </c>
      <c r="E12" s="47">
        <v>272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272</v>
      </c>
      <c r="O12" s="48">
        <f t="shared" si="1"/>
        <v>6.6873186802379895E-3</v>
      </c>
      <c r="P12" s="9"/>
    </row>
    <row r="13" spans="1:133" ht="15.75">
      <c r="A13" s="29" t="s">
        <v>18</v>
      </c>
      <c r="B13" s="30"/>
      <c r="C13" s="31"/>
      <c r="D13" s="32">
        <f>SUM(D14:D18)</f>
        <v>167379</v>
      </c>
      <c r="E13" s="32">
        <f t="shared" ref="E13:M13" si="3">SUM(E14:E18)</f>
        <v>2541849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507787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3217015</v>
      </c>
      <c r="O13" s="46">
        <f t="shared" si="1"/>
        <v>79.092663618036099</v>
      </c>
      <c r="P13" s="10"/>
    </row>
    <row r="14" spans="1:133">
      <c r="A14" s="12"/>
      <c r="B14" s="25">
        <v>322</v>
      </c>
      <c r="C14" s="20" t="s">
        <v>0</v>
      </c>
      <c r="D14" s="47">
        <v>148858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148858</v>
      </c>
      <c r="O14" s="48">
        <f t="shared" si="1"/>
        <v>3.6597826621428924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90012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90012</v>
      </c>
      <c r="O15" s="48">
        <f t="shared" si="1"/>
        <v>2.2130107685499336</v>
      </c>
      <c r="P15" s="9"/>
    </row>
    <row r="16" spans="1:133">
      <c r="A16" s="12"/>
      <c r="B16" s="25">
        <v>324.61</v>
      </c>
      <c r="C16" s="20" t="s">
        <v>20</v>
      </c>
      <c r="D16" s="47">
        <v>0</v>
      </c>
      <c r="E16" s="47">
        <v>6289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6289</v>
      </c>
      <c r="O16" s="48">
        <f t="shared" si="1"/>
        <v>0.15461965875006145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2438548</v>
      </c>
      <c r="F17" s="47">
        <v>0</v>
      </c>
      <c r="G17" s="47">
        <v>0</v>
      </c>
      <c r="H17" s="47">
        <v>0</v>
      </c>
      <c r="I17" s="47">
        <v>507787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2946335</v>
      </c>
      <c r="O17" s="48">
        <f t="shared" si="1"/>
        <v>72.437798101981613</v>
      </c>
      <c r="P17" s="9"/>
    </row>
    <row r="18" spans="1:16">
      <c r="A18" s="12"/>
      <c r="B18" s="25">
        <v>329</v>
      </c>
      <c r="C18" s="20" t="s">
        <v>22</v>
      </c>
      <c r="D18" s="47">
        <v>18521</v>
      </c>
      <c r="E18" s="47">
        <v>7000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25521</v>
      </c>
      <c r="O18" s="48">
        <f t="shared" si="1"/>
        <v>0.62745242661159462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SUM(D20:D46)</f>
        <v>2325309</v>
      </c>
      <c r="E19" s="32">
        <f t="shared" si="5"/>
        <v>10622628</v>
      </c>
      <c r="F19" s="32">
        <f t="shared" si="5"/>
        <v>1242504</v>
      </c>
      <c r="G19" s="32">
        <f t="shared" si="5"/>
        <v>924328</v>
      </c>
      <c r="H19" s="32">
        <f t="shared" si="5"/>
        <v>0</v>
      </c>
      <c r="I19" s="32">
        <f t="shared" si="5"/>
        <v>277316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15392085</v>
      </c>
      <c r="O19" s="46">
        <f t="shared" si="1"/>
        <v>378.42565275114322</v>
      </c>
      <c r="P19" s="10"/>
    </row>
    <row r="20" spans="1:16">
      <c r="A20" s="12"/>
      <c r="B20" s="25">
        <v>331.2</v>
      </c>
      <c r="C20" s="20" t="s">
        <v>23</v>
      </c>
      <c r="D20" s="47">
        <v>347273</v>
      </c>
      <c r="E20" s="47">
        <v>135141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482414</v>
      </c>
      <c r="O20" s="48">
        <f t="shared" si="1"/>
        <v>11.860500565471801</v>
      </c>
      <c r="P20" s="9"/>
    </row>
    <row r="21" spans="1:16">
      <c r="A21" s="12"/>
      <c r="B21" s="25">
        <v>331.31</v>
      </c>
      <c r="C21" s="20" t="s">
        <v>27</v>
      </c>
      <c r="D21" s="47">
        <v>8093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8093</v>
      </c>
      <c r="O21" s="48">
        <f t="shared" si="1"/>
        <v>0.19897231646752225</v>
      </c>
      <c r="P21" s="9"/>
    </row>
    <row r="22" spans="1:16">
      <c r="A22" s="12"/>
      <c r="B22" s="25">
        <v>331.49</v>
      </c>
      <c r="C22" s="20" t="s">
        <v>28</v>
      </c>
      <c r="D22" s="47">
        <v>0</v>
      </c>
      <c r="E22" s="47">
        <v>373129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373129</v>
      </c>
      <c r="O22" s="48">
        <f t="shared" si="1"/>
        <v>9.1736490141122093</v>
      </c>
      <c r="P22" s="9"/>
    </row>
    <row r="23" spans="1:16">
      <c r="A23" s="12"/>
      <c r="B23" s="25">
        <v>331.5</v>
      </c>
      <c r="C23" s="20" t="s">
        <v>25</v>
      </c>
      <c r="D23" s="47">
        <v>0</v>
      </c>
      <c r="E23" s="47">
        <v>0</v>
      </c>
      <c r="F23" s="47">
        <v>0</v>
      </c>
      <c r="G23" s="47">
        <v>694699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694699</v>
      </c>
      <c r="O23" s="48">
        <f t="shared" si="1"/>
        <v>17.079682352362688</v>
      </c>
      <c r="P23" s="9"/>
    </row>
    <row r="24" spans="1:16">
      <c r="A24" s="12"/>
      <c r="B24" s="25">
        <v>331.65</v>
      </c>
      <c r="C24" s="20" t="s">
        <v>29</v>
      </c>
      <c r="D24" s="47">
        <v>0</v>
      </c>
      <c r="E24" s="47">
        <v>48816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48816</v>
      </c>
      <c r="O24" s="48">
        <f t="shared" si="1"/>
        <v>1.2001770172591828</v>
      </c>
      <c r="P24" s="9"/>
    </row>
    <row r="25" spans="1:16">
      <c r="A25" s="12"/>
      <c r="B25" s="25">
        <v>333</v>
      </c>
      <c r="C25" s="20" t="s">
        <v>3</v>
      </c>
      <c r="D25" s="47">
        <v>75770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75770</v>
      </c>
      <c r="O25" s="48">
        <f t="shared" si="1"/>
        <v>1.8628607955942371</v>
      </c>
      <c r="P25" s="9"/>
    </row>
    <row r="26" spans="1:16">
      <c r="A26" s="12"/>
      <c r="B26" s="25">
        <v>334.2</v>
      </c>
      <c r="C26" s="20" t="s">
        <v>26</v>
      </c>
      <c r="D26" s="47">
        <v>64619</v>
      </c>
      <c r="E26" s="47">
        <v>99778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164397</v>
      </c>
      <c r="O26" s="48">
        <f t="shared" si="1"/>
        <v>4.0418203274819291</v>
      </c>
      <c r="P26" s="9"/>
    </row>
    <row r="27" spans="1:16">
      <c r="A27" s="12"/>
      <c r="B27" s="25">
        <v>334.34</v>
      </c>
      <c r="C27" s="20" t="s">
        <v>30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277316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277316</v>
      </c>
      <c r="O27" s="48">
        <f t="shared" si="1"/>
        <v>6.8180164232679354</v>
      </c>
      <c r="P27" s="9"/>
    </row>
    <row r="28" spans="1:16">
      <c r="A28" s="12"/>
      <c r="B28" s="25">
        <v>334.41</v>
      </c>
      <c r="C28" s="20" t="s">
        <v>31</v>
      </c>
      <c r="D28" s="47">
        <v>0</v>
      </c>
      <c r="E28" s="47">
        <v>0</v>
      </c>
      <c r="F28" s="47">
        <v>0</v>
      </c>
      <c r="G28" s="47">
        <v>11025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8" si="7">SUM(D28:M28)</f>
        <v>11025</v>
      </c>
      <c r="O28" s="48">
        <f t="shared" si="1"/>
        <v>0.27105767812361703</v>
      </c>
      <c r="P28" s="9"/>
    </row>
    <row r="29" spans="1:16">
      <c r="A29" s="12"/>
      <c r="B29" s="25">
        <v>334.49</v>
      </c>
      <c r="C29" s="20" t="s">
        <v>32</v>
      </c>
      <c r="D29" s="47">
        <v>0</v>
      </c>
      <c r="E29" s="47">
        <v>6075547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6075547</v>
      </c>
      <c r="O29" s="48">
        <f t="shared" si="1"/>
        <v>149.37176083001427</v>
      </c>
      <c r="P29" s="9"/>
    </row>
    <row r="30" spans="1:16">
      <c r="A30" s="12"/>
      <c r="B30" s="25">
        <v>334.5</v>
      </c>
      <c r="C30" s="20" t="s">
        <v>33</v>
      </c>
      <c r="D30" s="47">
        <v>1933</v>
      </c>
      <c r="E30" s="47">
        <v>440486</v>
      </c>
      <c r="F30" s="47">
        <v>0</v>
      </c>
      <c r="G30" s="47">
        <v>192221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634640</v>
      </c>
      <c r="O30" s="48">
        <f t="shared" si="1"/>
        <v>15.603087967743521</v>
      </c>
      <c r="P30" s="9"/>
    </row>
    <row r="31" spans="1:16">
      <c r="A31" s="12"/>
      <c r="B31" s="25">
        <v>334.7</v>
      </c>
      <c r="C31" s="20" t="s">
        <v>34</v>
      </c>
      <c r="D31" s="47">
        <v>0</v>
      </c>
      <c r="E31" s="47">
        <v>82757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82757</v>
      </c>
      <c r="O31" s="48">
        <f t="shared" si="1"/>
        <v>2.0346412941928507</v>
      </c>
      <c r="P31" s="9"/>
    </row>
    <row r="32" spans="1:16">
      <c r="A32" s="12"/>
      <c r="B32" s="25">
        <v>335.12</v>
      </c>
      <c r="C32" s="20" t="s">
        <v>35</v>
      </c>
      <c r="D32" s="47">
        <v>683046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683046</v>
      </c>
      <c r="O32" s="48">
        <f t="shared" si="1"/>
        <v>16.793184835521462</v>
      </c>
      <c r="P32" s="9"/>
    </row>
    <row r="33" spans="1:16">
      <c r="A33" s="12"/>
      <c r="B33" s="25">
        <v>335.13</v>
      </c>
      <c r="C33" s="20" t="s">
        <v>36</v>
      </c>
      <c r="D33" s="47">
        <v>22167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22167</v>
      </c>
      <c r="O33" s="48">
        <f t="shared" si="1"/>
        <v>0.54499188670895415</v>
      </c>
      <c r="P33" s="9"/>
    </row>
    <row r="34" spans="1:16">
      <c r="A34" s="12"/>
      <c r="B34" s="25">
        <v>335.14</v>
      </c>
      <c r="C34" s="20" t="s">
        <v>37</v>
      </c>
      <c r="D34" s="47">
        <v>13168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13168</v>
      </c>
      <c r="O34" s="48">
        <f t="shared" si="1"/>
        <v>0.32374489846093329</v>
      </c>
      <c r="P34" s="9"/>
    </row>
    <row r="35" spans="1:16">
      <c r="A35" s="12"/>
      <c r="B35" s="25">
        <v>335.15</v>
      </c>
      <c r="C35" s="20" t="s">
        <v>38</v>
      </c>
      <c r="D35" s="47">
        <v>7677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7677</v>
      </c>
      <c r="O35" s="48">
        <f t="shared" si="1"/>
        <v>0.18874465260362885</v>
      </c>
      <c r="P35" s="9"/>
    </row>
    <row r="36" spans="1:16">
      <c r="A36" s="12"/>
      <c r="B36" s="25">
        <v>335.16</v>
      </c>
      <c r="C36" s="20" t="s">
        <v>39</v>
      </c>
      <c r="D36" s="47">
        <v>12000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12000</v>
      </c>
      <c r="O36" s="48">
        <f t="shared" si="1"/>
        <v>0.29502876530461719</v>
      </c>
      <c r="P36" s="9"/>
    </row>
    <row r="37" spans="1:16">
      <c r="A37" s="12"/>
      <c r="B37" s="25">
        <v>335.18</v>
      </c>
      <c r="C37" s="20" t="s">
        <v>40</v>
      </c>
      <c r="D37" s="47">
        <v>974674</v>
      </c>
      <c r="E37" s="47">
        <v>400743</v>
      </c>
      <c r="F37" s="47">
        <v>1242504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2617921</v>
      </c>
      <c r="O37" s="48">
        <f t="shared" ref="O37:O68" si="8">(N37/O$109)</f>
        <v>64.363500024585733</v>
      </c>
      <c r="P37" s="9"/>
    </row>
    <row r="38" spans="1:16">
      <c r="A38" s="12"/>
      <c r="B38" s="25">
        <v>335.19</v>
      </c>
      <c r="C38" s="20" t="s">
        <v>55</v>
      </c>
      <c r="D38" s="47">
        <v>0</v>
      </c>
      <c r="E38" s="47">
        <v>543378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543378</v>
      </c>
      <c r="O38" s="48">
        <f t="shared" si="8"/>
        <v>13.359345036141024</v>
      </c>
      <c r="P38" s="9"/>
    </row>
    <row r="39" spans="1:16">
      <c r="A39" s="12"/>
      <c r="B39" s="25">
        <v>335.22</v>
      </c>
      <c r="C39" s="20" t="s">
        <v>41</v>
      </c>
      <c r="D39" s="47">
        <v>0</v>
      </c>
      <c r="E39" s="47">
        <v>191855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5" si="9">SUM(D39:M39)</f>
        <v>191855</v>
      </c>
      <c r="O39" s="48">
        <f t="shared" si="8"/>
        <v>4.7168953139597773</v>
      </c>
      <c r="P39" s="9"/>
    </row>
    <row r="40" spans="1:16">
      <c r="A40" s="12"/>
      <c r="B40" s="25">
        <v>335.42</v>
      </c>
      <c r="C40" s="20" t="s">
        <v>42</v>
      </c>
      <c r="D40" s="47">
        <v>0</v>
      </c>
      <c r="E40" s="47">
        <v>1295162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1295162</v>
      </c>
      <c r="O40" s="48">
        <f t="shared" si="8"/>
        <v>31.842503810788219</v>
      </c>
      <c r="P40" s="9"/>
    </row>
    <row r="41" spans="1:16">
      <c r="A41" s="12"/>
      <c r="B41" s="25">
        <v>335.49</v>
      </c>
      <c r="C41" s="20" t="s">
        <v>43</v>
      </c>
      <c r="D41" s="47">
        <v>0</v>
      </c>
      <c r="E41" s="47">
        <v>616003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616003</v>
      </c>
      <c r="O41" s="48">
        <f t="shared" si="8"/>
        <v>15.144883709495009</v>
      </c>
      <c r="P41" s="9"/>
    </row>
    <row r="42" spans="1:16">
      <c r="A42" s="12"/>
      <c r="B42" s="25">
        <v>335.5</v>
      </c>
      <c r="C42" s="20" t="s">
        <v>44</v>
      </c>
      <c r="D42" s="47">
        <v>0</v>
      </c>
      <c r="E42" s="47">
        <v>0</v>
      </c>
      <c r="F42" s="47">
        <v>0</v>
      </c>
      <c r="G42" s="47">
        <v>26383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26383</v>
      </c>
      <c r="O42" s="48">
        <f t="shared" si="8"/>
        <v>0.64864532625264293</v>
      </c>
      <c r="P42" s="9"/>
    </row>
    <row r="43" spans="1:16">
      <c r="A43" s="12"/>
      <c r="B43" s="25">
        <v>335.69</v>
      </c>
      <c r="C43" s="20" t="s">
        <v>45</v>
      </c>
      <c r="D43" s="47">
        <v>0</v>
      </c>
      <c r="E43" s="47">
        <v>37023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37023</v>
      </c>
      <c r="O43" s="48">
        <f t="shared" si="8"/>
        <v>0.91023749815607025</v>
      </c>
      <c r="P43" s="9"/>
    </row>
    <row r="44" spans="1:16">
      <c r="A44" s="12"/>
      <c r="B44" s="25">
        <v>335.8</v>
      </c>
      <c r="C44" s="20" t="s">
        <v>46</v>
      </c>
      <c r="D44" s="47">
        <v>0</v>
      </c>
      <c r="E44" s="47">
        <v>282810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282810</v>
      </c>
      <c r="O44" s="48">
        <f t="shared" si="8"/>
        <v>6.9530904263165656</v>
      </c>
      <c r="P44" s="9"/>
    </row>
    <row r="45" spans="1:16">
      <c r="A45" s="12"/>
      <c r="B45" s="25">
        <v>336</v>
      </c>
      <c r="C45" s="20" t="s">
        <v>4</v>
      </c>
      <c r="D45" s="47">
        <v>92433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92433</v>
      </c>
      <c r="O45" s="48">
        <f t="shared" si="8"/>
        <v>2.2725328219501399</v>
      </c>
      <c r="P45" s="9"/>
    </row>
    <row r="46" spans="1:16">
      <c r="A46" s="12"/>
      <c r="B46" s="25">
        <v>337.3</v>
      </c>
      <c r="C46" s="20" t="s">
        <v>47</v>
      </c>
      <c r="D46" s="47">
        <v>22456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22456</v>
      </c>
      <c r="O46" s="48">
        <f t="shared" si="8"/>
        <v>0.55209716280670695</v>
      </c>
      <c r="P46" s="9"/>
    </row>
    <row r="47" spans="1:16" ht="15.75">
      <c r="A47" s="29" t="s">
        <v>52</v>
      </c>
      <c r="B47" s="30"/>
      <c r="C47" s="31"/>
      <c r="D47" s="32">
        <f t="shared" ref="D47:M47" si="10">SUM(D48:D82)</f>
        <v>734201</v>
      </c>
      <c r="E47" s="32">
        <f t="shared" si="10"/>
        <v>4839789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1560131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7134121</v>
      </c>
      <c r="O47" s="46">
        <f t="shared" si="8"/>
        <v>175.39757584697841</v>
      </c>
      <c r="P47" s="10"/>
    </row>
    <row r="48" spans="1:16">
      <c r="A48" s="12"/>
      <c r="B48" s="25">
        <v>341.1</v>
      </c>
      <c r="C48" s="20" t="s">
        <v>56</v>
      </c>
      <c r="D48" s="47">
        <v>0</v>
      </c>
      <c r="E48" s="47">
        <v>207202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207202</v>
      </c>
      <c r="O48" s="48">
        <f t="shared" si="8"/>
        <v>5.0942125190539409</v>
      </c>
      <c r="P48" s="9"/>
    </row>
    <row r="49" spans="1:16">
      <c r="A49" s="12"/>
      <c r="B49" s="25">
        <v>341.16</v>
      </c>
      <c r="C49" s="20" t="s">
        <v>57</v>
      </c>
      <c r="D49" s="47">
        <v>0</v>
      </c>
      <c r="E49" s="47">
        <v>48395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64" si="11">SUM(D49:M49)</f>
        <v>48395</v>
      </c>
      <c r="O49" s="48">
        <f t="shared" si="8"/>
        <v>1.1898264247430792</v>
      </c>
      <c r="P49" s="9"/>
    </row>
    <row r="50" spans="1:16">
      <c r="A50" s="12"/>
      <c r="B50" s="25">
        <v>341.3</v>
      </c>
      <c r="C50" s="20" t="s">
        <v>58</v>
      </c>
      <c r="D50" s="47">
        <v>55744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55744</v>
      </c>
      <c r="O50" s="48">
        <f t="shared" si="8"/>
        <v>1.3705069577617151</v>
      </c>
      <c r="P50" s="9"/>
    </row>
    <row r="51" spans="1:16">
      <c r="A51" s="12"/>
      <c r="B51" s="25">
        <v>341.51</v>
      </c>
      <c r="C51" s="20" t="s">
        <v>59</v>
      </c>
      <c r="D51" s="47">
        <v>0</v>
      </c>
      <c r="E51" s="47">
        <v>1416018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1416018</v>
      </c>
      <c r="O51" s="48">
        <f t="shared" si="8"/>
        <v>34.813836849092787</v>
      </c>
      <c r="P51" s="9"/>
    </row>
    <row r="52" spans="1:16">
      <c r="A52" s="12"/>
      <c r="B52" s="25">
        <v>341.52</v>
      </c>
      <c r="C52" s="20" t="s">
        <v>60</v>
      </c>
      <c r="D52" s="47">
        <v>86418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86418</v>
      </c>
      <c r="O52" s="48">
        <f t="shared" si="8"/>
        <v>2.1246496533412009</v>
      </c>
      <c r="P52" s="9"/>
    </row>
    <row r="53" spans="1:16">
      <c r="A53" s="12"/>
      <c r="B53" s="25">
        <v>341.56</v>
      </c>
      <c r="C53" s="20" t="s">
        <v>61</v>
      </c>
      <c r="D53" s="47">
        <v>0</v>
      </c>
      <c r="E53" s="47">
        <v>47309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47309</v>
      </c>
      <c r="O53" s="48">
        <f t="shared" si="8"/>
        <v>1.1631263214830112</v>
      </c>
      <c r="P53" s="9"/>
    </row>
    <row r="54" spans="1:16">
      <c r="A54" s="12"/>
      <c r="B54" s="25">
        <v>341.9</v>
      </c>
      <c r="C54" s="20" t="s">
        <v>62</v>
      </c>
      <c r="D54" s="47">
        <v>6563</v>
      </c>
      <c r="E54" s="47">
        <v>78509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85072</v>
      </c>
      <c r="O54" s="48">
        <f t="shared" si="8"/>
        <v>2.0915572601661996</v>
      </c>
      <c r="P54" s="9"/>
    </row>
    <row r="55" spans="1:16">
      <c r="A55" s="12"/>
      <c r="B55" s="25">
        <v>342.1</v>
      </c>
      <c r="C55" s="20" t="s">
        <v>63</v>
      </c>
      <c r="D55" s="47">
        <v>84300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84300</v>
      </c>
      <c r="O55" s="48">
        <f t="shared" si="8"/>
        <v>2.072577076264936</v>
      </c>
      <c r="P55" s="9"/>
    </row>
    <row r="56" spans="1:16">
      <c r="A56" s="12"/>
      <c r="B56" s="25">
        <v>342.3</v>
      </c>
      <c r="C56" s="20" t="s">
        <v>64</v>
      </c>
      <c r="D56" s="47">
        <v>401806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401806</v>
      </c>
      <c r="O56" s="48">
        <f t="shared" si="8"/>
        <v>9.8786940059989181</v>
      </c>
      <c r="P56" s="9"/>
    </row>
    <row r="57" spans="1:16">
      <c r="A57" s="12"/>
      <c r="B57" s="25">
        <v>342.5</v>
      </c>
      <c r="C57" s="20" t="s">
        <v>65</v>
      </c>
      <c r="D57" s="47">
        <v>7134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7134</v>
      </c>
      <c r="O57" s="48">
        <f t="shared" si="8"/>
        <v>0.17539460097359494</v>
      </c>
      <c r="P57" s="9"/>
    </row>
    <row r="58" spans="1:16">
      <c r="A58" s="12"/>
      <c r="B58" s="25">
        <v>342.6</v>
      </c>
      <c r="C58" s="20" t="s">
        <v>66</v>
      </c>
      <c r="D58" s="47">
        <v>0</v>
      </c>
      <c r="E58" s="47">
        <v>1680289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1680289</v>
      </c>
      <c r="O58" s="48">
        <f t="shared" si="8"/>
        <v>41.311132418744158</v>
      </c>
      <c r="P58" s="9"/>
    </row>
    <row r="59" spans="1:16">
      <c r="A59" s="12"/>
      <c r="B59" s="25">
        <v>342.9</v>
      </c>
      <c r="C59" s="20" t="s">
        <v>67</v>
      </c>
      <c r="D59" s="47">
        <v>0</v>
      </c>
      <c r="E59" s="47">
        <v>81607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81607</v>
      </c>
      <c r="O59" s="48">
        <f t="shared" si="8"/>
        <v>2.0063677041844912</v>
      </c>
      <c r="P59" s="9"/>
    </row>
    <row r="60" spans="1:16">
      <c r="A60" s="12"/>
      <c r="B60" s="25">
        <v>343.3</v>
      </c>
      <c r="C60" s="20" t="s">
        <v>68</v>
      </c>
      <c r="D60" s="47">
        <v>0</v>
      </c>
      <c r="E60" s="47">
        <v>61870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61870</v>
      </c>
      <c r="O60" s="48">
        <f t="shared" si="8"/>
        <v>1.5211191424497221</v>
      </c>
      <c r="P60" s="9"/>
    </row>
    <row r="61" spans="1:16">
      <c r="A61" s="12"/>
      <c r="B61" s="25">
        <v>343.4</v>
      </c>
      <c r="C61" s="20" t="s">
        <v>69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1560131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1560131</v>
      </c>
      <c r="O61" s="48">
        <f t="shared" si="8"/>
        <v>38.356960220288144</v>
      </c>
      <c r="P61" s="9"/>
    </row>
    <row r="62" spans="1:16">
      <c r="A62" s="12"/>
      <c r="B62" s="25">
        <v>344.9</v>
      </c>
      <c r="C62" s="20" t="s">
        <v>70</v>
      </c>
      <c r="D62" s="47">
        <v>0</v>
      </c>
      <c r="E62" s="47">
        <v>669158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669158</v>
      </c>
      <c r="O62" s="48">
        <f t="shared" si="8"/>
        <v>16.451738211142253</v>
      </c>
      <c r="P62" s="9"/>
    </row>
    <row r="63" spans="1:16">
      <c r="A63" s="12"/>
      <c r="B63" s="25">
        <v>346.4</v>
      </c>
      <c r="C63" s="20" t="s">
        <v>71</v>
      </c>
      <c r="D63" s="47">
        <v>16827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16827</v>
      </c>
      <c r="O63" s="48">
        <f t="shared" si="8"/>
        <v>0.41370408614839949</v>
      </c>
      <c r="P63" s="9"/>
    </row>
    <row r="64" spans="1:16">
      <c r="A64" s="12"/>
      <c r="B64" s="25">
        <v>347.2</v>
      </c>
      <c r="C64" s="20" t="s">
        <v>72</v>
      </c>
      <c r="D64" s="47">
        <v>46290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46290</v>
      </c>
      <c r="O64" s="48">
        <f t="shared" si="8"/>
        <v>1.1380734621625608</v>
      </c>
      <c r="P64" s="9"/>
    </row>
    <row r="65" spans="1:16">
      <c r="A65" s="12"/>
      <c r="B65" s="25">
        <v>348.11</v>
      </c>
      <c r="C65" s="39" t="s">
        <v>80</v>
      </c>
      <c r="D65" s="47">
        <v>0</v>
      </c>
      <c r="E65" s="47">
        <v>73917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74" si="12">SUM(D65:M65)</f>
        <v>73917</v>
      </c>
      <c r="O65" s="48">
        <f t="shared" si="8"/>
        <v>1.8173034370851158</v>
      </c>
      <c r="P65" s="9"/>
    </row>
    <row r="66" spans="1:16">
      <c r="A66" s="12"/>
      <c r="B66" s="25">
        <v>348.12</v>
      </c>
      <c r="C66" s="39" t="s">
        <v>81</v>
      </c>
      <c r="D66" s="47">
        <v>0</v>
      </c>
      <c r="E66" s="47">
        <v>7718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7718</v>
      </c>
      <c r="O66" s="48">
        <f t="shared" si="8"/>
        <v>0.18975266755175296</v>
      </c>
      <c r="P66" s="9"/>
    </row>
    <row r="67" spans="1:16">
      <c r="A67" s="12"/>
      <c r="B67" s="25">
        <v>348.22</v>
      </c>
      <c r="C67" s="39" t="s">
        <v>82</v>
      </c>
      <c r="D67" s="47">
        <v>0</v>
      </c>
      <c r="E67" s="47">
        <v>16877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16877</v>
      </c>
      <c r="O67" s="48">
        <f t="shared" si="8"/>
        <v>0.41493337267050207</v>
      </c>
      <c r="P67" s="9"/>
    </row>
    <row r="68" spans="1:16">
      <c r="A68" s="12"/>
      <c r="B68" s="25">
        <v>348.31</v>
      </c>
      <c r="C68" s="39" t="s">
        <v>83</v>
      </c>
      <c r="D68" s="47">
        <v>0</v>
      </c>
      <c r="E68" s="47">
        <v>96316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96316</v>
      </c>
      <c r="O68" s="48">
        <f t="shared" si="8"/>
        <v>2.3679992132566259</v>
      </c>
      <c r="P68" s="9"/>
    </row>
    <row r="69" spans="1:16">
      <c r="A69" s="12"/>
      <c r="B69" s="25">
        <v>348.32</v>
      </c>
      <c r="C69" s="39" t="s">
        <v>84</v>
      </c>
      <c r="D69" s="47">
        <v>0</v>
      </c>
      <c r="E69" s="47">
        <v>3127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3127</v>
      </c>
      <c r="O69" s="48">
        <f t="shared" ref="O69:O100" si="13">(N69/O$109)</f>
        <v>7.6879579092294828E-2</v>
      </c>
      <c r="P69" s="9"/>
    </row>
    <row r="70" spans="1:16">
      <c r="A70" s="12"/>
      <c r="B70" s="25">
        <v>348.41</v>
      </c>
      <c r="C70" s="39" t="s">
        <v>85</v>
      </c>
      <c r="D70" s="47">
        <v>0</v>
      </c>
      <c r="E70" s="47">
        <v>90440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90440</v>
      </c>
      <c r="O70" s="48">
        <f t="shared" si="13"/>
        <v>2.2235334611791315</v>
      </c>
      <c r="P70" s="9"/>
    </row>
    <row r="71" spans="1:16">
      <c r="A71" s="12"/>
      <c r="B71" s="25">
        <v>348.42</v>
      </c>
      <c r="C71" s="39" t="s">
        <v>86</v>
      </c>
      <c r="D71" s="47">
        <v>0</v>
      </c>
      <c r="E71" s="47">
        <v>55733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55733</v>
      </c>
      <c r="O71" s="48">
        <f t="shared" si="13"/>
        <v>1.3702365147268525</v>
      </c>
      <c r="P71" s="9"/>
    </row>
    <row r="72" spans="1:16">
      <c r="A72" s="12"/>
      <c r="B72" s="25">
        <v>348.52</v>
      </c>
      <c r="C72" s="39" t="s">
        <v>87</v>
      </c>
      <c r="D72" s="47">
        <v>0</v>
      </c>
      <c r="E72" s="47">
        <v>149473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149473</v>
      </c>
      <c r="O72" s="48">
        <f t="shared" si="13"/>
        <v>3.6749028863647539</v>
      </c>
      <c r="P72" s="9"/>
    </row>
    <row r="73" spans="1:16">
      <c r="A73" s="12"/>
      <c r="B73" s="25">
        <v>348.61</v>
      </c>
      <c r="C73" s="39" t="s">
        <v>88</v>
      </c>
      <c r="D73" s="47">
        <v>0</v>
      </c>
      <c r="E73" s="47">
        <v>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50</v>
      </c>
      <c r="O73" s="48">
        <f t="shared" si="13"/>
        <v>1.2292865221025717E-3</v>
      </c>
      <c r="P73" s="9"/>
    </row>
    <row r="74" spans="1:16">
      <c r="A74" s="12"/>
      <c r="B74" s="25">
        <v>348.62</v>
      </c>
      <c r="C74" s="39" t="s">
        <v>89</v>
      </c>
      <c r="D74" s="47">
        <v>0</v>
      </c>
      <c r="E74" s="47">
        <v>382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382</v>
      </c>
      <c r="O74" s="48">
        <f t="shared" si="13"/>
        <v>9.3917490288636472E-3</v>
      </c>
      <c r="P74" s="9"/>
    </row>
    <row r="75" spans="1:16">
      <c r="A75" s="12"/>
      <c r="B75" s="25">
        <v>348.71</v>
      </c>
      <c r="C75" s="39" t="s">
        <v>90</v>
      </c>
      <c r="D75" s="47">
        <v>0</v>
      </c>
      <c r="E75" s="47">
        <v>29194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29194</v>
      </c>
      <c r="O75" s="48">
        <f t="shared" si="13"/>
        <v>0.7177558145252495</v>
      </c>
      <c r="P75" s="9"/>
    </row>
    <row r="76" spans="1:16">
      <c r="A76" s="12"/>
      <c r="B76" s="25">
        <v>348.72</v>
      </c>
      <c r="C76" s="39" t="s">
        <v>91</v>
      </c>
      <c r="D76" s="47">
        <v>0</v>
      </c>
      <c r="E76" s="47">
        <v>375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375</v>
      </c>
      <c r="O76" s="48">
        <f t="shared" si="13"/>
        <v>9.2196489157692872E-3</v>
      </c>
      <c r="P76" s="9"/>
    </row>
    <row r="77" spans="1:16">
      <c r="A77" s="12"/>
      <c r="B77" s="25">
        <v>348.92099999999999</v>
      </c>
      <c r="C77" s="20" t="s">
        <v>73</v>
      </c>
      <c r="D77" s="47">
        <v>0</v>
      </c>
      <c r="E77" s="47">
        <v>6457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2" si="14">SUM(D77:M77)</f>
        <v>6457</v>
      </c>
      <c r="O77" s="48">
        <f t="shared" si="13"/>
        <v>0.1587500614643261</v>
      </c>
      <c r="P77" s="9"/>
    </row>
    <row r="78" spans="1:16">
      <c r="A78" s="12"/>
      <c r="B78" s="25">
        <v>348.92200000000003</v>
      </c>
      <c r="C78" s="20" t="s">
        <v>74</v>
      </c>
      <c r="D78" s="47">
        <v>0</v>
      </c>
      <c r="E78" s="47">
        <v>6457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6457</v>
      </c>
      <c r="O78" s="48">
        <f t="shared" si="13"/>
        <v>0.1587500614643261</v>
      </c>
      <c r="P78" s="9"/>
    </row>
    <row r="79" spans="1:16">
      <c r="A79" s="12"/>
      <c r="B79" s="25">
        <v>348.923</v>
      </c>
      <c r="C79" s="20" t="s">
        <v>75</v>
      </c>
      <c r="D79" s="47">
        <v>0</v>
      </c>
      <c r="E79" s="47">
        <v>6458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6458</v>
      </c>
      <c r="O79" s="48">
        <f t="shared" si="13"/>
        <v>0.15877464719476816</v>
      </c>
      <c r="P79" s="9"/>
    </row>
    <row r="80" spans="1:16">
      <c r="A80" s="12"/>
      <c r="B80" s="25">
        <v>348.92399999999998</v>
      </c>
      <c r="C80" s="20" t="s">
        <v>76</v>
      </c>
      <c r="D80" s="47">
        <v>0</v>
      </c>
      <c r="E80" s="47">
        <v>6458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6458</v>
      </c>
      <c r="O80" s="48">
        <f t="shared" si="13"/>
        <v>0.15877464719476816</v>
      </c>
      <c r="P80" s="9"/>
    </row>
    <row r="81" spans="1:16">
      <c r="A81" s="12"/>
      <c r="B81" s="25">
        <v>348.93099999999998</v>
      </c>
      <c r="C81" s="20" t="s">
        <v>77</v>
      </c>
      <c r="D81" s="47">
        <v>24864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24864</v>
      </c>
      <c r="O81" s="48">
        <f t="shared" si="13"/>
        <v>0.61129960171116682</v>
      </c>
      <c r="P81" s="9"/>
    </row>
    <row r="82" spans="1:16">
      <c r="A82" s="12"/>
      <c r="B82" s="25">
        <v>348.93200000000002</v>
      </c>
      <c r="C82" s="20" t="s">
        <v>78</v>
      </c>
      <c r="D82" s="47">
        <v>4255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4255</v>
      </c>
      <c r="O82" s="48">
        <f t="shared" si="13"/>
        <v>0.10461228303092884</v>
      </c>
      <c r="P82" s="9"/>
    </row>
    <row r="83" spans="1:16" ht="15.75">
      <c r="A83" s="29" t="s">
        <v>53</v>
      </c>
      <c r="B83" s="30"/>
      <c r="C83" s="31"/>
      <c r="D83" s="32">
        <f t="shared" ref="D83:M83" si="15">SUM(D84:D90)</f>
        <v>591</v>
      </c>
      <c r="E83" s="32">
        <f t="shared" si="15"/>
        <v>268141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0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>SUM(D83:M83)</f>
        <v>268732</v>
      </c>
      <c r="O83" s="46">
        <f t="shared" si="13"/>
        <v>6.6069725131533659</v>
      </c>
      <c r="P83" s="10"/>
    </row>
    <row r="84" spans="1:16">
      <c r="A84" s="13"/>
      <c r="B84" s="40">
        <v>351.1</v>
      </c>
      <c r="C84" s="21" t="s">
        <v>93</v>
      </c>
      <c r="D84" s="47">
        <v>129</v>
      </c>
      <c r="E84" s="47">
        <v>36971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37100</v>
      </c>
      <c r="O84" s="48">
        <f t="shared" si="13"/>
        <v>0.91213059940010821</v>
      </c>
      <c r="P84" s="9"/>
    </row>
    <row r="85" spans="1:16">
      <c r="A85" s="13"/>
      <c r="B85" s="40">
        <v>351.2</v>
      </c>
      <c r="C85" s="21" t="s">
        <v>95</v>
      </c>
      <c r="D85" s="47">
        <v>462</v>
      </c>
      <c r="E85" s="47">
        <v>14985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6">SUM(D85:M85)</f>
        <v>15447</v>
      </c>
      <c r="O85" s="48">
        <f t="shared" si="13"/>
        <v>0.37977577813836849</v>
      </c>
      <c r="P85" s="9"/>
    </row>
    <row r="86" spans="1:16">
      <c r="A86" s="13"/>
      <c r="B86" s="40">
        <v>351.6</v>
      </c>
      <c r="C86" s="21" t="s">
        <v>96</v>
      </c>
      <c r="D86" s="47">
        <v>0</v>
      </c>
      <c r="E86" s="47">
        <v>1949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6"/>
        <v>1949</v>
      </c>
      <c r="O86" s="48">
        <f t="shared" si="13"/>
        <v>4.791758863155824E-2</v>
      </c>
      <c r="P86" s="9"/>
    </row>
    <row r="87" spans="1:16">
      <c r="A87" s="13"/>
      <c r="B87" s="40">
        <v>351.7</v>
      </c>
      <c r="C87" s="21" t="s">
        <v>94</v>
      </c>
      <c r="D87" s="47">
        <v>0</v>
      </c>
      <c r="E87" s="47">
        <v>171616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171616</v>
      </c>
      <c r="O87" s="48">
        <f t="shared" si="13"/>
        <v>4.2193047155430987</v>
      </c>
      <c r="P87" s="9"/>
    </row>
    <row r="88" spans="1:16">
      <c r="A88" s="13"/>
      <c r="B88" s="40">
        <v>352</v>
      </c>
      <c r="C88" s="21" t="s">
        <v>97</v>
      </c>
      <c r="D88" s="47">
        <v>0</v>
      </c>
      <c r="E88" s="47">
        <v>2316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2316</v>
      </c>
      <c r="O88" s="48">
        <f t="shared" si="13"/>
        <v>5.6940551703791122E-2</v>
      </c>
      <c r="P88" s="9"/>
    </row>
    <row r="89" spans="1:16">
      <c r="A89" s="13"/>
      <c r="B89" s="40">
        <v>354</v>
      </c>
      <c r="C89" s="21" t="s">
        <v>98</v>
      </c>
      <c r="D89" s="47">
        <v>0</v>
      </c>
      <c r="E89" s="47">
        <v>7568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7568</v>
      </c>
      <c r="O89" s="48">
        <f t="shared" si="13"/>
        <v>0.18606480798544525</v>
      </c>
      <c r="P89" s="9"/>
    </row>
    <row r="90" spans="1:16">
      <c r="A90" s="13"/>
      <c r="B90" s="40">
        <v>359</v>
      </c>
      <c r="C90" s="21" t="s">
        <v>99</v>
      </c>
      <c r="D90" s="47">
        <v>0</v>
      </c>
      <c r="E90" s="47">
        <v>32736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32736</v>
      </c>
      <c r="O90" s="48">
        <f t="shared" si="13"/>
        <v>0.80483847175099577</v>
      </c>
      <c r="P90" s="9"/>
    </row>
    <row r="91" spans="1:16" ht="15.75">
      <c r="A91" s="29" t="s">
        <v>5</v>
      </c>
      <c r="B91" s="30"/>
      <c r="C91" s="31"/>
      <c r="D91" s="32">
        <f t="shared" ref="D91:M91" si="17">SUM(D92:D96)</f>
        <v>391096</v>
      </c>
      <c r="E91" s="32">
        <f t="shared" si="17"/>
        <v>1005288</v>
      </c>
      <c r="F91" s="32">
        <f t="shared" si="17"/>
        <v>9384</v>
      </c>
      <c r="G91" s="32">
        <f t="shared" si="17"/>
        <v>832</v>
      </c>
      <c r="H91" s="32">
        <f t="shared" si="17"/>
        <v>0</v>
      </c>
      <c r="I91" s="32">
        <f t="shared" si="17"/>
        <v>0</v>
      </c>
      <c r="J91" s="32">
        <f t="shared" si="17"/>
        <v>0</v>
      </c>
      <c r="K91" s="32">
        <f t="shared" si="17"/>
        <v>0</v>
      </c>
      <c r="L91" s="32">
        <f t="shared" si="17"/>
        <v>0</v>
      </c>
      <c r="M91" s="32">
        <f t="shared" si="17"/>
        <v>0</v>
      </c>
      <c r="N91" s="32">
        <f t="shared" ref="N91:N98" si="18">SUM(D91:M91)</f>
        <v>1406600</v>
      </c>
      <c r="O91" s="46">
        <f t="shared" si="13"/>
        <v>34.582288439789544</v>
      </c>
      <c r="P91" s="10"/>
    </row>
    <row r="92" spans="1:16">
      <c r="A92" s="12"/>
      <c r="B92" s="25">
        <v>361.1</v>
      </c>
      <c r="C92" s="20" t="s">
        <v>100</v>
      </c>
      <c r="D92" s="47">
        <v>18265</v>
      </c>
      <c r="E92" s="47">
        <v>56665</v>
      </c>
      <c r="F92" s="47">
        <v>9384</v>
      </c>
      <c r="G92" s="47">
        <v>832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8"/>
        <v>85146</v>
      </c>
      <c r="O92" s="48">
        <f t="shared" si="13"/>
        <v>2.0933766042189115</v>
      </c>
      <c r="P92" s="9"/>
    </row>
    <row r="93" spans="1:16">
      <c r="A93" s="12"/>
      <c r="B93" s="25">
        <v>362</v>
      </c>
      <c r="C93" s="20" t="s">
        <v>101</v>
      </c>
      <c r="D93" s="47">
        <v>44438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8"/>
        <v>44438</v>
      </c>
      <c r="O93" s="48">
        <f t="shared" si="13"/>
        <v>1.0925406893838816</v>
      </c>
      <c r="P93" s="9"/>
    </row>
    <row r="94" spans="1:16">
      <c r="A94" s="12"/>
      <c r="B94" s="25">
        <v>366</v>
      </c>
      <c r="C94" s="20" t="s">
        <v>102</v>
      </c>
      <c r="D94" s="47">
        <v>451</v>
      </c>
      <c r="E94" s="47">
        <v>118660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8"/>
        <v>119111</v>
      </c>
      <c r="O94" s="48">
        <f t="shared" si="13"/>
        <v>2.9284309386831882</v>
      </c>
      <c r="P94" s="9"/>
    </row>
    <row r="95" spans="1:16">
      <c r="A95" s="12"/>
      <c r="B95" s="25">
        <v>367</v>
      </c>
      <c r="C95" s="20" t="s">
        <v>103</v>
      </c>
      <c r="D95" s="47">
        <v>13730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8"/>
        <v>13730</v>
      </c>
      <c r="O95" s="48">
        <f t="shared" si="13"/>
        <v>0.33756207896936619</v>
      </c>
      <c r="P95" s="9"/>
    </row>
    <row r="96" spans="1:16">
      <c r="A96" s="12"/>
      <c r="B96" s="25">
        <v>369.9</v>
      </c>
      <c r="C96" s="20" t="s">
        <v>104</v>
      </c>
      <c r="D96" s="47">
        <v>314212</v>
      </c>
      <c r="E96" s="47">
        <v>829963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8"/>
        <v>1144175</v>
      </c>
      <c r="O96" s="48">
        <f t="shared" si="13"/>
        <v>28.1303781285342</v>
      </c>
      <c r="P96" s="9"/>
    </row>
    <row r="97" spans="1:119" ht="15.75">
      <c r="A97" s="29" t="s">
        <v>54</v>
      </c>
      <c r="B97" s="30"/>
      <c r="C97" s="31"/>
      <c r="D97" s="32">
        <f t="shared" ref="D97:M97" si="19">SUM(D98:D106)</f>
        <v>975530</v>
      </c>
      <c r="E97" s="32">
        <f t="shared" si="19"/>
        <v>15384799</v>
      </c>
      <c r="F97" s="32">
        <f t="shared" si="19"/>
        <v>0</v>
      </c>
      <c r="G97" s="32">
        <f t="shared" si="19"/>
        <v>0</v>
      </c>
      <c r="H97" s="32">
        <f t="shared" si="19"/>
        <v>0</v>
      </c>
      <c r="I97" s="32">
        <f t="shared" si="19"/>
        <v>38114</v>
      </c>
      <c r="J97" s="32">
        <f t="shared" si="19"/>
        <v>0</v>
      </c>
      <c r="K97" s="32">
        <f t="shared" si="19"/>
        <v>0</v>
      </c>
      <c r="L97" s="32">
        <f t="shared" si="19"/>
        <v>0</v>
      </c>
      <c r="M97" s="32">
        <f t="shared" si="19"/>
        <v>0</v>
      </c>
      <c r="N97" s="32">
        <f t="shared" si="18"/>
        <v>16398443</v>
      </c>
      <c r="O97" s="46">
        <f t="shared" si="13"/>
        <v>403.16769926734526</v>
      </c>
      <c r="P97" s="9"/>
    </row>
    <row r="98" spans="1:119">
      <c r="A98" s="12"/>
      <c r="B98" s="25">
        <v>381</v>
      </c>
      <c r="C98" s="20" t="s">
        <v>105</v>
      </c>
      <c r="D98" s="47">
        <v>200000</v>
      </c>
      <c r="E98" s="47">
        <v>1545157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8"/>
        <v>1745157</v>
      </c>
      <c r="O98" s="48">
        <f t="shared" si="13"/>
        <v>42.90595958105915</v>
      </c>
      <c r="P98" s="9"/>
    </row>
    <row r="99" spans="1:119">
      <c r="A99" s="12"/>
      <c r="B99" s="25">
        <v>386.2</v>
      </c>
      <c r="C99" s="20" t="s">
        <v>106</v>
      </c>
      <c r="D99" s="47">
        <v>135878</v>
      </c>
      <c r="E99" s="47">
        <v>478650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5" si="20">SUM(D99:M99)</f>
        <v>614528</v>
      </c>
      <c r="O99" s="48">
        <f t="shared" si="13"/>
        <v>15.108619757092983</v>
      </c>
      <c r="P99" s="9"/>
    </row>
    <row r="100" spans="1:119">
      <c r="A100" s="12"/>
      <c r="B100" s="25">
        <v>386.4</v>
      </c>
      <c r="C100" s="20" t="s">
        <v>107</v>
      </c>
      <c r="D100" s="47">
        <v>73548</v>
      </c>
      <c r="E100" s="47">
        <v>11572516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20"/>
        <v>11646064</v>
      </c>
      <c r="O100" s="48">
        <f t="shared" si="13"/>
        <v>286.32699021487929</v>
      </c>
      <c r="P100" s="9"/>
    </row>
    <row r="101" spans="1:119">
      <c r="A101" s="12"/>
      <c r="B101" s="25">
        <v>386.6</v>
      </c>
      <c r="C101" s="20" t="s">
        <v>108</v>
      </c>
      <c r="D101" s="47">
        <v>64660</v>
      </c>
      <c r="E101" s="47">
        <v>1135468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20"/>
        <v>1200128</v>
      </c>
      <c r="O101" s="48">
        <f t="shared" ref="O101:O107" si="21">(N101/O$109)</f>
        <v>29.506023503958303</v>
      </c>
      <c r="P101" s="9"/>
    </row>
    <row r="102" spans="1:119">
      <c r="A102" s="12"/>
      <c r="B102" s="25">
        <v>386.7</v>
      </c>
      <c r="C102" s="20" t="s">
        <v>109</v>
      </c>
      <c r="D102" s="47">
        <v>501444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20"/>
        <v>501444</v>
      </c>
      <c r="O102" s="48">
        <f t="shared" si="21"/>
        <v>12.328367015784039</v>
      </c>
      <c r="P102" s="9"/>
    </row>
    <row r="103" spans="1:119">
      <c r="A103" s="12"/>
      <c r="B103" s="25">
        <v>386.8</v>
      </c>
      <c r="C103" s="20" t="s">
        <v>110</v>
      </c>
      <c r="D103" s="47">
        <v>0</v>
      </c>
      <c r="E103" s="47">
        <v>447638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20"/>
        <v>447638</v>
      </c>
      <c r="O103" s="48">
        <f t="shared" si="21"/>
        <v>11.00550720361902</v>
      </c>
      <c r="P103" s="9"/>
    </row>
    <row r="104" spans="1:119">
      <c r="A104" s="12"/>
      <c r="B104" s="25">
        <v>387.2</v>
      </c>
      <c r="C104" s="20" t="s">
        <v>111</v>
      </c>
      <c r="D104" s="47">
        <v>0</v>
      </c>
      <c r="E104" s="47">
        <v>205370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20"/>
        <v>205370</v>
      </c>
      <c r="O104" s="48">
        <f t="shared" si="21"/>
        <v>5.0491714608841027</v>
      </c>
      <c r="P104" s="9"/>
    </row>
    <row r="105" spans="1:119">
      <c r="A105" s="12"/>
      <c r="B105" s="25">
        <v>389.1</v>
      </c>
      <c r="C105" s="20" t="s">
        <v>112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29718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20"/>
        <v>29718</v>
      </c>
      <c r="O105" s="48">
        <f t="shared" si="21"/>
        <v>0.73063873727688444</v>
      </c>
      <c r="P105" s="9"/>
    </row>
    <row r="106" spans="1:119" ht="15.75" thickBot="1">
      <c r="A106" s="12"/>
      <c r="B106" s="25">
        <v>389.7</v>
      </c>
      <c r="C106" s="20" t="s">
        <v>113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8396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8396</v>
      </c>
      <c r="O106" s="48">
        <f t="shared" si="21"/>
        <v>0.20642179279146383</v>
      </c>
      <c r="P106" s="9"/>
    </row>
    <row r="107" spans="1:119" ht="16.5" thickBot="1">
      <c r="A107" s="14" t="s">
        <v>79</v>
      </c>
      <c r="B107" s="23"/>
      <c r="C107" s="22"/>
      <c r="D107" s="15">
        <f t="shared" ref="D107:M107" si="22">SUM(D5,D13,D19,D47,D83,D91,D97)</f>
        <v>23497157</v>
      </c>
      <c r="E107" s="15">
        <f t="shared" si="22"/>
        <v>35920187</v>
      </c>
      <c r="F107" s="15">
        <f t="shared" si="22"/>
        <v>1251888</v>
      </c>
      <c r="G107" s="15">
        <f t="shared" si="22"/>
        <v>925160</v>
      </c>
      <c r="H107" s="15">
        <f t="shared" si="22"/>
        <v>0</v>
      </c>
      <c r="I107" s="15">
        <f t="shared" si="22"/>
        <v>2383348</v>
      </c>
      <c r="J107" s="15">
        <f t="shared" si="22"/>
        <v>0</v>
      </c>
      <c r="K107" s="15">
        <f t="shared" si="22"/>
        <v>0</v>
      </c>
      <c r="L107" s="15">
        <f t="shared" si="22"/>
        <v>0</v>
      </c>
      <c r="M107" s="15">
        <f t="shared" si="22"/>
        <v>0</v>
      </c>
      <c r="N107" s="15">
        <f>SUM(D107:M107)</f>
        <v>63977740</v>
      </c>
      <c r="O107" s="38">
        <f t="shared" si="21"/>
        <v>1572.9394699316517</v>
      </c>
      <c r="P107" s="6"/>
      <c r="Q107" s="2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</row>
    <row r="108" spans="1:119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</row>
    <row r="109" spans="1:119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49" t="s">
        <v>120</v>
      </c>
      <c r="M109" s="49"/>
      <c r="N109" s="49"/>
      <c r="O109" s="44">
        <v>40674</v>
      </c>
    </row>
    <row r="110" spans="1:119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2"/>
    </row>
    <row r="111" spans="1:119" ht="15.75" thickBot="1">
      <c r="A111" s="53" t="s">
        <v>130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5"/>
    </row>
  </sheetData>
  <mergeCells count="10">
    <mergeCell ref="A111:O111"/>
    <mergeCell ref="A110:O110"/>
    <mergeCell ref="L109:N10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20060641</v>
      </c>
      <c r="E5" s="27">
        <f t="shared" si="0"/>
        <v>1387099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21447740</v>
      </c>
      <c r="O5" s="33">
        <f t="shared" ref="O5:O36" si="2">(N5/O$98)</f>
        <v>525.46095989416176</v>
      </c>
      <c r="P5" s="6"/>
    </row>
    <row r="6" spans="1:133">
      <c r="A6" s="12"/>
      <c r="B6" s="25">
        <v>311</v>
      </c>
      <c r="C6" s="20" t="s">
        <v>2</v>
      </c>
      <c r="D6" s="47">
        <v>17107768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17107768</v>
      </c>
      <c r="O6" s="48">
        <f t="shared" si="2"/>
        <v>419.13340029889508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161943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161943</v>
      </c>
      <c r="O7" s="48">
        <f t="shared" si="2"/>
        <v>3.9675380356224124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56872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56872</v>
      </c>
      <c r="O8" s="48">
        <f t="shared" si="2"/>
        <v>1.3933410098733372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1168284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1168284</v>
      </c>
      <c r="O9" s="48">
        <f t="shared" si="2"/>
        <v>28.62248572898547</v>
      </c>
      <c r="P9" s="9"/>
    </row>
    <row r="10" spans="1:133">
      <c r="A10" s="12"/>
      <c r="B10" s="25">
        <v>312.60000000000002</v>
      </c>
      <c r="C10" s="20" t="s">
        <v>15</v>
      </c>
      <c r="D10" s="47">
        <v>2657849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2657849</v>
      </c>
      <c r="O10" s="48">
        <f t="shared" si="2"/>
        <v>65.116226082269648</v>
      </c>
      <c r="P10" s="9"/>
    </row>
    <row r="11" spans="1:133">
      <c r="A11" s="12"/>
      <c r="B11" s="25">
        <v>315</v>
      </c>
      <c r="C11" s="20" t="s">
        <v>16</v>
      </c>
      <c r="D11" s="47">
        <v>295024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295024</v>
      </c>
      <c r="O11" s="48">
        <f t="shared" si="2"/>
        <v>7.2279687385158145</v>
      </c>
      <c r="P11" s="9"/>
    </row>
    <row r="12" spans="1:133" ht="15.75">
      <c r="A12" s="29" t="s">
        <v>144</v>
      </c>
      <c r="B12" s="30"/>
      <c r="C12" s="31"/>
      <c r="D12" s="32">
        <f t="shared" ref="D12:M12" si="3">SUM(D13:D14)</f>
        <v>243149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243149</v>
      </c>
      <c r="O12" s="46">
        <f t="shared" si="2"/>
        <v>5.9570522086385571</v>
      </c>
      <c r="P12" s="10"/>
    </row>
    <row r="13" spans="1:133">
      <c r="A13" s="12"/>
      <c r="B13" s="25">
        <v>322</v>
      </c>
      <c r="C13" s="20" t="s">
        <v>0</v>
      </c>
      <c r="D13" s="47">
        <v>229132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229132</v>
      </c>
      <c r="O13" s="48">
        <f t="shared" si="2"/>
        <v>5.6136413749173135</v>
      </c>
      <c r="P13" s="9"/>
    </row>
    <row r="14" spans="1:133">
      <c r="A14" s="12"/>
      <c r="B14" s="25">
        <v>329</v>
      </c>
      <c r="C14" s="20" t="s">
        <v>145</v>
      </c>
      <c r="D14" s="47">
        <v>14017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14017</v>
      </c>
      <c r="O14" s="48">
        <f t="shared" si="2"/>
        <v>0.34341083372124359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SUM(D16:D42)</f>
        <v>2521234</v>
      </c>
      <c r="E15" s="32">
        <f t="shared" si="4"/>
        <v>7438065</v>
      </c>
      <c r="F15" s="32">
        <f t="shared" si="4"/>
        <v>1348253</v>
      </c>
      <c r="G15" s="32">
        <f t="shared" si="4"/>
        <v>3027714</v>
      </c>
      <c r="H15" s="32">
        <f t="shared" si="4"/>
        <v>0</v>
      </c>
      <c r="I15" s="32">
        <f t="shared" si="4"/>
        <v>277316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14612582</v>
      </c>
      <c r="O15" s="46">
        <f t="shared" si="2"/>
        <v>358.00235196119263</v>
      </c>
      <c r="P15" s="10"/>
    </row>
    <row r="16" spans="1:133">
      <c r="A16" s="12"/>
      <c r="B16" s="25">
        <v>331.2</v>
      </c>
      <c r="C16" s="20" t="s">
        <v>23</v>
      </c>
      <c r="D16" s="47">
        <v>185126</v>
      </c>
      <c r="E16" s="47">
        <v>12729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197855</v>
      </c>
      <c r="O16" s="48">
        <f t="shared" si="2"/>
        <v>4.8473675184359459</v>
      </c>
      <c r="P16" s="9"/>
    </row>
    <row r="17" spans="1:16">
      <c r="A17" s="12"/>
      <c r="B17" s="25">
        <v>331.49</v>
      </c>
      <c r="C17" s="20" t="s">
        <v>28</v>
      </c>
      <c r="D17" s="47">
        <v>0</v>
      </c>
      <c r="E17" s="47">
        <v>896410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896410</v>
      </c>
      <c r="O17" s="48">
        <f t="shared" si="2"/>
        <v>21.961682632236567</v>
      </c>
      <c r="P17" s="9"/>
    </row>
    <row r="18" spans="1:16">
      <c r="A18" s="12"/>
      <c r="B18" s="25">
        <v>331.5</v>
      </c>
      <c r="C18" s="20" t="s">
        <v>25</v>
      </c>
      <c r="D18" s="47">
        <v>0</v>
      </c>
      <c r="E18" s="47">
        <v>19266</v>
      </c>
      <c r="F18" s="47">
        <v>0</v>
      </c>
      <c r="G18" s="47">
        <v>2873661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2892927</v>
      </c>
      <c r="O18" s="48">
        <f t="shared" si="2"/>
        <v>70.875542053556117</v>
      </c>
      <c r="P18" s="9"/>
    </row>
    <row r="19" spans="1:16">
      <c r="A19" s="12"/>
      <c r="B19" s="25">
        <v>331.69</v>
      </c>
      <c r="C19" s="20" t="s">
        <v>146</v>
      </c>
      <c r="D19" s="47">
        <v>0</v>
      </c>
      <c r="E19" s="47">
        <v>33984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33984</v>
      </c>
      <c r="O19" s="48">
        <f t="shared" si="2"/>
        <v>0.83259426219467381</v>
      </c>
      <c r="P19" s="9"/>
    </row>
    <row r="20" spans="1:16">
      <c r="A20" s="12"/>
      <c r="B20" s="25">
        <v>333</v>
      </c>
      <c r="C20" s="20" t="s">
        <v>3</v>
      </c>
      <c r="D20" s="47">
        <v>94551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94551</v>
      </c>
      <c r="O20" s="48">
        <f t="shared" si="2"/>
        <v>2.3164612783889065</v>
      </c>
      <c r="P20" s="9"/>
    </row>
    <row r="21" spans="1:16">
      <c r="A21" s="12"/>
      <c r="B21" s="25">
        <v>334.2</v>
      </c>
      <c r="C21" s="20" t="s">
        <v>26</v>
      </c>
      <c r="D21" s="47">
        <v>183955</v>
      </c>
      <c r="E21" s="47">
        <v>783556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967511</v>
      </c>
      <c r="O21" s="48">
        <f t="shared" si="2"/>
        <v>23.703628390131563</v>
      </c>
      <c r="P21" s="9"/>
    </row>
    <row r="22" spans="1:16">
      <c r="A22" s="12"/>
      <c r="B22" s="25">
        <v>334.34</v>
      </c>
      <c r="C22" s="20" t="s">
        <v>30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277316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277316</v>
      </c>
      <c r="O22" s="48">
        <f t="shared" si="2"/>
        <v>6.7941298968567017</v>
      </c>
      <c r="P22" s="9"/>
    </row>
    <row r="23" spans="1:16">
      <c r="A23" s="12"/>
      <c r="B23" s="25">
        <v>334.41</v>
      </c>
      <c r="C23" s="20" t="s">
        <v>31</v>
      </c>
      <c r="D23" s="47">
        <v>3232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5">SUM(D23:M23)</f>
        <v>3232</v>
      </c>
      <c r="O23" s="48">
        <f t="shared" si="2"/>
        <v>7.9182693485557482E-2</v>
      </c>
      <c r="P23" s="9"/>
    </row>
    <row r="24" spans="1:16">
      <c r="A24" s="12"/>
      <c r="B24" s="25">
        <v>334.49</v>
      </c>
      <c r="C24" s="20" t="s">
        <v>32</v>
      </c>
      <c r="D24" s="47">
        <v>0</v>
      </c>
      <c r="E24" s="47">
        <v>2810830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2810830</v>
      </c>
      <c r="O24" s="48">
        <f t="shared" si="2"/>
        <v>68.864198740720781</v>
      </c>
      <c r="P24" s="9"/>
    </row>
    <row r="25" spans="1:16">
      <c r="A25" s="12"/>
      <c r="B25" s="25">
        <v>334.5</v>
      </c>
      <c r="C25" s="20" t="s">
        <v>33</v>
      </c>
      <c r="D25" s="47">
        <v>0</v>
      </c>
      <c r="E25" s="47">
        <v>366021</v>
      </c>
      <c r="F25" s="47">
        <v>0</v>
      </c>
      <c r="G25" s="47">
        <v>154053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520074</v>
      </c>
      <c r="O25" s="48">
        <f t="shared" si="2"/>
        <v>12.7416027635544</v>
      </c>
      <c r="P25" s="9"/>
    </row>
    <row r="26" spans="1:16">
      <c r="A26" s="12"/>
      <c r="B26" s="25">
        <v>334.69</v>
      </c>
      <c r="C26" s="20" t="s">
        <v>124</v>
      </c>
      <c r="D26" s="47">
        <v>0</v>
      </c>
      <c r="E26" s="47">
        <v>37488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37488</v>
      </c>
      <c r="O26" s="48">
        <f t="shared" si="2"/>
        <v>0.91844084572604556</v>
      </c>
      <c r="P26" s="9"/>
    </row>
    <row r="27" spans="1:16">
      <c r="A27" s="12"/>
      <c r="B27" s="25">
        <v>334.7</v>
      </c>
      <c r="C27" s="20" t="s">
        <v>34</v>
      </c>
      <c r="D27" s="47">
        <v>0</v>
      </c>
      <c r="E27" s="47">
        <v>103827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103827</v>
      </c>
      <c r="O27" s="48">
        <f t="shared" si="2"/>
        <v>2.5437195286277778</v>
      </c>
      <c r="P27" s="9"/>
    </row>
    <row r="28" spans="1:16">
      <c r="A28" s="12"/>
      <c r="B28" s="25">
        <v>334.9</v>
      </c>
      <c r="C28" s="20" t="s">
        <v>125</v>
      </c>
      <c r="D28" s="47">
        <v>0</v>
      </c>
      <c r="E28" s="47">
        <v>55000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55000</v>
      </c>
      <c r="O28" s="48">
        <f t="shared" si="2"/>
        <v>1.3474777666168509</v>
      </c>
      <c r="P28" s="9"/>
    </row>
    <row r="29" spans="1:16">
      <c r="A29" s="12"/>
      <c r="B29" s="25">
        <v>335.12</v>
      </c>
      <c r="C29" s="20" t="s">
        <v>35</v>
      </c>
      <c r="D29" s="47">
        <v>756596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756596</v>
      </c>
      <c r="O29" s="48">
        <f t="shared" si="2"/>
        <v>18.536296151113508</v>
      </c>
      <c r="P29" s="9"/>
    </row>
    <row r="30" spans="1:16">
      <c r="A30" s="12"/>
      <c r="B30" s="25">
        <v>335.13</v>
      </c>
      <c r="C30" s="20" t="s">
        <v>36</v>
      </c>
      <c r="D30" s="47">
        <v>24206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24206</v>
      </c>
      <c r="O30" s="48">
        <f t="shared" si="2"/>
        <v>0.5930372148859544</v>
      </c>
      <c r="P30" s="9"/>
    </row>
    <row r="31" spans="1:16">
      <c r="A31" s="12"/>
      <c r="B31" s="25">
        <v>335.14</v>
      </c>
      <c r="C31" s="20" t="s">
        <v>37</v>
      </c>
      <c r="D31" s="47">
        <v>14681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14681</v>
      </c>
      <c r="O31" s="48">
        <f t="shared" si="2"/>
        <v>0.35967856530367248</v>
      </c>
      <c r="P31" s="9"/>
    </row>
    <row r="32" spans="1:16">
      <c r="A32" s="12"/>
      <c r="B32" s="25">
        <v>335.15</v>
      </c>
      <c r="C32" s="20" t="s">
        <v>38</v>
      </c>
      <c r="D32" s="47">
        <v>8642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8642</v>
      </c>
      <c r="O32" s="48">
        <f t="shared" si="2"/>
        <v>0.21172550652914227</v>
      </c>
      <c r="P32" s="9"/>
    </row>
    <row r="33" spans="1:16">
      <c r="A33" s="12"/>
      <c r="B33" s="25">
        <v>335.16</v>
      </c>
      <c r="C33" s="20" t="s">
        <v>39</v>
      </c>
      <c r="D33" s="47">
        <v>12000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12000</v>
      </c>
      <c r="O33" s="48">
        <f t="shared" si="2"/>
        <v>0.29399514908004015</v>
      </c>
      <c r="P33" s="9"/>
    </row>
    <row r="34" spans="1:16">
      <c r="A34" s="12"/>
      <c r="B34" s="25">
        <v>335.18</v>
      </c>
      <c r="C34" s="20" t="s">
        <v>40</v>
      </c>
      <c r="D34" s="47">
        <v>1096305</v>
      </c>
      <c r="E34" s="47">
        <v>389771</v>
      </c>
      <c r="F34" s="47">
        <v>1348253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2834329</v>
      </c>
      <c r="O34" s="48">
        <f t="shared" si="2"/>
        <v>69.439914741406767</v>
      </c>
      <c r="P34" s="9"/>
    </row>
    <row r="35" spans="1:16">
      <c r="A35" s="12"/>
      <c r="B35" s="25">
        <v>335.19</v>
      </c>
      <c r="C35" s="20" t="s">
        <v>55</v>
      </c>
      <c r="D35" s="47">
        <v>0</v>
      </c>
      <c r="E35" s="47">
        <v>452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452</v>
      </c>
      <c r="O35" s="48">
        <f t="shared" si="2"/>
        <v>1.1073817282014847E-2</v>
      </c>
      <c r="P35" s="9"/>
    </row>
    <row r="36" spans="1:16">
      <c r="A36" s="12"/>
      <c r="B36" s="25">
        <v>335.42</v>
      </c>
      <c r="C36" s="20" t="s">
        <v>42</v>
      </c>
      <c r="D36" s="47">
        <v>0</v>
      </c>
      <c r="E36" s="47">
        <v>1353810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1353810</v>
      </c>
      <c r="O36" s="48">
        <f t="shared" si="2"/>
        <v>33.16779773133743</v>
      </c>
      <c r="P36" s="9"/>
    </row>
    <row r="37" spans="1:16">
      <c r="A37" s="12"/>
      <c r="B37" s="25">
        <v>335.49</v>
      </c>
      <c r="C37" s="20" t="s">
        <v>43</v>
      </c>
      <c r="D37" s="47">
        <v>0</v>
      </c>
      <c r="E37" s="47">
        <v>573921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573921</v>
      </c>
      <c r="O37" s="48">
        <f t="shared" ref="O37:O68" si="6">(N37/O$98)</f>
        <v>14.060832496263812</v>
      </c>
      <c r="P37" s="9"/>
    </row>
    <row r="38" spans="1:16">
      <c r="A38" s="12"/>
      <c r="B38" s="25">
        <v>335.7</v>
      </c>
      <c r="C38" s="20" t="s">
        <v>147</v>
      </c>
      <c r="D38" s="47">
        <v>18255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18255</v>
      </c>
      <c r="O38" s="48">
        <f t="shared" si="6"/>
        <v>0.4472401205380111</v>
      </c>
      <c r="P38" s="9"/>
    </row>
    <row r="39" spans="1:16">
      <c r="A39" s="12"/>
      <c r="B39" s="25">
        <v>336</v>
      </c>
      <c r="C39" s="20" t="s">
        <v>4</v>
      </c>
      <c r="D39" s="47">
        <v>21595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21595</v>
      </c>
      <c r="O39" s="48">
        <f t="shared" si="6"/>
        <v>0.52906877036528899</v>
      </c>
      <c r="P39" s="9"/>
    </row>
    <row r="40" spans="1:16">
      <c r="A40" s="12"/>
      <c r="B40" s="25">
        <v>337.3</v>
      </c>
      <c r="C40" s="20" t="s">
        <v>47</v>
      </c>
      <c r="D40" s="47">
        <v>17790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17790</v>
      </c>
      <c r="O40" s="48">
        <f t="shared" si="6"/>
        <v>0.43584780851115956</v>
      </c>
      <c r="P40" s="9"/>
    </row>
    <row r="41" spans="1:16">
      <c r="A41" s="12"/>
      <c r="B41" s="25">
        <v>337.7</v>
      </c>
      <c r="C41" s="20" t="s">
        <v>148</v>
      </c>
      <c r="D41" s="47">
        <v>0</v>
      </c>
      <c r="E41" s="47">
        <v>1000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1000</v>
      </c>
      <c r="O41" s="48">
        <f t="shared" si="6"/>
        <v>2.4499595756670014E-2</v>
      </c>
      <c r="P41" s="9"/>
    </row>
    <row r="42" spans="1:16">
      <c r="A42" s="12"/>
      <c r="B42" s="25">
        <v>337.9</v>
      </c>
      <c r="C42" s="20" t="s">
        <v>149</v>
      </c>
      <c r="D42" s="47">
        <v>84300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84300</v>
      </c>
      <c r="O42" s="48">
        <f t="shared" si="6"/>
        <v>2.0653159222872821</v>
      </c>
      <c r="P42" s="9"/>
    </row>
    <row r="43" spans="1:16" ht="15.75">
      <c r="A43" s="29" t="s">
        <v>52</v>
      </c>
      <c r="B43" s="30"/>
      <c r="C43" s="31"/>
      <c r="D43" s="32">
        <f t="shared" ref="D43:M43" si="7">SUM(D44:D71)</f>
        <v>663082</v>
      </c>
      <c r="E43" s="32">
        <f t="shared" si="7"/>
        <v>5398226</v>
      </c>
      <c r="F43" s="32">
        <f t="shared" si="7"/>
        <v>0</v>
      </c>
      <c r="G43" s="32">
        <f t="shared" si="7"/>
        <v>0</v>
      </c>
      <c r="H43" s="32">
        <f t="shared" si="7"/>
        <v>0</v>
      </c>
      <c r="I43" s="32">
        <f t="shared" si="7"/>
        <v>1622631</v>
      </c>
      <c r="J43" s="32">
        <f t="shared" si="7"/>
        <v>0</v>
      </c>
      <c r="K43" s="32">
        <f t="shared" si="7"/>
        <v>0</v>
      </c>
      <c r="L43" s="32">
        <f t="shared" si="7"/>
        <v>0</v>
      </c>
      <c r="M43" s="32">
        <f t="shared" si="7"/>
        <v>0</v>
      </c>
      <c r="N43" s="32">
        <f>SUM(D43:M43)</f>
        <v>7683939</v>
      </c>
      <c r="O43" s="46">
        <f t="shared" si="6"/>
        <v>188.25339931891125</v>
      </c>
      <c r="P43" s="10"/>
    </row>
    <row r="44" spans="1:16">
      <c r="A44" s="12"/>
      <c r="B44" s="25">
        <v>341.1</v>
      </c>
      <c r="C44" s="20" t="s">
        <v>56</v>
      </c>
      <c r="D44" s="47">
        <v>0</v>
      </c>
      <c r="E44" s="47">
        <v>336522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336522</v>
      </c>
      <c r="O44" s="48">
        <f t="shared" si="6"/>
        <v>8.2446529632261072</v>
      </c>
      <c r="P44" s="9"/>
    </row>
    <row r="45" spans="1:16">
      <c r="A45" s="12"/>
      <c r="B45" s="25">
        <v>341.3</v>
      </c>
      <c r="C45" s="20" t="s">
        <v>58</v>
      </c>
      <c r="D45" s="47">
        <v>84243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9" si="8">SUM(D45:M45)</f>
        <v>84243</v>
      </c>
      <c r="O45" s="48">
        <f t="shared" si="6"/>
        <v>2.0639194453291521</v>
      </c>
      <c r="P45" s="9"/>
    </row>
    <row r="46" spans="1:16">
      <c r="A46" s="12"/>
      <c r="B46" s="25">
        <v>341.51</v>
      </c>
      <c r="C46" s="20" t="s">
        <v>59</v>
      </c>
      <c r="D46" s="47">
        <v>0</v>
      </c>
      <c r="E46" s="47">
        <v>1381568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1381568</v>
      </c>
      <c r="O46" s="48">
        <f t="shared" si="6"/>
        <v>33.847857510351076</v>
      </c>
      <c r="P46" s="9"/>
    </row>
    <row r="47" spans="1:16">
      <c r="A47" s="12"/>
      <c r="B47" s="25">
        <v>341.52</v>
      </c>
      <c r="C47" s="20" t="s">
        <v>60</v>
      </c>
      <c r="D47" s="47">
        <v>76372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76372</v>
      </c>
      <c r="O47" s="48">
        <f t="shared" si="6"/>
        <v>1.8710831271284023</v>
      </c>
      <c r="P47" s="9"/>
    </row>
    <row r="48" spans="1:16">
      <c r="A48" s="12"/>
      <c r="B48" s="25">
        <v>341.56</v>
      </c>
      <c r="C48" s="20" t="s">
        <v>61</v>
      </c>
      <c r="D48" s="47">
        <v>0</v>
      </c>
      <c r="E48" s="47">
        <v>55002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55002</v>
      </c>
      <c r="O48" s="48">
        <f t="shared" si="6"/>
        <v>1.3475267658083641</v>
      </c>
      <c r="P48" s="9"/>
    </row>
    <row r="49" spans="1:16">
      <c r="A49" s="12"/>
      <c r="B49" s="25">
        <v>341.9</v>
      </c>
      <c r="C49" s="20" t="s">
        <v>62</v>
      </c>
      <c r="D49" s="47">
        <v>7753</v>
      </c>
      <c r="E49" s="47">
        <v>104489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112242</v>
      </c>
      <c r="O49" s="48">
        <f t="shared" si="6"/>
        <v>2.7498836269201559</v>
      </c>
      <c r="P49" s="9"/>
    </row>
    <row r="50" spans="1:16">
      <c r="A50" s="12"/>
      <c r="B50" s="25">
        <v>342.3</v>
      </c>
      <c r="C50" s="20" t="s">
        <v>64</v>
      </c>
      <c r="D50" s="47">
        <v>411425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411425</v>
      </c>
      <c r="O50" s="48">
        <f t="shared" si="6"/>
        <v>10.079746184187961</v>
      </c>
      <c r="P50" s="9"/>
    </row>
    <row r="51" spans="1:16">
      <c r="A51" s="12"/>
      <c r="B51" s="25">
        <v>342.4</v>
      </c>
      <c r="C51" s="20" t="s">
        <v>150</v>
      </c>
      <c r="D51" s="47">
        <v>0</v>
      </c>
      <c r="E51" s="47">
        <v>200017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200017</v>
      </c>
      <c r="O51" s="48">
        <f t="shared" si="6"/>
        <v>4.9003356444618662</v>
      </c>
      <c r="P51" s="9"/>
    </row>
    <row r="52" spans="1:16">
      <c r="A52" s="12"/>
      <c r="B52" s="25">
        <v>342.5</v>
      </c>
      <c r="C52" s="20" t="s">
        <v>65</v>
      </c>
      <c r="D52" s="47">
        <v>21105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21105</v>
      </c>
      <c r="O52" s="48">
        <f t="shared" si="6"/>
        <v>0.51706396844452063</v>
      </c>
      <c r="P52" s="9"/>
    </row>
    <row r="53" spans="1:16">
      <c r="A53" s="12"/>
      <c r="B53" s="25">
        <v>342.6</v>
      </c>
      <c r="C53" s="20" t="s">
        <v>66</v>
      </c>
      <c r="D53" s="47">
        <v>0</v>
      </c>
      <c r="E53" s="47">
        <v>1620560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1620560</v>
      </c>
      <c r="O53" s="48">
        <f t="shared" si="6"/>
        <v>39.703064899429158</v>
      </c>
      <c r="P53" s="9"/>
    </row>
    <row r="54" spans="1:16">
      <c r="A54" s="12"/>
      <c r="B54" s="25">
        <v>342.9</v>
      </c>
      <c r="C54" s="20" t="s">
        <v>67</v>
      </c>
      <c r="D54" s="47">
        <v>0</v>
      </c>
      <c r="E54" s="47">
        <v>79472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79472</v>
      </c>
      <c r="O54" s="48">
        <f t="shared" si="6"/>
        <v>1.9470318739740795</v>
      </c>
      <c r="P54" s="9"/>
    </row>
    <row r="55" spans="1:16">
      <c r="A55" s="12"/>
      <c r="B55" s="25">
        <v>343.3</v>
      </c>
      <c r="C55" s="20" t="s">
        <v>68</v>
      </c>
      <c r="D55" s="47">
        <v>0</v>
      </c>
      <c r="E55" s="47">
        <v>66627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66627</v>
      </c>
      <c r="O55" s="48">
        <f t="shared" si="6"/>
        <v>1.6323345664796531</v>
      </c>
      <c r="P55" s="9"/>
    </row>
    <row r="56" spans="1:16">
      <c r="A56" s="12"/>
      <c r="B56" s="25">
        <v>343.4</v>
      </c>
      <c r="C56" s="20" t="s">
        <v>69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1622631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1622631</v>
      </c>
      <c r="O56" s="48">
        <f t="shared" si="6"/>
        <v>39.753803562241224</v>
      </c>
      <c r="P56" s="9"/>
    </row>
    <row r="57" spans="1:16">
      <c r="A57" s="12"/>
      <c r="B57" s="25">
        <v>344.9</v>
      </c>
      <c r="C57" s="20" t="s">
        <v>70</v>
      </c>
      <c r="D57" s="47">
        <v>0</v>
      </c>
      <c r="E57" s="47">
        <v>810338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810338</v>
      </c>
      <c r="O57" s="48">
        <f t="shared" si="6"/>
        <v>19.852953426268467</v>
      </c>
      <c r="P57" s="9"/>
    </row>
    <row r="58" spans="1:16">
      <c r="A58" s="12"/>
      <c r="B58" s="25">
        <v>346.4</v>
      </c>
      <c r="C58" s="20" t="s">
        <v>71</v>
      </c>
      <c r="D58" s="47">
        <v>23116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23116</v>
      </c>
      <c r="O58" s="48">
        <f t="shared" si="6"/>
        <v>0.56633265551118406</v>
      </c>
      <c r="P58" s="9"/>
    </row>
    <row r="59" spans="1:16">
      <c r="A59" s="12"/>
      <c r="B59" s="25">
        <v>347.2</v>
      </c>
      <c r="C59" s="20" t="s">
        <v>72</v>
      </c>
      <c r="D59" s="47">
        <v>39068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39068</v>
      </c>
      <c r="O59" s="48">
        <f t="shared" si="6"/>
        <v>0.95715020702158415</v>
      </c>
      <c r="P59" s="9"/>
    </row>
    <row r="60" spans="1:16">
      <c r="A60" s="12"/>
      <c r="B60" s="25">
        <v>348.12</v>
      </c>
      <c r="C60" s="39" t="s">
        <v>81</v>
      </c>
      <c r="D60" s="47">
        <v>0</v>
      </c>
      <c r="E60" s="47">
        <v>9655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9655</v>
      </c>
      <c r="O60" s="48">
        <f t="shared" si="6"/>
        <v>0.23654359703064901</v>
      </c>
      <c r="P60" s="9"/>
    </row>
    <row r="61" spans="1:16">
      <c r="A61" s="12"/>
      <c r="B61" s="25">
        <v>348.22</v>
      </c>
      <c r="C61" s="39" t="s">
        <v>82</v>
      </c>
      <c r="D61" s="47">
        <v>0</v>
      </c>
      <c r="E61" s="47">
        <v>22560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22560</v>
      </c>
      <c r="O61" s="48">
        <f t="shared" si="6"/>
        <v>0.55271088027047555</v>
      </c>
      <c r="P61" s="9"/>
    </row>
    <row r="62" spans="1:16">
      <c r="A62" s="12"/>
      <c r="B62" s="25">
        <v>348.23</v>
      </c>
      <c r="C62" s="39" t="s">
        <v>151</v>
      </c>
      <c r="D62" s="47">
        <v>0</v>
      </c>
      <c r="E62" s="47">
        <v>50592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50592</v>
      </c>
      <c r="O62" s="48">
        <f t="shared" si="6"/>
        <v>1.2394835485214495</v>
      </c>
      <c r="P62" s="9"/>
    </row>
    <row r="63" spans="1:16">
      <c r="A63" s="12"/>
      <c r="B63" s="25">
        <v>348.31</v>
      </c>
      <c r="C63" s="39" t="s">
        <v>83</v>
      </c>
      <c r="D63" s="47">
        <v>0</v>
      </c>
      <c r="E63" s="47">
        <v>147341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147341</v>
      </c>
      <c r="O63" s="48">
        <f t="shared" si="6"/>
        <v>3.6097949383835166</v>
      </c>
      <c r="P63" s="9"/>
    </row>
    <row r="64" spans="1:16">
      <c r="A64" s="12"/>
      <c r="B64" s="25">
        <v>348.32</v>
      </c>
      <c r="C64" s="39" t="s">
        <v>84</v>
      </c>
      <c r="D64" s="47">
        <v>0</v>
      </c>
      <c r="E64" s="47">
        <v>3527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3527</v>
      </c>
      <c r="O64" s="48">
        <f t="shared" si="6"/>
        <v>8.6410074233775142E-2</v>
      </c>
      <c r="P64" s="9"/>
    </row>
    <row r="65" spans="1:16">
      <c r="A65" s="12"/>
      <c r="B65" s="25">
        <v>348.41</v>
      </c>
      <c r="C65" s="39" t="s">
        <v>85</v>
      </c>
      <c r="D65" s="47">
        <v>0</v>
      </c>
      <c r="E65" s="47">
        <v>97564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97564</v>
      </c>
      <c r="O65" s="48">
        <f t="shared" si="6"/>
        <v>2.3902785604037535</v>
      </c>
      <c r="P65" s="9"/>
    </row>
    <row r="66" spans="1:16">
      <c r="A66" s="12"/>
      <c r="B66" s="25">
        <v>348.42</v>
      </c>
      <c r="C66" s="39" t="s">
        <v>86</v>
      </c>
      <c r="D66" s="47">
        <v>0</v>
      </c>
      <c r="E66" s="47">
        <v>72665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72665</v>
      </c>
      <c r="O66" s="48">
        <f t="shared" si="6"/>
        <v>1.7802631256584267</v>
      </c>
      <c r="P66" s="9"/>
    </row>
    <row r="67" spans="1:16">
      <c r="A67" s="12"/>
      <c r="B67" s="25">
        <v>348.52</v>
      </c>
      <c r="C67" s="39" t="s">
        <v>87</v>
      </c>
      <c r="D67" s="47">
        <v>0</v>
      </c>
      <c r="E67" s="47">
        <v>292796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292796</v>
      </c>
      <c r="O67" s="48">
        <f t="shared" si="6"/>
        <v>7.1733836391699537</v>
      </c>
      <c r="P67" s="9"/>
    </row>
    <row r="68" spans="1:16">
      <c r="A68" s="12"/>
      <c r="B68" s="25">
        <v>348.61</v>
      </c>
      <c r="C68" s="39" t="s">
        <v>88</v>
      </c>
      <c r="D68" s="47">
        <v>0</v>
      </c>
      <c r="E68" s="47">
        <v>50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50</v>
      </c>
      <c r="O68" s="48">
        <f t="shared" si="6"/>
        <v>1.2249797878335006E-3</v>
      </c>
      <c r="P68" s="9"/>
    </row>
    <row r="69" spans="1:16">
      <c r="A69" s="12"/>
      <c r="B69" s="25">
        <v>348.62</v>
      </c>
      <c r="C69" s="39" t="s">
        <v>89</v>
      </c>
      <c r="D69" s="47">
        <v>0</v>
      </c>
      <c r="E69" s="47">
        <v>524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524</v>
      </c>
      <c r="O69" s="48">
        <f t="shared" ref="O69:O96" si="9">(N69/O$98)</f>
        <v>1.2837788176495089E-2</v>
      </c>
      <c r="P69" s="9"/>
    </row>
    <row r="70" spans="1:16">
      <c r="A70" s="12"/>
      <c r="B70" s="25">
        <v>348.71</v>
      </c>
      <c r="C70" s="39" t="s">
        <v>90</v>
      </c>
      <c r="D70" s="47">
        <v>0</v>
      </c>
      <c r="E70" s="47">
        <v>44125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78" si="10">SUM(D70:M70)</f>
        <v>44125</v>
      </c>
      <c r="O70" s="48">
        <f t="shared" si="9"/>
        <v>1.0810446627630643</v>
      </c>
      <c r="P70" s="9"/>
    </row>
    <row r="71" spans="1:16">
      <c r="A71" s="12"/>
      <c r="B71" s="25">
        <v>348.72</v>
      </c>
      <c r="C71" s="39" t="s">
        <v>91</v>
      </c>
      <c r="D71" s="47">
        <v>0</v>
      </c>
      <c r="E71" s="47">
        <v>2232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2232</v>
      </c>
      <c r="O71" s="48">
        <f t="shared" si="9"/>
        <v>5.4683097728887471E-2</v>
      </c>
      <c r="P71" s="9"/>
    </row>
    <row r="72" spans="1:16" ht="15.75">
      <c r="A72" s="29" t="s">
        <v>53</v>
      </c>
      <c r="B72" s="30"/>
      <c r="C72" s="31"/>
      <c r="D72" s="32">
        <f t="shared" ref="D72:M72" si="11">SUM(D73:D76)</f>
        <v>31455</v>
      </c>
      <c r="E72" s="32">
        <f t="shared" si="11"/>
        <v>379231</v>
      </c>
      <c r="F72" s="32">
        <f t="shared" si="11"/>
        <v>0</v>
      </c>
      <c r="G72" s="32">
        <f t="shared" si="11"/>
        <v>0</v>
      </c>
      <c r="H72" s="32">
        <f t="shared" si="11"/>
        <v>0</v>
      </c>
      <c r="I72" s="32">
        <f t="shared" si="11"/>
        <v>0</v>
      </c>
      <c r="J72" s="32">
        <f t="shared" si="11"/>
        <v>0</v>
      </c>
      <c r="K72" s="32">
        <f t="shared" si="11"/>
        <v>0</v>
      </c>
      <c r="L72" s="32">
        <f t="shared" si="11"/>
        <v>0</v>
      </c>
      <c r="M72" s="32">
        <f t="shared" si="11"/>
        <v>0</v>
      </c>
      <c r="N72" s="32">
        <f t="shared" si="10"/>
        <v>410686</v>
      </c>
      <c r="O72" s="46">
        <f t="shared" si="9"/>
        <v>10.061640982923782</v>
      </c>
      <c r="P72" s="10"/>
    </row>
    <row r="73" spans="1:16">
      <c r="A73" s="13"/>
      <c r="B73" s="40">
        <v>351.1</v>
      </c>
      <c r="C73" s="21" t="s">
        <v>93</v>
      </c>
      <c r="D73" s="47">
        <v>4604</v>
      </c>
      <c r="E73" s="47">
        <v>68057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72661</v>
      </c>
      <c r="O73" s="48">
        <f t="shared" si="9"/>
        <v>1.7801651272754</v>
      </c>
      <c r="P73" s="9"/>
    </row>
    <row r="74" spans="1:16">
      <c r="A74" s="13"/>
      <c r="B74" s="40">
        <v>351.2</v>
      </c>
      <c r="C74" s="21" t="s">
        <v>95</v>
      </c>
      <c r="D74" s="47">
        <v>0</v>
      </c>
      <c r="E74" s="47">
        <v>67067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67067</v>
      </c>
      <c r="O74" s="48">
        <f t="shared" si="9"/>
        <v>1.6431143886125879</v>
      </c>
      <c r="P74" s="9"/>
    </row>
    <row r="75" spans="1:16">
      <c r="A75" s="13"/>
      <c r="B75" s="40">
        <v>351.5</v>
      </c>
      <c r="C75" s="21" t="s">
        <v>152</v>
      </c>
      <c r="D75" s="47">
        <v>0</v>
      </c>
      <c r="E75" s="47">
        <v>198791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198791</v>
      </c>
      <c r="O75" s="48">
        <f t="shared" si="9"/>
        <v>4.8702991400641888</v>
      </c>
      <c r="P75" s="9"/>
    </row>
    <row r="76" spans="1:16">
      <c r="A76" s="13"/>
      <c r="B76" s="40">
        <v>359</v>
      </c>
      <c r="C76" s="21" t="s">
        <v>99</v>
      </c>
      <c r="D76" s="47">
        <v>26851</v>
      </c>
      <c r="E76" s="47">
        <v>45316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72167</v>
      </c>
      <c r="O76" s="48">
        <f t="shared" si="9"/>
        <v>1.7680623269716049</v>
      </c>
      <c r="P76" s="9"/>
    </row>
    <row r="77" spans="1:16" ht="15.75">
      <c r="A77" s="29" t="s">
        <v>5</v>
      </c>
      <c r="B77" s="30"/>
      <c r="C77" s="31"/>
      <c r="D77" s="32">
        <f t="shared" ref="D77:M77" si="12">SUM(D78:D85)</f>
        <v>461460</v>
      </c>
      <c r="E77" s="32">
        <f t="shared" si="12"/>
        <v>4318231</v>
      </c>
      <c r="F77" s="32">
        <f t="shared" si="12"/>
        <v>0</v>
      </c>
      <c r="G77" s="32">
        <f t="shared" si="12"/>
        <v>8156</v>
      </c>
      <c r="H77" s="32">
        <f t="shared" si="12"/>
        <v>0</v>
      </c>
      <c r="I77" s="32">
        <f t="shared" si="12"/>
        <v>547224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si="10"/>
        <v>5335071</v>
      </c>
      <c r="O77" s="46">
        <f t="shared" si="9"/>
        <v>130.70708283313326</v>
      </c>
      <c r="P77" s="10"/>
    </row>
    <row r="78" spans="1:16">
      <c r="A78" s="12"/>
      <c r="B78" s="25">
        <v>361.1</v>
      </c>
      <c r="C78" s="20" t="s">
        <v>100</v>
      </c>
      <c r="D78" s="47">
        <v>16712</v>
      </c>
      <c r="E78" s="47">
        <v>432349</v>
      </c>
      <c r="F78" s="47">
        <v>0</v>
      </c>
      <c r="G78" s="47">
        <v>8156</v>
      </c>
      <c r="H78" s="47">
        <v>0</v>
      </c>
      <c r="I78" s="47">
        <v>60388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517605</v>
      </c>
      <c r="O78" s="48">
        <f t="shared" si="9"/>
        <v>12.681113261631182</v>
      </c>
      <c r="P78" s="9"/>
    </row>
    <row r="79" spans="1:16">
      <c r="A79" s="12"/>
      <c r="B79" s="25">
        <v>362</v>
      </c>
      <c r="C79" s="20" t="s">
        <v>101</v>
      </c>
      <c r="D79" s="47">
        <v>44469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5" si="13">SUM(D79:M79)</f>
        <v>44469</v>
      </c>
      <c r="O79" s="48">
        <f t="shared" si="9"/>
        <v>1.0894725237033589</v>
      </c>
      <c r="P79" s="9"/>
    </row>
    <row r="80" spans="1:16">
      <c r="A80" s="12"/>
      <c r="B80" s="25">
        <v>363.12</v>
      </c>
      <c r="C80" s="20" t="s">
        <v>153</v>
      </c>
      <c r="D80" s="47">
        <v>0</v>
      </c>
      <c r="E80" s="47">
        <v>2384748</v>
      </c>
      <c r="F80" s="47">
        <v>0</v>
      </c>
      <c r="G80" s="47">
        <v>0</v>
      </c>
      <c r="H80" s="47">
        <v>0</v>
      </c>
      <c r="I80" s="47">
        <v>486555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2871303</v>
      </c>
      <c r="O80" s="48">
        <f t="shared" si="9"/>
        <v>70.345762794913881</v>
      </c>
      <c r="P80" s="9"/>
    </row>
    <row r="81" spans="1:119">
      <c r="A81" s="12"/>
      <c r="B81" s="25">
        <v>363.24</v>
      </c>
      <c r="C81" s="20" t="s">
        <v>154</v>
      </c>
      <c r="D81" s="47">
        <v>0</v>
      </c>
      <c r="E81" s="47">
        <v>313658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313658</v>
      </c>
      <c r="O81" s="48">
        <f t="shared" si="9"/>
        <v>7.6844942058456036</v>
      </c>
      <c r="P81" s="9"/>
    </row>
    <row r="82" spans="1:119">
      <c r="A82" s="12"/>
      <c r="B82" s="25">
        <v>363.27</v>
      </c>
      <c r="C82" s="20" t="s">
        <v>155</v>
      </c>
      <c r="D82" s="47">
        <v>0</v>
      </c>
      <c r="E82" s="47">
        <v>10669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10669</v>
      </c>
      <c r="O82" s="48">
        <f t="shared" si="9"/>
        <v>0.26138618712791239</v>
      </c>
      <c r="P82" s="9"/>
    </row>
    <row r="83" spans="1:119">
      <c r="A83" s="12"/>
      <c r="B83" s="25">
        <v>366</v>
      </c>
      <c r="C83" s="20" t="s">
        <v>102</v>
      </c>
      <c r="D83" s="47">
        <v>4324</v>
      </c>
      <c r="E83" s="47">
        <v>118360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122684</v>
      </c>
      <c r="O83" s="48">
        <f t="shared" si="9"/>
        <v>3.0057084058113039</v>
      </c>
      <c r="P83" s="9"/>
    </row>
    <row r="84" spans="1:119">
      <c r="A84" s="12"/>
      <c r="B84" s="25">
        <v>369.3</v>
      </c>
      <c r="C84" s="20" t="s">
        <v>128</v>
      </c>
      <c r="D84" s="47">
        <v>0</v>
      </c>
      <c r="E84" s="47">
        <v>4752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4752</v>
      </c>
      <c r="O84" s="48">
        <f t="shared" si="9"/>
        <v>0.11642207903569592</v>
      </c>
      <c r="P84" s="9"/>
    </row>
    <row r="85" spans="1:119">
      <c r="A85" s="12"/>
      <c r="B85" s="25">
        <v>369.9</v>
      </c>
      <c r="C85" s="20" t="s">
        <v>104</v>
      </c>
      <c r="D85" s="47">
        <v>395955</v>
      </c>
      <c r="E85" s="47">
        <v>1053695</v>
      </c>
      <c r="F85" s="47">
        <v>0</v>
      </c>
      <c r="G85" s="47">
        <v>0</v>
      </c>
      <c r="H85" s="47">
        <v>0</v>
      </c>
      <c r="I85" s="47">
        <v>281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1449931</v>
      </c>
      <c r="O85" s="48">
        <f t="shared" si="9"/>
        <v>35.522723375064309</v>
      </c>
      <c r="P85" s="9"/>
    </row>
    <row r="86" spans="1:119" ht="15.75">
      <c r="A86" s="29" t="s">
        <v>54</v>
      </c>
      <c r="B86" s="30"/>
      <c r="C86" s="31"/>
      <c r="D86" s="32">
        <f t="shared" ref="D86:M86" si="14">SUM(D87:D95)</f>
        <v>1086196</v>
      </c>
      <c r="E86" s="32">
        <f t="shared" si="14"/>
        <v>16042010</v>
      </c>
      <c r="F86" s="32">
        <f t="shared" si="14"/>
        <v>0</v>
      </c>
      <c r="G86" s="32">
        <f t="shared" si="14"/>
        <v>500000</v>
      </c>
      <c r="H86" s="32">
        <f t="shared" si="14"/>
        <v>0</v>
      </c>
      <c r="I86" s="32">
        <f t="shared" si="14"/>
        <v>331018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>SUM(D86:M86)</f>
        <v>17959224</v>
      </c>
      <c r="O86" s="46">
        <f t="shared" si="9"/>
        <v>439.99372810348632</v>
      </c>
      <c r="P86" s="9"/>
    </row>
    <row r="87" spans="1:119">
      <c r="A87" s="12"/>
      <c r="B87" s="25">
        <v>381</v>
      </c>
      <c r="C87" s="20" t="s">
        <v>105</v>
      </c>
      <c r="D87" s="47">
        <v>205695</v>
      </c>
      <c r="E87" s="47">
        <v>15230708</v>
      </c>
      <c r="F87" s="47">
        <v>0</v>
      </c>
      <c r="G87" s="47">
        <v>500000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15936403</v>
      </c>
      <c r="O87" s="48">
        <f t="shared" si="9"/>
        <v>390.43543131538331</v>
      </c>
      <c r="P87" s="9"/>
    </row>
    <row r="88" spans="1:119">
      <c r="A88" s="12"/>
      <c r="B88" s="25">
        <v>383</v>
      </c>
      <c r="C88" s="20" t="s">
        <v>156</v>
      </c>
      <c r="D88" s="47">
        <v>0</v>
      </c>
      <c r="E88" s="47">
        <v>400878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5" si="15">SUM(D88:M88)</f>
        <v>400878</v>
      </c>
      <c r="O88" s="48">
        <f t="shared" si="9"/>
        <v>9.8213489477423614</v>
      </c>
      <c r="P88" s="9"/>
    </row>
    <row r="89" spans="1:119">
      <c r="A89" s="12"/>
      <c r="B89" s="25">
        <v>386.2</v>
      </c>
      <c r="C89" s="20" t="s">
        <v>106</v>
      </c>
      <c r="D89" s="47">
        <v>248040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248040</v>
      </c>
      <c r="O89" s="48">
        <f t="shared" si="9"/>
        <v>6.0768797314844303</v>
      </c>
      <c r="P89" s="9"/>
    </row>
    <row r="90" spans="1:119">
      <c r="A90" s="12"/>
      <c r="B90" s="25">
        <v>386.4</v>
      </c>
      <c r="C90" s="20" t="s">
        <v>107</v>
      </c>
      <c r="D90" s="47">
        <v>21338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21338</v>
      </c>
      <c r="O90" s="48">
        <f t="shared" si="9"/>
        <v>0.52277237425582479</v>
      </c>
      <c r="P90" s="9"/>
    </row>
    <row r="91" spans="1:119">
      <c r="A91" s="12"/>
      <c r="B91" s="25">
        <v>386.6</v>
      </c>
      <c r="C91" s="20" t="s">
        <v>108</v>
      </c>
      <c r="D91" s="47">
        <v>71888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71888</v>
      </c>
      <c r="O91" s="48">
        <f t="shared" si="9"/>
        <v>1.761226939755494</v>
      </c>
      <c r="P91" s="9"/>
    </row>
    <row r="92" spans="1:119">
      <c r="A92" s="12"/>
      <c r="B92" s="25">
        <v>386.7</v>
      </c>
      <c r="C92" s="20" t="s">
        <v>109</v>
      </c>
      <c r="D92" s="47">
        <v>539219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539219</v>
      </c>
      <c r="O92" s="48">
        <f t="shared" si="9"/>
        <v>13.210647524315849</v>
      </c>
      <c r="P92" s="9"/>
    </row>
    <row r="93" spans="1:119">
      <c r="A93" s="12"/>
      <c r="B93" s="25">
        <v>386.8</v>
      </c>
      <c r="C93" s="20" t="s">
        <v>110</v>
      </c>
      <c r="D93" s="47">
        <v>16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16</v>
      </c>
      <c r="O93" s="48">
        <f t="shared" si="9"/>
        <v>3.9199353210672022E-4</v>
      </c>
      <c r="P93" s="9"/>
    </row>
    <row r="94" spans="1:119">
      <c r="A94" s="12"/>
      <c r="B94" s="25">
        <v>387.2</v>
      </c>
      <c r="C94" s="20" t="s">
        <v>111</v>
      </c>
      <c r="D94" s="47">
        <v>0</v>
      </c>
      <c r="E94" s="47">
        <v>410424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410424</v>
      </c>
      <c r="O94" s="48">
        <f t="shared" si="9"/>
        <v>10.055222088835535</v>
      </c>
      <c r="P94" s="9"/>
    </row>
    <row r="95" spans="1:119" ht="15.75" thickBot="1">
      <c r="A95" s="12"/>
      <c r="B95" s="25">
        <v>389.7</v>
      </c>
      <c r="C95" s="20" t="s">
        <v>113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331018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331018</v>
      </c>
      <c r="O95" s="48">
        <f t="shared" si="9"/>
        <v>8.1098071881813958</v>
      </c>
      <c r="P95" s="9"/>
    </row>
    <row r="96" spans="1:119" ht="16.5" thickBot="1">
      <c r="A96" s="14" t="s">
        <v>79</v>
      </c>
      <c r="B96" s="23"/>
      <c r="C96" s="22"/>
      <c r="D96" s="15">
        <f t="shared" ref="D96:M96" si="16">SUM(D5,D12,D15,D43,D72,D77,D86)</f>
        <v>25067217</v>
      </c>
      <c r="E96" s="15">
        <f t="shared" si="16"/>
        <v>34962862</v>
      </c>
      <c r="F96" s="15">
        <f t="shared" si="16"/>
        <v>1348253</v>
      </c>
      <c r="G96" s="15">
        <f t="shared" si="16"/>
        <v>3535870</v>
      </c>
      <c r="H96" s="15">
        <f t="shared" si="16"/>
        <v>0</v>
      </c>
      <c r="I96" s="15">
        <f t="shared" si="16"/>
        <v>2778189</v>
      </c>
      <c r="J96" s="15">
        <f t="shared" si="16"/>
        <v>0</v>
      </c>
      <c r="K96" s="15">
        <f t="shared" si="16"/>
        <v>0</v>
      </c>
      <c r="L96" s="15">
        <f t="shared" si="16"/>
        <v>0</v>
      </c>
      <c r="M96" s="15">
        <f t="shared" si="16"/>
        <v>0</v>
      </c>
      <c r="N96" s="15">
        <f>SUM(D96:M96)</f>
        <v>67692391</v>
      </c>
      <c r="O96" s="38">
        <f t="shared" si="9"/>
        <v>1658.4362153024474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9" t="s">
        <v>157</v>
      </c>
      <c r="M98" s="49"/>
      <c r="N98" s="49"/>
      <c r="O98" s="44">
        <v>40817</v>
      </c>
    </row>
    <row r="99" spans="1:15">
      <c r="A99" s="50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2"/>
    </row>
    <row r="100" spans="1:15" ht="15.75" customHeight="1" thickBot="1">
      <c r="A100" s="53" t="s">
        <v>130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5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20624731</v>
      </c>
      <c r="E5" s="27">
        <f t="shared" si="0"/>
        <v>1385908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22010639</v>
      </c>
      <c r="O5" s="33">
        <f t="shared" ref="O5:O36" si="2">(N5/O$91)</f>
        <v>549.64762142589586</v>
      </c>
      <c r="P5" s="6"/>
    </row>
    <row r="6" spans="1:133">
      <c r="A6" s="12"/>
      <c r="B6" s="25">
        <v>311</v>
      </c>
      <c r="C6" s="20" t="s">
        <v>2</v>
      </c>
      <c r="D6" s="47">
        <v>17716104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17716104</v>
      </c>
      <c r="O6" s="48">
        <f t="shared" si="2"/>
        <v>442.4048944936946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169800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169800</v>
      </c>
      <c r="O7" s="48">
        <f t="shared" si="2"/>
        <v>4.2402297415407668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63546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63546</v>
      </c>
      <c r="O8" s="48">
        <f t="shared" si="2"/>
        <v>1.5868647771257336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1152562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1152562</v>
      </c>
      <c r="O9" s="48">
        <f t="shared" si="2"/>
        <v>28.781670620551878</v>
      </c>
      <c r="P9" s="9"/>
    </row>
    <row r="10" spans="1:133">
      <c r="A10" s="12"/>
      <c r="B10" s="25">
        <v>312.60000000000002</v>
      </c>
      <c r="C10" s="20" t="s">
        <v>15</v>
      </c>
      <c r="D10" s="47">
        <v>2631301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2631301</v>
      </c>
      <c r="O10" s="48">
        <f t="shared" si="2"/>
        <v>65.708602821825451</v>
      </c>
      <c r="P10" s="9"/>
    </row>
    <row r="11" spans="1:133">
      <c r="A11" s="12"/>
      <c r="B11" s="25">
        <v>315</v>
      </c>
      <c r="C11" s="20" t="s">
        <v>164</v>
      </c>
      <c r="D11" s="47">
        <v>277326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277326</v>
      </c>
      <c r="O11" s="48">
        <f t="shared" si="2"/>
        <v>6.9253589711574479</v>
      </c>
      <c r="P11" s="9"/>
    </row>
    <row r="12" spans="1:133" ht="15.75">
      <c r="A12" s="29" t="s">
        <v>212</v>
      </c>
      <c r="B12" s="30"/>
      <c r="C12" s="31"/>
      <c r="D12" s="32">
        <f t="shared" ref="D12:M12" si="3">SUM(D13:D14)</f>
        <v>322211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322211</v>
      </c>
      <c r="O12" s="46">
        <f t="shared" si="2"/>
        <v>8.0462229991259839</v>
      </c>
      <c r="P12" s="10"/>
    </row>
    <row r="13" spans="1:133">
      <c r="A13" s="12"/>
      <c r="B13" s="25">
        <v>322</v>
      </c>
      <c r="C13" s="20" t="s">
        <v>0</v>
      </c>
      <c r="D13" s="47">
        <v>304821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304821</v>
      </c>
      <c r="O13" s="48">
        <f t="shared" si="2"/>
        <v>7.6119615432638286</v>
      </c>
      <c r="P13" s="9"/>
    </row>
    <row r="14" spans="1:133">
      <c r="A14" s="12"/>
      <c r="B14" s="25">
        <v>329</v>
      </c>
      <c r="C14" s="20" t="s">
        <v>213</v>
      </c>
      <c r="D14" s="47">
        <v>17390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17390</v>
      </c>
      <c r="O14" s="48">
        <f t="shared" si="2"/>
        <v>0.43426145586215509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SUM(D16:D44)</f>
        <v>2894575</v>
      </c>
      <c r="E15" s="32">
        <f t="shared" si="4"/>
        <v>5861297</v>
      </c>
      <c r="F15" s="32">
        <f t="shared" si="4"/>
        <v>1438033</v>
      </c>
      <c r="G15" s="32">
        <f t="shared" si="4"/>
        <v>0</v>
      </c>
      <c r="H15" s="32">
        <f t="shared" si="4"/>
        <v>0</v>
      </c>
      <c r="I15" s="32">
        <f t="shared" si="4"/>
        <v>191176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10385081</v>
      </c>
      <c r="O15" s="46">
        <f t="shared" si="2"/>
        <v>259.33527281807966</v>
      </c>
      <c r="P15" s="10"/>
    </row>
    <row r="16" spans="1:133">
      <c r="A16" s="12"/>
      <c r="B16" s="25">
        <v>331.2</v>
      </c>
      <c r="C16" s="20" t="s">
        <v>23</v>
      </c>
      <c r="D16" s="47">
        <v>337182</v>
      </c>
      <c r="E16" s="47">
        <v>41078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378260</v>
      </c>
      <c r="O16" s="48">
        <f t="shared" si="2"/>
        <v>9.4458733924335121</v>
      </c>
      <c r="P16" s="9"/>
    </row>
    <row r="17" spans="1:16">
      <c r="A17" s="12"/>
      <c r="B17" s="25">
        <v>331.49</v>
      </c>
      <c r="C17" s="20" t="s">
        <v>28</v>
      </c>
      <c r="D17" s="47">
        <v>0</v>
      </c>
      <c r="E17" s="47">
        <v>371137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371137</v>
      </c>
      <c r="O17" s="48">
        <f t="shared" si="2"/>
        <v>9.2679985016856037</v>
      </c>
      <c r="P17" s="9"/>
    </row>
    <row r="18" spans="1:16">
      <c r="A18" s="12"/>
      <c r="B18" s="25">
        <v>331.5</v>
      </c>
      <c r="C18" s="20" t="s">
        <v>25</v>
      </c>
      <c r="D18" s="47">
        <v>0</v>
      </c>
      <c r="E18" s="47">
        <v>2610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2610</v>
      </c>
      <c r="O18" s="48">
        <f t="shared" si="2"/>
        <v>6.517667623923086E-2</v>
      </c>
      <c r="P18" s="9"/>
    </row>
    <row r="19" spans="1:16">
      <c r="A19" s="12"/>
      <c r="B19" s="25">
        <v>331.69</v>
      </c>
      <c r="C19" s="20" t="s">
        <v>146</v>
      </c>
      <c r="D19" s="47">
        <v>0</v>
      </c>
      <c r="E19" s="47">
        <v>35620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35620</v>
      </c>
      <c r="O19" s="48">
        <f t="shared" si="2"/>
        <v>0.88949931327256837</v>
      </c>
      <c r="P19" s="9"/>
    </row>
    <row r="20" spans="1:16">
      <c r="A20" s="12"/>
      <c r="B20" s="25">
        <v>333</v>
      </c>
      <c r="C20" s="20" t="s">
        <v>3</v>
      </c>
      <c r="D20" s="47">
        <v>97425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97425</v>
      </c>
      <c r="O20" s="48">
        <f t="shared" si="2"/>
        <v>2.4328880009988763</v>
      </c>
      <c r="P20" s="9"/>
    </row>
    <row r="21" spans="1:16">
      <c r="A21" s="12"/>
      <c r="B21" s="25">
        <v>334.2</v>
      </c>
      <c r="C21" s="20" t="s">
        <v>26</v>
      </c>
      <c r="D21" s="47">
        <v>212037</v>
      </c>
      <c r="E21" s="47">
        <v>156030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368067</v>
      </c>
      <c r="O21" s="48">
        <f t="shared" si="2"/>
        <v>9.1913347484080408</v>
      </c>
      <c r="P21" s="9"/>
    </row>
    <row r="22" spans="1:16">
      <c r="A22" s="12"/>
      <c r="B22" s="25">
        <v>334.34</v>
      </c>
      <c r="C22" s="20" t="s">
        <v>30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191176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191176</v>
      </c>
      <c r="O22" s="48">
        <f t="shared" si="2"/>
        <v>4.7740292171307281</v>
      </c>
      <c r="P22" s="9"/>
    </row>
    <row r="23" spans="1:16">
      <c r="A23" s="12"/>
      <c r="B23" s="25">
        <v>334.49</v>
      </c>
      <c r="C23" s="20" t="s">
        <v>32</v>
      </c>
      <c r="D23" s="47">
        <v>0</v>
      </c>
      <c r="E23" s="47">
        <v>1822157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8" si="5">SUM(D23:M23)</f>
        <v>1822157</v>
      </c>
      <c r="O23" s="48">
        <f t="shared" si="2"/>
        <v>45.502734423773255</v>
      </c>
      <c r="P23" s="9"/>
    </row>
    <row r="24" spans="1:16">
      <c r="A24" s="12"/>
      <c r="B24" s="25">
        <v>334.5</v>
      </c>
      <c r="C24" s="20" t="s">
        <v>33</v>
      </c>
      <c r="D24" s="47">
        <v>0</v>
      </c>
      <c r="E24" s="47">
        <v>181867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181867</v>
      </c>
      <c r="O24" s="48">
        <f t="shared" si="2"/>
        <v>4.5415657385441381</v>
      </c>
      <c r="P24" s="9"/>
    </row>
    <row r="25" spans="1:16">
      <c r="A25" s="12"/>
      <c r="B25" s="25">
        <v>334.69</v>
      </c>
      <c r="C25" s="20" t="s">
        <v>124</v>
      </c>
      <c r="D25" s="47">
        <v>0</v>
      </c>
      <c r="E25" s="47">
        <v>37000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37000</v>
      </c>
      <c r="O25" s="48">
        <f t="shared" si="2"/>
        <v>0.92396054438756403</v>
      </c>
      <c r="P25" s="9"/>
    </row>
    <row r="26" spans="1:16">
      <c r="A26" s="12"/>
      <c r="B26" s="25">
        <v>334.7</v>
      </c>
      <c r="C26" s="20" t="s">
        <v>34</v>
      </c>
      <c r="D26" s="47">
        <v>47424</v>
      </c>
      <c r="E26" s="47">
        <v>175748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223172</v>
      </c>
      <c r="O26" s="48">
        <f t="shared" si="2"/>
        <v>5.5730303408665254</v>
      </c>
      <c r="P26" s="9"/>
    </row>
    <row r="27" spans="1:16">
      <c r="A27" s="12"/>
      <c r="B27" s="25">
        <v>334.82</v>
      </c>
      <c r="C27" s="20" t="s">
        <v>193</v>
      </c>
      <c r="D27" s="47">
        <v>0</v>
      </c>
      <c r="E27" s="47">
        <v>497852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497852</v>
      </c>
      <c r="O27" s="48">
        <f t="shared" si="2"/>
        <v>12.432313647146959</v>
      </c>
      <c r="P27" s="9"/>
    </row>
    <row r="28" spans="1:16">
      <c r="A28" s="12"/>
      <c r="B28" s="25">
        <v>335.12</v>
      </c>
      <c r="C28" s="20" t="s">
        <v>35</v>
      </c>
      <c r="D28" s="47">
        <v>808147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808147</v>
      </c>
      <c r="O28" s="48">
        <f t="shared" si="2"/>
        <v>20.180971407166936</v>
      </c>
      <c r="P28" s="9"/>
    </row>
    <row r="29" spans="1:16">
      <c r="A29" s="12"/>
      <c r="B29" s="25">
        <v>335.13</v>
      </c>
      <c r="C29" s="20" t="s">
        <v>36</v>
      </c>
      <c r="D29" s="47">
        <v>22668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22668</v>
      </c>
      <c r="O29" s="48">
        <f t="shared" si="2"/>
        <v>0.56606317892371083</v>
      </c>
      <c r="P29" s="9"/>
    </row>
    <row r="30" spans="1:16">
      <c r="A30" s="12"/>
      <c r="B30" s="25">
        <v>335.14</v>
      </c>
      <c r="C30" s="20" t="s">
        <v>37</v>
      </c>
      <c r="D30" s="47">
        <v>15735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15735</v>
      </c>
      <c r="O30" s="48">
        <f t="shared" si="2"/>
        <v>0.39293295043076537</v>
      </c>
      <c r="P30" s="9"/>
    </row>
    <row r="31" spans="1:16">
      <c r="A31" s="12"/>
      <c r="B31" s="25">
        <v>335.15</v>
      </c>
      <c r="C31" s="20" t="s">
        <v>38</v>
      </c>
      <c r="D31" s="47">
        <v>6773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6773</v>
      </c>
      <c r="O31" s="48">
        <f t="shared" si="2"/>
        <v>0.16913472343613434</v>
      </c>
      <c r="P31" s="9"/>
    </row>
    <row r="32" spans="1:16">
      <c r="A32" s="12"/>
      <c r="B32" s="25">
        <v>335.16</v>
      </c>
      <c r="C32" s="20" t="s">
        <v>39</v>
      </c>
      <c r="D32" s="47">
        <v>12000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12000</v>
      </c>
      <c r="O32" s="48">
        <f t="shared" si="2"/>
        <v>0.29966287926083157</v>
      </c>
      <c r="P32" s="9"/>
    </row>
    <row r="33" spans="1:16">
      <c r="A33" s="12"/>
      <c r="B33" s="25">
        <v>335.18</v>
      </c>
      <c r="C33" s="20" t="s">
        <v>40</v>
      </c>
      <c r="D33" s="47">
        <v>1143810</v>
      </c>
      <c r="E33" s="47">
        <v>487647</v>
      </c>
      <c r="F33" s="47">
        <v>1438033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3069490</v>
      </c>
      <c r="O33" s="48">
        <f t="shared" si="2"/>
        <v>76.651017605194156</v>
      </c>
      <c r="P33" s="9"/>
    </row>
    <row r="34" spans="1:16">
      <c r="A34" s="12"/>
      <c r="B34" s="25">
        <v>335.19</v>
      </c>
      <c r="C34" s="20" t="s">
        <v>55</v>
      </c>
      <c r="D34" s="47">
        <v>0</v>
      </c>
      <c r="E34" s="47">
        <v>588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588</v>
      </c>
      <c r="O34" s="48">
        <f t="shared" si="2"/>
        <v>1.4683481083780746E-2</v>
      </c>
      <c r="P34" s="9"/>
    </row>
    <row r="35" spans="1:16">
      <c r="A35" s="12"/>
      <c r="B35" s="25">
        <v>335.42</v>
      </c>
      <c r="C35" s="20" t="s">
        <v>42</v>
      </c>
      <c r="D35" s="47">
        <v>0</v>
      </c>
      <c r="E35" s="47">
        <v>1430432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1430432</v>
      </c>
      <c r="O35" s="48">
        <f t="shared" si="2"/>
        <v>35.720614308902483</v>
      </c>
      <c r="P35" s="9"/>
    </row>
    <row r="36" spans="1:16">
      <c r="A36" s="12"/>
      <c r="B36" s="25">
        <v>335.49</v>
      </c>
      <c r="C36" s="20" t="s">
        <v>43</v>
      </c>
      <c r="D36" s="47">
        <v>0</v>
      </c>
      <c r="E36" s="47">
        <v>606682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606682</v>
      </c>
      <c r="O36" s="48">
        <f t="shared" si="2"/>
        <v>15.150006242976652</v>
      </c>
      <c r="P36" s="9"/>
    </row>
    <row r="37" spans="1:16">
      <c r="A37" s="12"/>
      <c r="B37" s="25">
        <v>335.7</v>
      </c>
      <c r="C37" s="20" t="s">
        <v>147</v>
      </c>
      <c r="D37" s="47">
        <v>20133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20133</v>
      </c>
      <c r="O37" s="48">
        <f t="shared" ref="O37:O68" si="6">(N37/O$91)</f>
        <v>0.50275939567986017</v>
      </c>
      <c r="P37" s="9"/>
    </row>
    <row r="38" spans="1:16">
      <c r="A38" s="12"/>
      <c r="B38" s="25">
        <v>336</v>
      </c>
      <c r="C38" s="20" t="s">
        <v>4</v>
      </c>
      <c r="D38" s="47">
        <v>23109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23109</v>
      </c>
      <c r="O38" s="48">
        <f t="shared" si="6"/>
        <v>0.57707578973654639</v>
      </c>
      <c r="P38" s="9"/>
    </row>
    <row r="39" spans="1:16">
      <c r="A39" s="12"/>
      <c r="B39" s="25">
        <v>337.1</v>
      </c>
      <c r="C39" s="20" t="s">
        <v>135</v>
      </c>
      <c r="D39" s="47">
        <v>46851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6" si="7">SUM(D39:M39)</f>
        <v>46851</v>
      </c>
      <c r="O39" s="48">
        <f t="shared" si="6"/>
        <v>1.1699587963541016</v>
      </c>
      <c r="P39" s="9"/>
    </row>
    <row r="40" spans="1:16">
      <c r="A40" s="12"/>
      <c r="B40" s="25">
        <v>337.2</v>
      </c>
      <c r="C40" s="20" t="s">
        <v>214</v>
      </c>
      <c r="D40" s="47">
        <v>25000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25000</v>
      </c>
      <c r="O40" s="48">
        <f t="shared" si="6"/>
        <v>0.62429766512673246</v>
      </c>
      <c r="P40" s="9"/>
    </row>
    <row r="41" spans="1:16">
      <c r="A41" s="12"/>
      <c r="B41" s="25">
        <v>337.3</v>
      </c>
      <c r="C41" s="20" t="s">
        <v>47</v>
      </c>
      <c r="D41" s="47">
        <v>16981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16981</v>
      </c>
      <c r="O41" s="48">
        <f t="shared" si="6"/>
        <v>0.42404794606068175</v>
      </c>
      <c r="P41" s="9"/>
    </row>
    <row r="42" spans="1:16">
      <c r="A42" s="12"/>
      <c r="B42" s="25">
        <v>337.5</v>
      </c>
      <c r="C42" s="20" t="s">
        <v>173</v>
      </c>
      <c r="D42" s="47">
        <v>0</v>
      </c>
      <c r="E42" s="47">
        <v>4000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4000</v>
      </c>
      <c r="O42" s="48">
        <f t="shared" si="6"/>
        <v>9.9887626420277181E-2</v>
      </c>
      <c r="P42" s="9"/>
    </row>
    <row r="43" spans="1:16">
      <c r="A43" s="12"/>
      <c r="B43" s="25">
        <v>337.7</v>
      </c>
      <c r="C43" s="20" t="s">
        <v>148</v>
      </c>
      <c r="D43" s="47">
        <v>0</v>
      </c>
      <c r="E43" s="47">
        <v>10849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10849</v>
      </c>
      <c r="O43" s="48">
        <f t="shared" si="6"/>
        <v>0.27092021475839678</v>
      </c>
      <c r="P43" s="9"/>
    </row>
    <row r="44" spans="1:16">
      <c r="A44" s="12"/>
      <c r="B44" s="25">
        <v>337.9</v>
      </c>
      <c r="C44" s="20" t="s">
        <v>149</v>
      </c>
      <c r="D44" s="47">
        <v>59300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59300</v>
      </c>
      <c r="O44" s="48">
        <f t="shared" si="6"/>
        <v>1.4808340616806093</v>
      </c>
      <c r="P44" s="9"/>
    </row>
    <row r="45" spans="1:16" ht="15.75">
      <c r="A45" s="29" t="s">
        <v>52</v>
      </c>
      <c r="B45" s="30"/>
      <c r="C45" s="31"/>
      <c r="D45" s="32">
        <f t="shared" ref="D45:M45" si="8">SUM(D46:D71)</f>
        <v>726350</v>
      </c>
      <c r="E45" s="32">
        <f t="shared" si="8"/>
        <v>4951807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1242448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7"/>
        <v>6920605</v>
      </c>
      <c r="O45" s="46">
        <f t="shared" si="6"/>
        <v>172.82070171057561</v>
      </c>
      <c r="P45" s="10"/>
    </row>
    <row r="46" spans="1:16">
      <c r="A46" s="12"/>
      <c r="B46" s="25">
        <v>341.1</v>
      </c>
      <c r="C46" s="20" t="s">
        <v>56</v>
      </c>
      <c r="D46" s="47">
        <v>0</v>
      </c>
      <c r="E46" s="47">
        <v>441569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441569</v>
      </c>
      <c r="O46" s="48">
        <f t="shared" si="6"/>
        <v>11.026819827693844</v>
      </c>
      <c r="P46" s="9"/>
    </row>
    <row r="47" spans="1:16">
      <c r="A47" s="12"/>
      <c r="B47" s="25">
        <v>341.51</v>
      </c>
      <c r="C47" s="20" t="s">
        <v>59</v>
      </c>
      <c r="D47" s="47">
        <v>0</v>
      </c>
      <c r="E47" s="47">
        <v>1377978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9" si="9">SUM(D47:M47)</f>
        <v>1377978</v>
      </c>
      <c r="O47" s="48">
        <f t="shared" si="6"/>
        <v>34.41073791984018</v>
      </c>
      <c r="P47" s="9"/>
    </row>
    <row r="48" spans="1:16">
      <c r="A48" s="12"/>
      <c r="B48" s="25">
        <v>341.52</v>
      </c>
      <c r="C48" s="20" t="s">
        <v>60</v>
      </c>
      <c r="D48" s="47">
        <v>60528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60528</v>
      </c>
      <c r="O48" s="48">
        <f t="shared" si="6"/>
        <v>1.5114995629916343</v>
      </c>
      <c r="P48" s="9"/>
    </row>
    <row r="49" spans="1:16">
      <c r="A49" s="12"/>
      <c r="B49" s="25">
        <v>341.56</v>
      </c>
      <c r="C49" s="20" t="s">
        <v>61</v>
      </c>
      <c r="D49" s="47">
        <v>0</v>
      </c>
      <c r="E49" s="47">
        <v>55739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55739</v>
      </c>
      <c r="O49" s="48">
        <f t="shared" si="6"/>
        <v>1.3919091022599575</v>
      </c>
      <c r="P49" s="9"/>
    </row>
    <row r="50" spans="1:16">
      <c r="A50" s="12"/>
      <c r="B50" s="25">
        <v>341.9</v>
      </c>
      <c r="C50" s="20" t="s">
        <v>62</v>
      </c>
      <c r="D50" s="47">
        <v>87222</v>
      </c>
      <c r="E50" s="47">
        <v>139633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226855</v>
      </c>
      <c r="O50" s="48">
        <f t="shared" si="6"/>
        <v>5.6650018728929954</v>
      </c>
      <c r="P50" s="9"/>
    </row>
    <row r="51" spans="1:16">
      <c r="A51" s="12"/>
      <c r="B51" s="25">
        <v>342.3</v>
      </c>
      <c r="C51" s="20" t="s">
        <v>64</v>
      </c>
      <c r="D51" s="47">
        <v>488455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488455</v>
      </c>
      <c r="O51" s="48">
        <f t="shared" si="6"/>
        <v>12.197652640779124</v>
      </c>
      <c r="P51" s="9"/>
    </row>
    <row r="52" spans="1:16">
      <c r="A52" s="12"/>
      <c r="B52" s="25">
        <v>342.4</v>
      </c>
      <c r="C52" s="20" t="s">
        <v>150</v>
      </c>
      <c r="D52" s="47">
        <v>0</v>
      </c>
      <c r="E52" s="47">
        <v>199055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199055</v>
      </c>
      <c r="O52" s="48">
        <f t="shared" si="6"/>
        <v>4.9707828692720692</v>
      </c>
      <c r="P52" s="9"/>
    </row>
    <row r="53" spans="1:16">
      <c r="A53" s="12"/>
      <c r="B53" s="25">
        <v>342.5</v>
      </c>
      <c r="C53" s="20" t="s">
        <v>65</v>
      </c>
      <c r="D53" s="47">
        <v>26828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26828</v>
      </c>
      <c r="O53" s="48">
        <f t="shared" si="6"/>
        <v>0.66994631040079911</v>
      </c>
      <c r="P53" s="9"/>
    </row>
    <row r="54" spans="1:16">
      <c r="A54" s="12"/>
      <c r="B54" s="25">
        <v>342.6</v>
      </c>
      <c r="C54" s="20" t="s">
        <v>66</v>
      </c>
      <c r="D54" s="47">
        <v>0</v>
      </c>
      <c r="E54" s="47">
        <v>1145344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1145344</v>
      </c>
      <c r="O54" s="48">
        <f t="shared" si="6"/>
        <v>28.601423398676488</v>
      </c>
      <c r="P54" s="9"/>
    </row>
    <row r="55" spans="1:16">
      <c r="A55" s="12"/>
      <c r="B55" s="25">
        <v>342.9</v>
      </c>
      <c r="C55" s="20" t="s">
        <v>67</v>
      </c>
      <c r="D55" s="47">
        <v>0</v>
      </c>
      <c r="E55" s="47">
        <v>89723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89723</v>
      </c>
      <c r="O55" s="48">
        <f t="shared" si="6"/>
        <v>2.2405543763266325</v>
      </c>
      <c r="P55" s="9"/>
    </row>
    <row r="56" spans="1:16">
      <c r="A56" s="12"/>
      <c r="B56" s="25">
        <v>343.3</v>
      </c>
      <c r="C56" s="20" t="s">
        <v>68</v>
      </c>
      <c r="D56" s="47">
        <v>0</v>
      </c>
      <c r="E56" s="47">
        <v>69747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69747</v>
      </c>
      <c r="O56" s="48">
        <f t="shared" si="6"/>
        <v>1.7417155699837683</v>
      </c>
      <c r="P56" s="9"/>
    </row>
    <row r="57" spans="1:16">
      <c r="A57" s="12"/>
      <c r="B57" s="25">
        <v>343.4</v>
      </c>
      <c r="C57" s="20" t="s">
        <v>69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1242448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1242448</v>
      </c>
      <c r="O57" s="48">
        <f t="shared" si="6"/>
        <v>31.026295417655138</v>
      </c>
      <c r="P57" s="9"/>
    </row>
    <row r="58" spans="1:16">
      <c r="A58" s="12"/>
      <c r="B58" s="25">
        <v>344.9</v>
      </c>
      <c r="C58" s="20" t="s">
        <v>70</v>
      </c>
      <c r="D58" s="47">
        <v>0</v>
      </c>
      <c r="E58" s="47">
        <v>596017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596017</v>
      </c>
      <c r="O58" s="48">
        <f t="shared" si="6"/>
        <v>14.883680859033587</v>
      </c>
      <c r="P58" s="9"/>
    </row>
    <row r="59" spans="1:16">
      <c r="A59" s="12"/>
      <c r="B59" s="25">
        <v>346.4</v>
      </c>
      <c r="C59" s="20" t="s">
        <v>71</v>
      </c>
      <c r="D59" s="47">
        <v>28512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28512</v>
      </c>
      <c r="O59" s="48">
        <f t="shared" si="6"/>
        <v>0.71199900112373582</v>
      </c>
      <c r="P59" s="9"/>
    </row>
    <row r="60" spans="1:16">
      <c r="A60" s="12"/>
      <c r="B60" s="25">
        <v>347.2</v>
      </c>
      <c r="C60" s="20" t="s">
        <v>72</v>
      </c>
      <c r="D60" s="47">
        <v>34805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34805</v>
      </c>
      <c r="O60" s="48">
        <f t="shared" si="6"/>
        <v>0.8691472093894369</v>
      </c>
      <c r="P60" s="9"/>
    </row>
    <row r="61" spans="1:16">
      <c r="A61" s="12"/>
      <c r="B61" s="25">
        <v>348.12</v>
      </c>
      <c r="C61" s="39" t="s">
        <v>81</v>
      </c>
      <c r="D61" s="47">
        <v>0</v>
      </c>
      <c r="E61" s="47">
        <v>14867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14867</v>
      </c>
      <c r="O61" s="48">
        <f t="shared" si="6"/>
        <v>0.37125733549756523</v>
      </c>
      <c r="P61" s="9"/>
    </row>
    <row r="62" spans="1:16">
      <c r="A62" s="12"/>
      <c r="B62" s="25">
        <v>348.22</v>
      </c>
      <c r="C62" s="39" t="s">
        <v>82</v>
      </c>
      <c r="D62" s="47">
        <v>0</v>
      </c>
      <c r="E62" s="47">
        <v>23275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23275</v>
      </c>
      <c r="O62" s="48">
        <f t="shared" si="6"/>
        <v>0.58122112623298794</v>
      </c>
      <c r="P62" s="9"/>
    </row>
    <row r="63" spans="1:16">
      <c r="A63" s="12"/>
      <c r="B63" s="25">
        <v>348.23</v>
      </c>
      <c r="C63" s="39" t="s">
        <v>151</v>
      </c>
      <c r="D63" s="47">
        <v>0</v>
      </c>
      <c r="E63" s="47">
        <v>57786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57786</v>
      </c>
      <c r="O63" s="48">
        <f t="shared" si="6"/>
        <v>1.4430265950805343</v>
      </c>
      <c r="P63" s="9"/>
    </row>
    <row r="64" spans="1:16">
      <c r="A64" s="12"/>
      <c r="B64" s="25">
        <v>348.31</v>
      </c>
      <c r="C64" s="39" t="s">
        <v>83</v>
      </c>
      <c r="D64" s="47">
        <v>0</v>
      </c>
      <c r="E64" s="47">
        <v>136625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136625</v>
      </c>
      <c r="O64" s="48">
        <f t="shared" si="6"/>
        <v>3.4117867399175927</v>
      </c>
      <c r="P64" s="9"/>
    </row>
    <row r="65" spans="1:16">
      <c r="A65" s="12"/>
      <c r="B65" s="25">
        <v>348.32</v>
      </c>
      <c r="C65" s="39" t="s">
        <v>84</v>
      </c>
      <c r="D65" s="47">
        <v>0</v>
      </c>
      <c r="E65" s="47">
        <v>4705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4705</v>
      </c>
      <c r="O65" s="48">
        <f t="shared" si="6"/>
        <v>0.11749282057685104</v>
      </c>
      <c r="P65" s="9"/>
    </row>
    <row r="66" spans="1:16">
      <c r="A66" s="12"/>
      <c r="B66" s="25">
        <v>348.41</v>
      </c>
      <c r="C66" s="39" t="s">
        <v>85</v>
      </c>
      <c r="D66" s="47">
        <v>0</v>
      </c>
      <c r="E66" s="47">
        <v>75830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75830</v>
      </c>
      <c r="O66" s="48">
        <f t="shared" si="6"/>
        <v>1.8936196778624048</v>
      </c>
      <c r="P66" s="9"/>
    </row>
    <row r="67" spans="1:16">
      <c r="A67" s="12"/>
      <c r="B67" s="25">
        <v>348.42</v>
      </c>
      <c r="C67" s="39" t="s">
        <v>86</v>
      </c>
      <c r="D67" s="47">
        <v>0</v>
      </c>
      <c r="E67" s="47">
        <v>72489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72489</v>
      </c>
      <c r="O67" s="48">
        <f t="shared" si="6"/>
        <v>1.8101885378948683</v>
      </c>
      <c r="P67" s="9"/>
    </row>
    <row r="68" spans="1:16">
      <c r="A68" s="12"/>
      <c r="B68" s="25">
        <v>348.52</v>
      </c>
      <c r="C68" s="39" t="s">
        <v>87</v>
      </c>
      <c r="D68" s="47">
        <v>0</v>
      </c>
      <c r="E68" s="47">
        <v>291468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291468</v>
      </c>
      <c r="O68" s="48">
        <f t="shared" si="6"/>
        <v>7.2785116743663378</v>
      </c>
      <c r="P68" s="9"/>
    </row>
    <row r="69" spans="1:16">
      <c r="A69" s="12"/>
      <c r="B69" s="25">
        <v>348.53</v>
      </c>
      <c r="C69" s="39" t="s">
        <v>215</v>
      </c>
      <c r="D69" s="47">
        <v>0</v>
      </c>
      <c r="E69" s="47">
        <v>112607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112607</v>
      </c>
      <c r="O69" s="48">
        <f t="shared" ref="O69:O89" si="10">(N69/O$91)</f>
        <v>2.8120114870770383</v>
      </c>
      <c r="P69" s="9"/>
    </row>
    <row r="70" spans="1:16">
      <c r="A70" s="12"/>
      <c r="B70" s="25">
        <v>348.71</v>
      </c>
      <c r="C70" s="39" t="s">
        <v>90</v>
      </c>
      <c r="D70" s="47">
        <v>0</v>
      </c>
      <c r="E70" s="47">
        <v>46450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89" si="11">SUM(D70:M70)</f>
        <v>46450</v>
      </c>
      <c r="O70" s="48">
        <f t="shared" si="10"/>
        <v>1.1599450618054687</v>
      </c>
      <c r="P70" s="9"/>
    </row>
    <row r="71" spans="1:16">
      <c r="A71" s="12"/>
      <c r="B71" s="25">
        <v>348.72</v>
      </c>
      <c r="C71" s="39" t="s">
        <v>91</v>
      </c>
      <c r="D71" s="47">
        <v>0</v>
      </c>
      <c r="E71" s="47">
        <v>900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900</v>
      </c>
      <c r="O71" s="48">
        <f t="shared" si="10"/>
        <v>2.2474715944562369E-2</v>
      </c>
      <c r="P71" s="9"/>
    </row>
    <row r="72" spans="1:16" ht="15.75">
      <c r="A72" s="29" t="s">
        <v>53</v>
      </c>
      <c r="B72" s="30"/>
      <c r="C72" s="31"/>
      <c r="D72" s="32">
        <f t="shared" ref="D72:M72" si="12">SUM(D73:D77)</f>
        <v>41880</v>
      </c>
      <c r="E72" s="32">
        <f t="shared" si="12"/>
        <v>440457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si="11"/>
        <v>482337</v>
      </c>
      <c r="O72" s="46">
        <f t="shared" si="10"/>
        <v>12.04487451616931</v>
      </c>
      <c r="P72" s="10"/>
    </row>
    <row r="73" spans="1:16">
      <c r="A73" s="13"/>
      <c r="B73" s="40">
        <v>351.1</v>
      </c>
      <c r="C73" s="21" t="s">
        <v>93</v>
      </c>
      <c r="D73" s="47">
        <v>0</v>
      </c>
      <c r="E73" s="47">
        <v>83456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83456</v>
      </c>
      <c r="O73" s="48">
        <f t="shared" si="10"/>
        <v>2.0840554376326632</v>
      </c>
      <c r="P73" s="9"/>
    </row>
    <row r="74" spans="1:16">
      <c r="A74" s="13"/>
      <c r="B74" s="40">
        <v>351.2</v>
      </c>
      <c r="C74" s="21" t="s">
        <v>95</v>
      </c>
      <c r="D74" s="47">
        <v>0</v>
      </c>
      <c r="E74" s="47">
        <v>15983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15983</v>
      </c>
      <c r="O74" s="48">
        <f t="shared" si="10"/>
        <v>0.39912598326882259</v>
      </c>
      <c r="P74" s="9"/>
    </row>
    <row r="75" spans="1:16">
      <c r="A75" s="13"/>
      <c r="B75" s="40">
        <v>351.5</v>
      </c>
      <c r="C75" s="21" t="s">
        <v>152</v>
      </c>
      <c r="D75" s="47">
        <v>0</v>
      </c>
      <c r="E75" s="47">
        <v>212906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212906</v>
      </c>
      <c r="O75" s="48">
        <f t="shared" si="10"/>
        <v>5.3166687476588841</v>
      </c>
      <c r="P75" s="9"/>
    </row>
    <row r="76" spans="1:16">
      <c r="A76" s="13"/>
      <c r="B76" s="40">
        <v>351.9</v>
      </c>
      <c r="C76" s="21" t="s">
        <v>216</v>
      </c>
      <c r="D76" s="47">
        <v>4723</v>
      </c>
      <c r="E76" s="47">
        <v>68877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73600</v>
      </c>
      <c r="O76" s="48">
        <f t="shared" si="10"/>
        <v>1.8379323261331002</v>
      </c>
      <c r="P76" s="9"/>
    </row>
    <row r="77" spans="1:16">
      <c r="A77" s="13"/>
      <c r="B77" s="40">
        <v>359</v>
      </c>
      <c r="C77" s="21" t="s">
        <v>99</v>
      </c>
      <c r="D77" s="47">
        <v>37157</v>
      </c>
      <c r="E77" s="47">
        <v>59235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96392</v>
      </c>
      <c r="O77" s="48">
        <f t="shared" si="10"/>
        <v>2.4070920214758398</v>
      </c>
      <c r="P77" s="9"/>
    </row>
    <row r="78" spans="1:16" ht="15.75">
      <c r="A78" s="29" t="s">
        <v>5</v>
      </c>
      <c r="B78" s="30"/>
      <c r="C78" s="31"/>
      <c r="D78" s="32">
        <f t="shared" ref="D78:M78" si="13">SUM(D79:D84)</f>
        <v>373661</v>
      </c>
      <c r="E78" s="32">
        <f t="shared" si="13"/>
        <v>4801061</v>
      </c>
      <c r="F78" s="32">
        <f t="shared" si="13"/>
        <v>0</v>
      </c>
      <c r="G78" s="32">
        <f t="shared" si="13"/>
        <v>32535</v>
      </c>
      <c r="H78" s="32">
        <f t="shared" si="13"/>
        <v>0</v>
      </c>
      <c r="I78" s="32">
        <f t="shared" si="13"/>
        <v>832312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1"/>
        <v>6039569</v>
      </c>
      <c r="O78" s="46">
        <f t="shared" si="10"/>
        <v>150.81955300287177</v>
      </c>
      <c r="P78" s="10"/>
    </row>
    <row r="79" spans="1:16">
      <c r="A79" s="12"/>
      <c r="B79" s="25">
        <v>361.1</v>
      </c>
      <c r="C79" s="20" t="s">
        <v>100</v>
      </c>
      <c r="D79" s="47">
        <v>15192</v>
      </c>
      <c r="E79" s="47">
        <v>1201488</v>
      </c>
      <c r="F79" s="47">
        <v>0</v>
      </c>
      <c r="G79" s="47">
        <v>32535</v>
      </c>
      <c r="H79" s="47">
        <v>0</v>
      </c>
      <c r="I79" s="47">
        <v>91747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1340962</v>
      </c>
      <c r="O79" s="48">
        <f t="shared" si="10"/>
        <v>33.486377824946935</v>
      </c>
      <c r="P79" s="9"/>
    </row>
    <row r="80" spans="1:16">
      <c r="A80" s="12"/>
      <c r="B80" s="25">
        <v>361.2</v>
      </c>
      <c r="C80" s="20" t="s">
        <v>217</v>
      </c>
      <c r="D80" s="47">
        <v>0</v>
      </c>
      <c r="E80" s="47">
        <v>865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865</v>
      </c>
      <c r="O80" s="48">
        <f t="shared" si="10"/>
        <v>2.1600699213384943E-2</v>
      </c>
      <c r="P80" s="9"/>
    </row>
    <row r="81" spans="1:119">
      <c r="A81" s="12"/>
      <c r="B81" s="25">
        <v>362</v>
      </c>
      <c r="C81" s="20" t="s">
        <v>101</v>
      </c>
      <c r="D81" s="47">
        <v>45932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45932</v>
      </c>
      <c r="O81" s="48">
        <f t="shared" si="10"/>
        <v>1.1470096141840429</v>
      </c>
      <c r="P81" s="9"/>
    </row>
    <row r="82" spans="1:119">
      <c r="A82" s="12"/>
      <c r="B82" s="25">
        <v>363.12</v>
      </c>
      <c r="C82" s="20" t="s">
        <v>153</v>
      </c>
      <c r="D82" s="47">
        <v>0</v>
      </c>
      <c r="E82" s="47">
        <v>2517700</v>
      </c>
      <c r="F82" s="47">
        <v>0</v>
      </c>
      <c r="G82" s="47">
        <v>0</v>
      </c>
      <c r="H82" s="47">
        <v>0</v>
      </c>
      <c r="I82" s="47">
        <v>740565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3258265</v>
      </c>
      <c r="O82" s="48">
        <f t="shared" si="10"/>
        <v>81.365089274566117</v>
      </c>
      <c r="P82" s="9"/>
    </row>
    <row r="83" spans="1:119">
      <c r="A83" s="12"/>
      <c r="B83" s="25">
        <v>366</v>
      </c>
      <c r="C83" s="20" t="s">
        <v>102</v>
      </c>
      <c r="D83" s="47">
        <v>1</v>
      </c>
      <c r="E83" s="47">
        <v>102520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102521</v>
      </c>
      <c r="O83" s="48">
        <f t="shared" si="10"/>
        <v>2.5601448370583095</v>
      </c>
      <c r="P83" s="9"/>
    </row>
    <row r="84" spans="1:119">
      <c r="A84" s="12"/>
      <c r="B84" s="25">
        <v>369.9</v>
      </c>
      <c r="C84" s="20" t="s">
        <v>104</v>
      </c>
      <c r="D84" s="47">
        <v>312536</v>
      </c>
      <c r="E84" s="47">
        <v>978488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1291024</v>
      </c>
      <c r="O84" s="48">
        <f t="shared" si="10"/>
        <v>32.239330752902987</v>
      </c>
      <c r="P84" s="9"/>
    </row>
    <row r="85" spans="1:119" ht="15.75">
      <c r="A85" s="29" t="s">
        <v>54</v>
      </c>
      <c r="B85" s="30"/>
      <c r="C85" s="31"/>
      <c r="D85" s="32">
        <f t="shared" ref="D85:M85" si="14">SUM(D86:D88)</f>
        <v>1783570</v>
      </c>
      <c r="E85" s="32">
        <f t="shared" si="14"/>
        <v>15324139</v>
      </c>
      <c r="F85" s="32">
        <f t="shared" si="14"/>
        <v>0</v>
      </c>
      <c r="G85" s="32">
        <f t="shared" si="14"/>
        <v>2617030</v>
      </c>
      <c r="H85" s="32">
        <f t="shared" si="14"/>
        <v>0</v>
      </c>
      <c r="I85" s="32">
        <f t="shared" si="14"/>
        <v>7856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1"/>
        <v>19732595</v>
      </c>
      <c r="O85" s="46">
        <f t="shared" si="10"/>
        <v>492.76051941565737</v>
      </c>
      <c r="P85" s="9"/>
    </row>
    <row r="86" spans="1:119">
      <c r="A86" s="12"/>
      <c r="B86" s="25">
        <v>381</v>
      </c>
      <c r="C86" s="20" t="s">
        <v>105</v>
      </c>
      <c r="D86" s="47">
        <v>1783570</v>
      </c>
      <c r="E86" s="47">
        <v>14597104</v>
      </c>
      <c r="F86" s="47">
        <v>0</v>
      </c>
      <c r="G86" s="47">
        <v>2617030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18997704</v>
      </c>
      <c r="O86" s="48">
        <f t="shared" si="10"/>
        <v>474.40888999875142</v>
      </c>
      <c r="P86" s="9"/>
    </row>
    <row r="87" spans="1:119">
      <c r="A87" s="12"/>
      <c r="B87" s="25">
        <v>383</v>
      </c>
      <c r="C87" s="20" t="s">
        <v>156</v>
      </c>
      <c r="D87" s="47">
        <v>0</v>
      </c>
      <c r="E87" s="47">
        <v>727035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727035</v>
      </c>
      <c r="O87" s="48">
        <f t="shared" si="10"/>
        <v>18.155450118616557</v>
      </c>
      <c r="P87" s="9"/>
    </row>
    <row r="88" spans="1:119" ht="15.75" thickBot="1">
      <c r="A88" s="12"/>
      <c r="B88" s="25">
        <v>389.7</v>
      </c>
      <c r="C88" s="20" t="s">
        <v>205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7856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7856</v>
      </c>
      <c r="O88" s="48">
        <f t="shared" si="10"/>
        <v>0.1961792982894244</v>
      </c>
      <c r="P88" s="9"/>
    </row>
    <row r="89" spans="1:119" ht="16.5" thickBot="1">
      <c r="A89" s="14" t="s">
        <v>79</v>
      </c>
      <c r="B89" s="23"/>
      <c r="C89" s="22"/>
      <c r="D89" s="15">
        <f t="shared" ref="D89:M89" si="15">SUM(D5,D12,D15,D45,D72,D78,D85)</f>
        <v>26766978</v>
      </c>
      <c r="E89" s="15">
        <f t="shared" si="15"/>
        <v>32764669</v>
      </c>
      <c r="F89" s="15">
        <f t="shared" si="15"/>
        <v>1438033</v>
      </c>
      <c r="G89" s="15">
        <f t="shared" si="15"/>
        <v>2649565</v>
      </c>
      <c r="H89" s="15">
        <f t="shared" si="15"/>
        <v>0</v>
      </c>
      <c r="I89" s="15">
        <f t="shared" si="15"/>
        <v>2273792</v>
      </c>
      <c r="J89" s="15">
        <f t="shared" si="15"/>
        <v>0</v>
      </c>
      <c r="K89" s="15">
        <f t="shared" si="15"/>
        <v>0</v>
      </c>
      <c r="L89" s="15">
        <f t="shared" si="15"/>
        <v>0</v>
      </c>
      <c r="M89" s="15">
        <f t="shared" si="15"/>
        <v>0</v>
      </c>
      <c r="N89" s="15">
        <f t="shared" si="11"/>
        <v>65893037</v>
      </c>
      <c r="O89" s="38">
        <f t="shared" si="10"/>
        <v>1645.4747658883755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218</v>
      </c>
      <c r="M91" s="49"/>
      <c r="N91" s="49"/>
      <c r="O91" s="44">
        <v>40045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130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16848399</v>
      </c>
      <c r="E5" s="27">
        <f t="shared" si="0"/>
        <v>1379134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18227533</v>
      </c>
      <c r="O5" s="33">
        <f t="shared" ref="O5:O36" si="1">(N5/O$93)</f>
        <v>467.60044637130909</v>
      </c>
      <c r="P5" s="6"/>
    </row>
    <row r="6" spans="1:133">
      <c r="A6" s="12"/>
      <c r="B6" s="25">
        <v>311</v>
      </c>
      <c r="C6" s="20" t="s">
        <v>2</v>
      </c>
      <c r="D6" s="47">
        <v>13955601</v>
      </c>
      <c r="E6" s="47">
        <v>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13955604</v>
      </c>
      <c r="O6" s="48">
        <f t="shared" si="1"/>
        <v>358.01041533054564</v>
      </c>
      <c r="P6" s="9"/>
    </row>
    <row r="7" spans="1:133">
      <c r="A7" s="12"/>
      <c r="B7" s="25">
        <v>312.10000000000002</v>
      </c>
      <c r="C7" s="20" t="s">
        <v>12</v>
      </c>
      <c r="D7" s="47">
        <v>2637171</v>
      </c>
      <c r="E7" s="47">
        <v>164765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1" si="2">SUM(D7:M7)</f>
        <v>2801936</v>
      </c>
      <c r="O7" s="48">
        <f t="shared" si="1"/>
        <v>71.879531053590213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67305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67305</v>
      </c>
      <c r="O8" s="48">
        <f t="shared" si="1"/>
        <v>1.7266103999384315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1147061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1147061</v>
      </c>
      <c r="O9" s="48">
        <f t="shared" si="1"/>
        <v>29.42615633257228</v>
      </c>
      <c r="P9" s="9"/>
    </row>
    <row r="10" spans="1:133">
      <c r="A10" s="12"/>
      <c r="B10" s="25">
        <v>315</v>
      </c>
      <c r="C10" s="20" t="s">
        <v>164</v>
      </c>
      <c r="D10" s="47">
        <v>255627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255627</v>
      </c>
      <c r="O10" s="48">
        <f t="shared" si="1"/>
        <v>6.5577332546625282</v>
      </c>
      <c r="P10" s="9"/>
    </row>
    <row r="11" spans="1:133" ht="15.75">
      <c r="A11" s="29" t="s">
        <v>220</v>
      </c>
      <c r="B11" s="30"/>
      <c r="C11" s="31"/>
      <c r="D11" s="32">
        <f t="shared" ref="D11:M11" si="3">SUM(D12:D13)</f>
        <v>383737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2"/>
        <v>383737</v>
      </c>
      <c r="O11" s="46">
        <f t="shared" si="1"/>
        <v>9.8442061517149373</v>
      </c>
      <c r="P11" s="10"/>
    </row>
    <row r="12" spans="1:133">
      <c r="A12" s="12"/>
      <c r="B12" s="25">
        <v>322</v>
      </c>
      <c r="C12" s="20" t="s">
        <v>0</v>
      </c>
      <c r="D12" s="47">
        <v>368172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368172</v>
      </c>
      <c r="O12" s="48">
        <f t="shared" si="1"/>
        <v>9.4449090582591513</v>
      </c>
      <c r="P12" s="9"/>
    </row>
    <row r="13" spans="1:133">
      <c r="A13" s="12"/>
      <c r="B13" s="25">
        <v>329</v>
      </c>
      <c r="C13" s="20" t="s">
        <v>213</v>
      </c>
      <c r="D13" s="47">
        <v>15565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15565</v>
      </c>
      <c r="O13" s="48">
        <f t="shared" si="1"/>
        <v>0.39929709345578618</v>
      </c>
      <c r="P13" s="9"/>
    </row>
    <row r="14" spans="1:133" ht="15.75">
      <c r="A14" s="29" t="s">
        <v>24</v>
      </c>
      <c r="B14" s="30"/>
      <c r="C14" s="31"/>
      <c r="D14" s="32">
        <f t="shared" ref="D14:M14" si="4">SUM(D15:D43)</f>
        <v>3197151</v>
      </c>
      <c r="E14" s="32">
        <f t="shared" si="4"/>
        <v>5071384</v>
      </c>
      <c r="F14" s="32">
        <f t="shared" si="4"/>
        <v>1509508</v>
      </c>
      <c r="G14" s="32">
        <f t="shared" si="4"/>
        <v>0</v>
      </c>
      <c r="H14" s="32">
        <f t="shared" si="4"/>
        <v>0</v>
      </c>
      <c r="I14" s="32">
        <f t="shared" si="4"/>
        <v>191863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2"/>
        <v>9969906</v>
      </c>
      <c r="O14" s="46">
        <f t="shared" si="1"/>
        <v>255.76321797798929</v>
      </c>
      <c r="P14" s="10"/>
    </row>
    <row r="15" spans="1:133">
      <c r="A15" s="12"/>
      <c r="B15" s="25">
        <v>331.1</v>
      </c>
      <c r="C15" s="20" t="s">
        <v>221</v>
      </c>
      <c r="D15" s="47">
        <v>402323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402323</v>
      </c>
      <c r="O15" s="48">
        <f t="shared" si="1"/>
        <v>10.321002539698828</v>
      </c>
      <c r="P15" s="9"/>
    </row>
    <row r="16" spans="1:133">
      <c r="A16" s="12"/>
      <c r="B16" s="25">
        <v>331.42</v>
      </c>
      <c r="C16" s="20" t="s">
        <v>222</v>
      </c>
      <c r="D16" s="47">
        <v>0</v>
      </c>
      <c r="E16" s="47">
        <v>315767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315767</v>
      </c>
      <c r="O16" s="48">
        <f t="shared" si="1"/>
        <v>8.1005361586413898</v>
      </c>
      <c r="P16" s="9"/>
    </row>
    <row r="17" spans="1:16">
      <c r="A17" s="12"/>
      <c r="B17" s="25">
        <v>331.49</v>
      </c>
      <c r="C17" s="20" t="s">
        <v>28</v>
      </c>
      <c r="D17" s="47">
        <v>0</v>
      </c>
      <c r="E17" s="47">
        <v>59761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59761</v>
      </c>
      <c r="O17" s="48">
        <f t="shared" si="1"/>
        <v>1.5330802185680203</v>
      </c>
      <c r="P17" s="9"/>
    </row>
    <row r="18" spans="1:16">
      <c r="A18" s="12"/>
      <c r="B18" s="25">
        <v>331.5</v>
      </c>
      <c r="C18" s="20" t="s">
        <v>25</v>
      </c>
      <c r="D18" s="47">
        <v>16487</v>
      </c>
      <c r="E18" s="47">
        <v>137025</v>
      </c>
      <c r="F18" s="47">
        <v>0</v>
      </c>
      <c r="G18" s="47">
        <v>0</v>
      </c>
      <c r="H18" s="47">
        <v>0</v>
      </c>
      <c r="I18" s="47">
        <v>687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154199</v>
      </c>
      <c r="O18" s="48">
        <f t="shared" si="1"/>
        <v>3.9557476719427411</v>
      </c>
      <c r="P18" s="9"/>
    </row>
    <row r="19" spans="1:16">
      <c r="A19" s="12"/>
      <c r="B19" s="25">
        <v>333</v>
      </c>
      <c r="C19" s="20" t="s">
        <v>3</v>
      </c>
      <c r="D19" s="47">
        <v>105221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105221</v>
      </c>
      <c r="O19" s="48">
        <f t="shared" si="1"/>
        <v>2.6992893973987329</v>
      </c>
      <c r="P19" s="9"/>
    </row>
    <row r="20" spans="1:16">
      <c r="A20" s="12"/>
      <c r="B20" s="25">
        <v>334.1</v>
      </c>
      <c r="C20" s="20" t="s">
        <v>223</v>
      </c>
      <c r="D20" s="47">
        <v>118320</v>
      </c>
      <c r="E20" s="47">
        <v>368341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486661</v>
      </c>
      <c r="O20" s="48">
        <f t="shared" si="1"/>
        <v>12.484569405607861</v>
      </c>
      <c r="P20" s="9"/>
    </row>
    <row r="21" spans="1:16">
      <c r="A21" s="12"/>
      <c r="B21" s="25">
        <v>334.2</v>
      </c>
      <c r="C21" s="20" t="s">
        <v>26</v>
      </c>
      <c r="D21" s="47">
        <v>43268</v>
      </c>
      <c r="E21" s="47">
        <v>479428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522696</v>
      </c>
      <c r="O21" s="48">
        <f t="shared" si="1"/>
        <v>13.408994125343115</v>
      </c>
      <c r="P21" s="9"/>
    </row>
    <row r="22" spans="1:16">
      <c r="A22" s="12"/>
      <c r="B22" s="25">
        <v>334.34</v>
      </c>
      <c r="C22" s="20" t="s">
        <v>30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191176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191176</v>
      </c>
      <c r="O22" s="48">
        <f t="shared" si="1"/>
        <v>4.9043380108257866</v>
      </c>
      <c r="P22" s="9"/>
    </row>
    <row r="23" spans="1:16">
      <c r="A23" s="12"/>
      <c r="B23" s="25">
        <v>334.42</v>
      </c>
      <c r="C23" s="20" t="s">
        <v>224</v>
      </c>
      <c r="D23" s="47">
        <v>0</v>
      </c>
      <c r="E23" s="47">
        <v>387310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0" si="5">SUM(D23:M23)</f>
        <v>387310</v>
      </c>
      <c r="O23" s="48">
        <f t="shared" si="1"/>
        <v>9.9358661912213648</v>
      </c>
      <c r="P23" s="9"/>
    </row>
    <row r="24" spans="1:16">
      <c r="A24" s="12"/>
      <c r="B24" s="25">
        <v>334.49</v>
      </c>
      <c r="C24" s="20" t="s">
        <v>32</v>
      </c>
      <c r="D24" s="47">
        <v>0</v>
      </c>
      <c r="E24" s="47">
        <v>24946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24946</v>
      </c>
      <c r="O24" s="48">
        <f t="shared" si="1"/>
        <v>0.63995279751673895</v>
      </c>
      <c r="P24" s="9"/>
    </row>
    <row r="25" spans="1:16">
      <c r="A25" s="12"/>
      <c r="B25" s="25">
        <v>334.5</v>
      </c>
      <c r="C25" s="20" t="s">
        <v>33</v>
      </c>
      <c r="D25" s="47">
        <v>660</v>
      </c>
      <c r="E25" s="47">
        <v>516616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517276</v>
      </c>
      <c r="O25" s="48">
        <f t="shared" si="1"/>
        <v>13.269952027911033</v>
      </c>
      <c r="P25" s="9"/>
    </row>
    <row r="26" spans="1:16">
      <c r="A26" s="12"/>
      <c r="B26" s="25">
        <v>334.7</v>
      </c>
      <c r="C26" s="20" t="s">
        <v>34</v>
      </c>
      <c r="D26" s="47">
        <v>336326</v>
      </c>
      <c r="E26" s="47">
        <v>141051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477377</v>
      </c>
      <c r="O26" s="48">
        <f t="shared" si="1"/>
        <v>12.246402093327518</v>
      </c>
      <c r="P26" s="9"/>
    </row>
    <row r="27" spans="1:16">
      <c r="A27" s="12"/>
      <c r="B27" s="25">
        <v>334.82</v>
      </c>
      <c r="C27" s="20" t="s">
        <v>193</v>
      </c>
      <c r="D27" s="47">
        <v>0</v>
      </c>
      <c r="E27" s="47">
        <v>250000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250000</v>
      </c>
      <c r="O27" s="48">
        <f t="shared" si="1"/>
        <v>6.4133808778635748</v>
      </c>
      <c r="P27" s="9"/>
    </row>
    <row r="28" spans="1:16">
      <c r="A28" s="12"/>
      <c r="B28" s="25">
        <v>334.89</v>
      </c>
      <c r="C28" s="20" t="s">
        <v>225</v>
      </c>
      <c r="D28" s="47">
        <v>0</v>
      </c>
      <c r="E28" s="47">
        <v>27479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27479</v>
      </c>
      <c r="O28" s="48">
        <f t="shared" si="1"/>
        <v>0.70493317257125265</v>
      </c>
      <c r="P28" s="9"/>
    </row>
    <row r="29" spans="1:16">
      <c r="A29" s="12"/>
      <c r="B29" s="25">
        <v>334.9</v>
      </c>
      <c r="C29" s="20" t="s">
        <v>125</v>
      </c>
      <c r="D29" s="47">
        <v>0</v>
      </c>
      <c r="E29" s="47">
        <v>37823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37823</v>
      </c>
      <c r="O29" s="48">
        <f t="shared" si="1"/>
        <v>0.97029321977373595</v>
      </c>
      <c r="P29" s="9"/>
    </row>
    <row r="30" spans="1:16">
      <c r="A30" s="12"/>
      <c r="B30" s="25">
        <v>335.12</v>
      </c>
      <c r="C30" s="20" t="s">
        <v>35</v>
      </c>
      <c r="D30" s="47">
        <v>841841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841841</v>
      </c>
      <c r="O30" s="48">
        <f t="shared" si="1"/>
        <v>21.596187886406199</v>
      </c>
      <c r="P30" s="9"/>
    </row>
    <row r="31" spans="1:16">
      <c r="A31" s="12"/>
      <c r="B31" s="25">
        <v>335.13</v>
      </c>
      <c r="C31" s="20" t="s">
        <v>36</v>
      </c>
      <c r="D31" s="47">
        <v>29056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29056</v>
      </c>
      <c r="O31" s="48">
        <f t="shared" si="1"/>
        <v>0.74538877914881607</v>
      </c>
      <c r="P31" s="9"/>
    </row>
    <row r="32" spans="1:16">
      <c r="A32" s="12"/>
      <c r="B32" s="25">
        <v>335.14</v>
      </c>
      <c r="C32" s="20" t="s">
        <v>37</v>
      </c>
      <c r="D32" s="47">
        <v>17053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17053</v>
      </c>
      <c r="O32" s="48">
        <f t="shared" si="1"/>
        <v>0.43746953644083014</v>
      </c>
      <c r="P32" s="9"/>
    </row>
    <row r="33" spans="1:16">
      <c r="A33" s="12"/>
      <c r="B33" s="25">
        <v>335.15</v>
      </c>
      <c r="C33" s="20" t="s">
        <v>38</v>
      </c>
      <c r="D33" s="47">
        <v>8809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8809</v>
      </c>
      <c r="O33" s="48">
        <f t="shared" si="1"/>
        <v>0.2259818886124009</v>
      </c>
      <c r="P33" s="9"/>
    </row>
    <row r="34" spans="1:16">
      <c r="A34" s="12"/>
      <c r="B34" s="25">
        <v>335.16</v>
      </c>
      <c r="C34" s="20" t="s">
        <v>39</v>
      </c>
      <c r="D34" s="47">
        <v>12000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12000</v>
      </c>
      <c r="O34" s="48">
        <f t="shared" si="1"/>
        <v>0.30784228213745157</v>
      </c>
      <c r="P34" s="9"/>
    </row>
    <row r="35" spans="1:16">
      <c r="A35" s="12"/>
      <c r="B35" s="25">
        <v>335.17</v>
      </c>
      <c r="C35" s="20" t="s">
        <v>226</v>
      </c>
      <c r="D35" s="47">
        <v>21391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21391</v>
      </c>
      <c r="O35" s="48">
        <f t="shared" si="1"/>
        <v>0.54875452143351888</v>
      </c>
      <c r="P35" s="9"/>
    </row>
    <row r="36" spans="1:16">
      <c r="A36" s="12"/>
      <c r="B36" s="25">
        <v>335.18</v>
      </c>
      <c r="C36" s="20" t="s">
        <v>40</v>
      </c>
      <c r="D36" s="47">
        <v>1096556</v>
      </c>
      <c r="E36" s="47">
        <v>179430</v>
      </c>
      <c r="F36" s="47">
        <v>1509508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2785494</v>
      </c>
      <c r="O36" s="48">
        <f t="shared" si="1"/>
        <v>71.457735820014875</v>
      </c>
      <c r="P36" s="9"/>
    </row>
    <row r="37" spans="1:16">
      <c r="A37" s="12"/>
      <c r="B37" s="25">
        <v>335.19</v>
      </c>
      <c r="C37" s="20" t="s">
        <v>55</v>
      </c>
      <c r="D37" s="47">
        <v>0</v>
      </c>
      <c r="E37" s="47">
        <v>59738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59738</v>
      </c>
      <c r="O37" s="48">
        <f t="shared" ref="O37:O68" si="6">(N37/O$93)</f>
        <v>1.532490187527257</v>
      </c>
      <c r="P37" s="9"/>
    </row>
    <row r="38" spans="1:16">
      <c r="A38" s="12"/>
      <c r="B38" s="25">
        <v>335.42</v>
      </c>
      <c r="C38" s="20" t="s">
        <v>42</v>
      </c>
      <c r="D38" s="47">
        <v>0</v>
      </c>
      <c r="E38" s="47">
        <v>1426826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1426826</v>
      </c>
      <c r="O38" s="48">
        <f t="shared" si="6"/>
        <v>36.603114337754292</v>
      </c>
      <c r="P38" s="9"/>
    </row>
    <row r="39" spans="1:16">
      <c r="A39" s="12"/>
      <c r="B39" s="25">
        <v>335.49</v>
      </c>
      <c r="C39" s="20" t="s">
        <v>43</v>
      </c>
      <c r="D39" s="47">
        <v>0</v>
      </c>
      <c r="E39" s="47">
        <v>621616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621616</v>
      </c>
      <c r="O39" s="48">
        <f t="shared" si="6"/>
        <v>15.946640671096175</v>
      </c>
      <c r="P39" s="9"/>
    </row>
    <row r="40" spans="1:16">
      <c r="A40" s="12"/>
      <c r="B40" s="25">
        <v>336</v>
      </c>
      <c r="C40" s="20" t="s">
        <v>4</v>
      </c>
      <c r="D40" s="47">
        <v>48111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48111</v>
      </c>
      <c r="O40" s="48">
        <f t="shared" si="6"/>
        <v>1.2342166696595778</v>
      </c>
      <c r="P40" s="9"/>
    </row>
    <row r="41" spans="1:16">
      <c r="A41" s="12"/>
      <c r="B41" s="25">
        <v>337.3</v>
      </c>
      <c r="C41" s="20" t="s">
        <v>47</v>
      </c>
      <c r="D41" s="47">
        <v>15429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15429</v>
      </c>
      <c r="O41" s="48">
        <f t="shared" si="6"/>
        <v>0.39580821425822837</v>
      </c>
      <c r="P41" s="9"/>
    </row>
    <row r="42" spans="1:16">
      <c r="A42" s="12"/>
      <c r="B42" s="25">
        <v>337.5</v>
      </c>
      <c r="C42" s="20" t="s">
        <v>173</v>
      </c>
      <c r="D42" s="47">
        <v>0</v>
      </c>
      <c r="E42" s="47">
        <v>38227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38227</v>
      </c>
      <c r="O42" s="48">
        <f t="shared" si="6"/>
        <v>0.98065724327236348</v>
      </c>
      <c r="P42" s="9"/>
    </row>
    <row r="43" spans="1:16">
      <c r="A43" s="12"/>
      <c r="B43" s="25">
        <v>337.9</v>
      </c>
      <c r="C43" s="20" t="s">
        <v>149</v>
      </c>
      <c r="D43" s="47">
        <v>84300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84300</v>
      </c>
      <c r="O43" s="48">
        <f t="shared" si="6"/>
        <v>2.1625920320155974</v>
      </c>
      <c r="P43" s="9"/>
    </row>
    <row r="44" spans="1:16" ht="15.75">
      <c r="A44" s="29" t="s">
        <v>52</v>
      </c>
      <c r="B44" s="30"/>
      <c r="C44" s="31"/>
      <c r="D44" s="32">
        <f t="shared" ref="D44:M44" si="7">SUM(D45:D72)</f>
        <v>802196</v>
      </c>
      <c r="E44" s="32">
        <f t="shared" si="7"/>
        <v>4732186</v>
      </c>
      <c r="F44" s="32">
        <f t="shared" si="7"/>
        <v>0</v>
      </c>
      <c r="G44" s="32">
        <f t="shared" si="7"/>
        <v>0</v>
      </c>
      <c r="H44" s="32">
        <f t="shared" si="7"/>
        <v>0</v>
      </c>
      <c r="I44" s="32">
        <f t="shared" si="7"/>
        <v>1164857</v>
      </c>
      <c r="J44" s="32">
        <f t="shared" si="7"/>
        <v>0</v>
      </c>
      <c r="K44" s="32">
        <f t="shared" si="7"/>
        <v>0</v>
      </c>
      <c r="L44" s="32">
        <f t="shared" si="7"/>
        <v>0</v>
      </c>
      <c r="M44" s="32">
        <f t="shared" si="7"/>
        <v>0</v>
      </c>
      <c r="N44" s="32">
        <f>SUM(D44:M44)</f>
        <v>6699239</v>
      </c>
      <c r="O44" s="46">
        <f t="shared" si="6"/>
        <v>171.85908519535158</v>
      </c>
      <c r="P44" s="10"/>
    </row>
    <row r="45" spans="1:16">
      <c r="A45" s="12"/>
      <c r="B45" s="25">
        <v>341.1</v>
      </c>
      <c r="C45" s="20" t="s">
        <v>56</v>
      </c>
      <c r="D45" s="47">
        <v>0</v>
      </c>
      <c r="E45" s="47">
        <v>547025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547025</v>
      </c>
      <c r="O45" s="48">
        <f t="shared" si="6"/>
        <v>14.033118698853288</v>
      </c>
      <c r="P45" s="9"/>
    </row>
    <row r="46" spans="1:16">
      <c r="A46" s="12"/>
      <c r="B46" s="25">
        <v>341.51</v>
      </c>
      <c r="C46" s="20" t="s">
        <v>59</v>
      </c>
      <c r="D46" s="47">
        <v>0</v>
      </c>
      <c r="E46" s="47">
        <v>1118289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2" si="8">SUM(D46:M46)</f>
        <v>1118289</v>
      </c>
      <c r="O46" s="48">
        <f t="shared" si="6"/>
        <v>28.688053154100714</v>
      </c>
      <c r="P46" s="9"/>
    </row>
    <row r="47" spans="1:16">
      <c r="A47" s="12"/>
      <c r="B47" s="25">
        <v>341.52</v>
      </c>
      <c r="C47" s="20" t="s">
        <v>60</v>
      </c>
      <c r="D47" s="47">
        <v>55211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55211</v>
      </c>
      <c r="O47" s="48">
        <f t="shared" si="6"/>
        <v>1.4163566865909032</v>
      </c>
      <c r="P47" s="9"/>
    </row>
    <row r="48" spans="1:16">
      <c r="A48" s="12"/>
      <c r="B48" s="25">
        <v>341.53</v>
      </c>
      <c r="C48" s="20" t="s">
        <v>227</v>
      </c>
      <c r="D48" s="47">
        <v>0</v>
      </c>
      <c r="E48" s="47">
        <v>129628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129628</v>
      </c>
      <c r="O48" s="48">
        <f t="shared" si="6"/>
        <v>3.3254149457427977</v>
      </c>
      <c r="P48" s="9"/>
    </row>
    <row r="49" spans="1:16">
      <c r="A49" s="12"/>
      <c r="B49" s="25">
        <v>341.55</v>
      </c>
      <c r="C49" s="20" t="s">
        <v>228</v>
      </c>
      <c r="D49" s="47">
        <v>1350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1350</v>
      </c>
      <c r="O49" s="48">
        <f t="shared" si="6"/>
        <v>3.4632256740463302E-2</v>
      </c>
      <c r="P49" s="9"/>
    </row>
    <row r="50" spans="1:16">
      <c r="A50" s="12"/>
      <c r="B50" s="25">
        <v>341.56</v>
      </c>
      <c r="C50" s="20" t="s">
        <v>61</v>
      </c>
      <c r="D50" s="47">
        <v>0</v>
      </c>
      <c r="E50" s="47">
        <v>62543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62543</v>
      </c>
      <c r="O50" s="48">
        <f t="shared" si="6"/>
        <v>1.6044483209768863</v>
      </c>
      <c r="P50" s="9"/>
    </row>
    <row r="51" spans="1:16">
      <c r="A51" s="12"/>
      <c r="B51" s="25">
        <v>341.9</v>
      </c>
      <c r="C51" s="20" t="s">
        <v>62</v>
      </c>
      <c r="D51" s="47">
        <v>80191</v>
      </c>
      <c r="E51" s="47">
        <v>6606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86797</v>
      </c>
      <c r="O51" s="48">
        <f t="shared" si="6"/>
        <v>2.2266488802236988</v>
      </c>
      <c r="P51" s="9"/>
    </row>
    <row r="52" spans="1:16">
      <c r="A52" s="12"/>
      <c r="B52" s="25">
        <v>342.3</v>
      </c>
      <c r="C52" s="20" t="s">
        <v>64</v>
      </c>
      <c r="D52" s="47">
        <v>560523</v>
      </c>
      <c r="E52" s="47">
        <v>14862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575385</v>
      </c>
      <c r="O52" s="48">
        <f t="shared" si="6"/>
        <v>14.760652625638132</v>
      </c>
      <c r="P52" s="9"/>
    </row>
    <row r="53" spans="1:16">
      <c r="A53" s="12"/>
      <c r="B53" s="25">
        <v>342.4</v>
      </c>
      <c r="C53" s="20" t="s">
        <v>150</v>
      </c>
      <c r="D53" s="47">
        <v>0</v>
      </c>
      <c r="E53" s="47">
        <v>199534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199534</v>
      </c>
      <c r="O53" s="48">
        <f t="shared" si="6"/>
        <v>5.118750160334522</v>
      </c>
      <c r="P53" s="9"/>
    </row>
    <row r="54" spans="1:16">
      <c r="A54" s="12"/>
      <c r="B54" s="25">
        <v>342.5</v>
      </c>
      <c r="C54" s="20" t="s">
        <v>65</v>
      </c>
      <c r="D54" s="47">
        <v>45633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45633</v>
      </c>
      <c r="O54" s="48">
        <f t="shared" si="6"/>
        <v>1.1706472383981941</v>
      </c>
      <c r="P54" s="9"/>
    </row>
    <row r="55" spans="1:16">
      <c r="A55" s="12"/>
      <c r="B55" s="25">
        <v>342.6</v>
      </c>
      <c r="C55" s="20" t="s">
        <v>66</v>
      </c>
      <c r="D55" s="47">
        <v>0</v>
      </c>
      <c r="E55" s="47">
        <v>1130888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1130888</v>
      </c>
      <c r="O55" s="48">
        <f t="shared" si="6"/>
        <v>29.01126189682153</v>
      </c>
      <c r="P55" s="9"/>
    </row>
    <row r="56" spans="1:16">
      <c r="A56" s="12"/>
      <c r="B56" s="25">
        <v>343.3</v>
      </c>
      <c r="C56" s="20" t="s">
        <v>68</v>
      </c>
      <c r="D56" s="47">
        <v>0</v>
      </c>
      <c r="E56" s="47">
        <v>58355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58355</v>
      </c>
      <c r="O56" s="48">
        <f t="shared" si="6"/>
        <v>1.4970113645109155</v>
      </c>
      <c r="P56" s="9"/>
    </row>
    <row r="57" spans="1:16">
      <c r="A57" s="12"/>
      <c r="B57" s="25">
        <v>343.4</v>
      </c>
      <c r="C57" s="20" t="s">
        <v>69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1079603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1079603</v>
      </c>
      <c r="O57" s="48">
        <f t="shared" si="6"/>
        <v>27.695620943536596</v>
      </c>
      <c r="P57" s="9"/>
    </row>
    <row r="58" spans="1:16">
      <c r="A58" s="12"/>
      <c r="B58" s="25">
        <v>343.5</v>
      </c>
      <c r="C58" s="20" t="s">
        <v>229</v>
      </c>
      <c r="D58" s="47">
        <v>0</v>
      </c>
      <c r="E58" s="47">
        <v>6745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6745</v>
      </c>
      <c r="O58" s="48">
        <f t="shared" si="6"/>
        <v>0.17303301608475924</v>
      </c>
      <c r="P58" s="9"/>
    </row>
    <row r="59" spans="1:16">
      <c r="A59" s="12"/>
      <c r="B59" s="25">
        <v>343.9</v>
      </c>
      <c r="C59" s="20" t="s">
        <v>230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85254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85254</v>
      </c>
      <c r="O59" s="48">
        <f t="shared" si="6"/>
        <v>2.1870654934455249</v>
      </c>
      <c r="P59" s="9"/>
    </row>
    <row r="60" spans="1:16">
      <c r="A60" s="12"/>
      <c r="B60" s="25">
        <v>344.9</v>
      </c>
      <c r="C60" s="20" t="s">
        <v>70</v>
      </c>
      <c r="D60" s="47">
        <v>0</v>
      </c>
      <c r="E60" s="47">
        <v>716258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716258</v>
      </c>
      <c r="O60" s="48">
        <f t="shared" si="6"/>
        <v>18.374541443267233</v>
      </c>
      <c r="P60" s="9"/>
    </row>
    <row r="61" spans="1:16">
      <c r="A61" s="12"/>
      <c r="B61" s="25">
        <v>346.4</v>
      </c>
      <c r="C61" s="20" t="s">
        <v>71</v>
      </c>
      <c r="D61" s="47">
        <v>29734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29734</v>
      </c>
      <c r="O61" s="48">
        <f t="shared" si="6"/>
        <v>0.76278186808958215</v>
      </c>
      <c r="P61" s="9"/>
    </row>
    <row r="62" spans="1:16">
      <c r="A62" s="12"/>
      <c r="B62" s="25">
        <v>347.2</v>
      </c>
      <c r="C62" s="20" t="s">
        <v>72</v>
      </c>
      <c r="D62" s="47">
        <v>29554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29554</v>
      </c>
      <c r="O62" s="48">
        <f t="shared" si="6"/>
        <v>0.7581642338575203</v>
      </c>
      <c r="P62" s="9"/>
    </row>
    <row r="63" spans="1:16">
      <c r="A63" s="12"/>
      <c r="B63" s="25">
        <v>348.12</v>
      </c>
      <c r="C63" s="39" t="s">
        <v>81</v>
      </c>
      <c r="D63" s="47">
        <v>0</v>
      </c>
      <c r="E63" s="47">
        <v>11506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11506</v>
      </c>
      <c r="O63" s="48">
        <f t="shared" si="6"/>
        <v>0.29516944152279317</v>
      </c>
      <c r="P63" s="9"/>
    </row>
    <row r="64" spans="1:16">
      <c r="A64" s="12"/>
      <c r="B64" s="25">
        <v>348.22</v>
      </c>
      <c r="C64" s="39" t="s">
        <v>82</v>
      </c>
      <c r="D64" s="47">
        <v>0</v>
      </c>
      <c r="E64" s="47">
        <v>21074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21074</v>
      </c>
      <c r="O64" s="48">
        <f t="shared" si="6"/>
        <v>0.54062235448038787</v>
      </c>
      <c r="P64" s="9"/>
    </row>
    <row r="65" spans="1:16">
      <c r="A65" s="12"/>
      <c r="B65" s="25">
        <v>348.23</v>
      </c>
      <c r="C65" s="39" t="s">
        <v>151</v>
      </c>
      <c r="D65" s="47">
        <v>0</v>
      </c>
      <c r="E65" s="47">
        <v>14032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14032</v>
      </c>
      <c r="O65" s="48">
        <f t="shared" si="6"/>
        <v>0.3599702419127267</v>
      </c>
      <c r="P65" s="9"/>
    </row>
    <row r="66" spans="1:16">
      <c r="A66" s="12"/>
      <c r="B66" s="25">
        <v>348.24</v>
      </c>
      <c r="C66" s="39" t="s">
        <v>231</v>
      </c>
      <c r="D66" s="47">
        <v>0</v>
      </c>
      <c r="E66" s="47">
        <v>21773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21773</v>
      </c>
      <c r="O66" s="48">
        <f t="shared" si="6"/>
        <v>0.55855416741489439</v>
      </c>
      <c r="P66" s="9"/>
    </row>
    <row r="67" spans="1:16">
      <c r="A67" s="12"/>
      <c r="B67" s="25">
        <v>348.26</v>
      </c>
      <c r="C67" s="39" t="s">
        <v>232</v>
      </c>
      <c r="D67" s="47">
        <v>0</v>
      </c>
      <c r="E67" s="47">
        <v>10886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10886</v>
      </c>
      <c r="O67" s="48">
        <f t="shared" si="6"/>
        <v>0.27926425694569151</v>
      </c>
      <c r="P67" s="9"/>
    </row>
    <row r="68" spans="1:16">
      <c r="A68" s="12"/>
      <c r="B68" s="25">
        <v>348.32</v>
      </c>
      <c r="C68" s="39" t="s">
        <v>84</v>
      </c>
      <c r="D68" s="47">
        <v>0</v>
      </c>
      <c r="E68" s="47">
        <v>124503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124503</v>
      </c>
      <c r="O68" s="48">
        <f t="shared" si="6"/>
        <v>3.1939406377465946</v>
      </c>
      <c r="P68" s="9"/>
    </row>
    <row r="69" spans="1:16">
      <c r="A69" s="12"/>
      <c r="B69" s="25">
        <v>348.42</v>
      </c>
      <c r="C69" s="39" t="s">
        <v>86</v>
      </c>
      <c r="D69" s="47">
        <v>0</v>
      </c>
      <c r="E69" s="47">
        <v>144599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144599</v>
      </c>
      <c r="O69" s="48">
        <f t="shared" ref="O69:O91" si="9">(N69/O$93)</f>
        <v>3.7094738462327799</v>
      </c>
      <c r="P69" s="9"/>
    </row>
    <row r="70" spans="1:16">
      <c r="A70" s="12"/>
      <c r="B70" s="25">
        <v>348.45</v>
      </c>
      <c r="C70" s="39" t="s">
        <v>233</v>
      </c>
      <c r="D70" s="47">
        <v>0</v>
      </c>
      <c r="E70" s="47">
        <v>85008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85008</v>
      </c>
      <c r="O70" s="48">
        <f t="shared" si="9"/>
        <v>2.1807547266617071</v>
      </c>
      <c r="P70" s="9"/>
    </row>
    <row r="71" spans="1:16">
      <c r="A71" s="12"/>
      <c r="B71" s="25">
        <v>348.52</v>
      </c>
      <c r="C71" s="39" t="s">
        <v>87</v>
      </c>
      <c r="D71" s="47">
        <v>0</v>
      </c>
      <c r="E71" s="47">
        <v>254525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254525</v>
      </c>
      <c r="O71" s="48">
        <f t="shared" si="9"/>
        <v>6.5294630717529056</v>
      </c>
      <c r="P71" s="9"/>
    </row>
    <row r="72" spans="1:16">
      <c r="A72" s="12"/>
      <c r="B72" s="25">
        <v>348.72</v>
      </c>
      <c r="C72" s="39" t="s">
        <v>91</v>
      </c>
      <c r="D72" s="47">
        <v>0</v>
      </c>
      <c r="E72" s="47">
        <v>53547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53547</v>
      </c>
      <c r="O72" s="48">
        <f t="shared" si="9"/>
        <v>1.3736692234678434</v>
      </c>
      <c r="P72" s="9"/>
    </row>
    <row r="73" spans="1:16" ht="15.75">
      <c r="A73" s="29" t="s">
        <v>53</v>
      </c>
      <c r="B73" s="30"/>
      <c r="C73" s="31"/>
      <c r="D73" s="32">
        <f t="shared" ref="D73:M73" si="10">SUM(D74:D75)</f>
        <v>24379</v>
      </c>
      <c r="E73" s="32">
        <f t="shared" si="10"/>
        <v>307098</v>
      </c>
      <c r="F73" s="32">
        <f t="shared" si="10"/>
        <v>0</v>
      </c>
      <c r="G73" s="32">
        <f t="shared" si="10"/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ref="N73:N84" si="11">SUM(D73:M73)</f>
        <v>331477</v>
      </c>
      <c r="O73" s="46">
        <f t="shared" si="9"/>
        <v>8.5035530130063357</v>
      </c>
      <c r="P73" s="10"/>
    </row>
    <row r="74" spans="1:16">
      <c r="A74" s="13"/>
      <c r="B74" s="40">
        <v>351</v>
      </c>
      <c r="C74" s="21" t="s">
        <v>234</v>
      </c>
      <c r="D74" s="47">
        <v>6892</v>
      </c>
      <c r="E74" s="47">
        <v>290201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297093</v>
      </c>
      <c r="O74" s="48">
        <f t="shared" si="9"/>
        <v>7.6214822605884915</v>
      </c>
      <c r="P74" s="9"/>
    </row>
    <row r="75" spans="1:16">
      <c r="A75" s="13"/>
      <c r="B75" s="40">
        <v>359</v>
      </c>
      <c r="C75" s="21" t="s">
        <v>99</v>
      </c>
      <c r="D75" s="47">
        <v>17487</v>
      </c>
      <c r="E75" s="47">
        <v>16897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34384</v>
      </c>
      <c r="O75" s="48">
        <f t="shared" si="9"/>
        <v>0.88207075241784461</v>
      </c>
      <c r="P75" s="9"/>
    </row>
    <row r="76" spans="1:16" ht="15.75">
      <c r="A76" s="29" t="s">
        <v>5</v>
      </c>
      <c r="B76" s="30"/>
      <c r="C76" s="31"/>
      <c r="D76" s="32">
        <f t="shared" ref="D76:M76" si="12">SUM(D77:D82)</f>
        <v>294514</v>
      </c>
      <c r="E76" s="32">
        <f t="shared" si="12"/>
        <v>4292159</v>
      </c>
      <c r="F76" s="32">
        <f t="shared" si="12"/>
        <v>0</v>
      </c>
      <c r="G76" s="32">
        <f t="shared" si="12"/>
        <v>40775</v>
      </c>
      <c r="H76" s="32">
        <f t="shared" si="12"/>
        <v>0</v>
      </c>
      <c r="I76" s="32">
        <f t="shared" si="12"/>
        <v>808405</v>
      </c>
      <c r="J76" s="32">
        <f t="shared" si="12"/>
        <v>0</v>
      </c>
      <c r="K76" s="32">
        <f t="shared" si="12"/>
        <v>0</v>
      </c>
      <c r="L76" s="32">
        <f t="shared" si="12"/>
        <v>0</v>
      </c>
      <c r="M76" s="32">
        <f t="shared" si="12"/>
        <v>0</v>
      </c>
      <c r="N76" s="32">
        <f t="shared" si="11"/>
        <v>5435853</v>
      </c>
      <c r="O76" s="46">
        <f t="shared" si="9"/>
        <v>139.44878274030938</v>
      </c>
      <c r="P76" s="10"/>
    </row>
    <row r="77" spans="1:16">
      <c r="A77" s="12"/>
      <c r="B77" s="25">
        <v>361.1</v>
      </c>
      <c r="C77" s="20" t="s">
        <v>100</v>
      </c>
      <c r="D77" s="47">
        <v>8775</v>
      </c>
      <c r="E77" s="47">
        <v>744938</v>
      </c>
      <c r="F77" s="47">
        <v>0</v>
      </c>
      <c r="G77" s="47">
        <v>40775</v>
      </c>
      <c r="H77" s="47">
        <v>0</v>
      </c>
      <c r="I77" s="47">
        <v>72955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867443</v>
      </c>
      <c r="O77" s="48">
        <f t="shared" si="9"/>
        <v>22.252969395346451</v>
      </c>
      <c r="P77" s="9"/>
    </row>
    <row r="78" spans="1:16">
      <c r="A78" s="12"/>
      <c r="B78" s="25">
        <v>362</v>
      </c>
      <c r="C78" s="20" t="s">
        <v>101</v>
      </c>
      <c r="D78" s="47">
        <v>37149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37149</v>
      </c>
      <c r="O78" s="48">
        <f t="shared" si="9"/>
        <v>0.95300274492701575</v>
      </c>
      <c r="P78" s="9"/>
    </row>
    <row r="79" spans="1:16">
      <c r="A79" s="12"/>
      <c r="B79" s="25">
        <v>363.12</v>
      </c>
      <c r="C79" s="20" t="s">
        <v>153</v>
      </c>
      <c r="D79" s="47">
        <v>0</v>
      </c>
      <c r="E79" s="47">
        <v>2335039</v>
      </c>
      <c r="F79" s="47">
        <v>0</v>
      </c>
      <c r="G79" s="47">
        <v>0</v>
      </c>
      <c r="H79" s="47">
        <v>0</v>
      </c>
      <c r="I79" s="47">
        <v>735450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3070489</v>
      </c>
      <c r="O79" s="48">
        <f t="shared" si="9"/>
        <v>78.768861753161801</v>
      </c>
      <c r="P79" s="9"/>
    </row>
    <row r="80" spans="1:16">
      <c r="A80" s="12"/>
      <c r="B80" s="25">
        <v>364</v>
      </c>
      <c r="C80" s="20" t="s">
        <v>202</v>
      </c>
      <c r="D80" s="47">
        <v>20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20</v>
      </c>
      <c r="O80" s="48">
        <f t="shared" si="9"/>
        <v>5.1307047022908594E-4</v>
      </c>
      <c r="P80" s="9"/>
    </row>
    <row r="81" spans="1:119">
      <c r="A81" s="12"/>
      <c r="B81" s="25">
        <v>366</v>
      </c>
      <c r="C81" s="20" t="s">
        <v>102</v>
      </c>
      <c r="D81" s="47">
        <v>878</v>
      </c>
      <c r="E81" s="47">
        <v>5136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6014</v>
      </c>
      <c r="O81" s="48">
        <f t="shared" si="9"/>
        <v>0.15428029039788616</v>
      </c>
      <c r="P81" s="9"/>
    </row>
    <row r="82" spans="1:119">
      <c r="A82" s="12"/>
      <c r="B82" s="25">
        <v>369.9</v>
      </c>
      <c r="C82" s="20" t="s">
        <v>104</v>
      </c>
      <c r="D82" s="47">
        <v>247692</v>
      </c>
      <c r="E82" s="47">
        <v>1207046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1454738</v>
      </c>
      <c r="O82" s="48">
        <f t="shared" si="9"/>
        <v>37.319155486006004</v>
      </c>
      <c r="P82" s="9"/>
    </row>
    <row r="83" spans="1:119" ht="15.75">
      <c r="A83" s="29" t="s">
        <v>54</v>
      </c>
      <c r="B83" s="30"/>
      <c r="C83" s="31"/>
      <c r="D83" s="32">
        <f t="shared" ref="D83:M83" si="13">SUM(D84:D90)</f>
        <v>1465666</v>
      </c>
      <c r="E83" s="32">
        <f t="shared" si="13"/>
        <v>13379278</v>
      </c>
      <c r="F83" s="32">
        <f t="shared" si="13"/>
        <v>0</v>
      </c>
      <c r="G83" s="32">
        <f t="shared" si="13"/>
        <v>750000</v>
      </c>
      <c r="H83" s="32">
        <f t="shared" si="13"/>
        <v>0</v>
      </c>
      <c r="I83" s="32">
        <f t="shared" si="13"/>
        <v>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si="11"/>
        <v>15594944</v>
      </c>
      <c r="O83" s="46">
        <f t="shared" si="9"/>
        <v>400.06526256381312</v>
      </c>
      <c r="P83" s="9"/>
    </row>
    <row r="84" spans="1:119">
      <c r="A84" s="12"/>
      <c r="B84" s="25">
        <v>381</v>
      </c>
      <c r="C84" s="20" t="s">
        <v>105</v>
      </c>
      <c r="D84" s="47">
        <v>259941</v>
      </c>
      <c r="E84" s="47">
        <v>12587873</v>
      </c>
      <c r="F84" s="47">
        <v>0</v>
      </c>
      <c r="G84" s="47">
        <v>750000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13597814</v>
      </c>
      <c r="O84" s="48">
        <f t="shared" si="9"/>
        <v>348.83184115338241</v>
      </c>
      <c r="P84" s="9"/>
    </row>
    <row r="85" spans="1:119">
      <c r="A85" s="12"/>
      <c r="B85" s="25">
        <v>383</v>
      </c>
      <c r="C85" s="20" t="s">
        <v>156</v>
      </c>
      <c r="D85" s="47">
        <v>0</v>
      </c>
      <c r="E85" s="47">
        <v>557398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4">SUM(D85:M85)</f>
        <v>557398</v>
      </c>
      <c r="O85" s="48">
        <f t="shared" si="9"/>
        <v>14.299222698237603</v>
      </c>
      <c r="P85" s="9"/>
    </row>
    <row r="86" spans="1:119">
      <c r="A86" s="12"/>
      <c r="B86" s="25">
        <v>384</v>
      </c>
      <c r="C86" s="20" t="s">
        <v>235</v>
      </c>
      <c r="D86" s="47">
        <v>0</v>
      </c>
      <c r="E86" s="47">
        <v>234007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234007</v>
      </c>
      <c r="O86" s="48">
        <f t="shared" si="9"/>
        <v>6.0031040763448864</v>
      </c>
      <c r="P86" s="9"/>
    </row>
    <row r="87" spans="1:119">
      <c r="A87" s="12"/>
      <c r="B87" s="25">
        <v>386.2</v>
      </c>
      <c r="C87" s="20" t="s">
        <v>106</v>
      </c>
      <c r="D87" s="47">
        <v>806656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806656</v>
      </c>
      <c r="O87" s="48">
        <f t="shared" si="9"/>
        <v>20.693568661655679</v>
      </c>
      <c r="P87" s="9"/>
    </row>
    <row r="88" spans="1:119">
      <c r="A88" s="12"/>
      <c r="B88" s="25">
        <v>386.6</v>
      </c>
      <c r="C88" s="20" t="s">
        <v>108</v>
      </c>
      <c r="D88" s="47">
        <v>103809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103809</v>
      </c>
      <c r="O88" s="48">
        <f t="shared" si="9"/>
        <v>2.6630666222005592</v>
      </c>
      <c r="P88" s="9"/>
    </row>
    <row r="89" spans="1:119">
      <c r="A89" s="12"/>
      <c r="B89" s="25">
        <v>386.7</v>
      </c>
      <c r="C89" s="20" t="s">
        <v>109</v>
      </c>
      <c r="D89" s="47">
        <v>295224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295224</v>
      </c>
      <c r="O89" s="48">
        <f t="shared" si="9"/>
        <v>7.5735358251455835</v>
      </c>
      <c r="P89" s="9"/>
    </row>
    <row r="90" spans="1:119" ht="15.75" thickBot="1">
      <c r="A90" s="12"/>
      <c r="B90" s="25">
        <v>386.8</v>
      </c>
      <c r="C90" s="20" t="s">
        <v>110</v>
      </c>
      <c r="D90" s="47">
        <v>36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36</v>
      </c>
      <c r="O90" s="48">
        <f t="shared" si="9"/>
        <v>9.2352684641235474E-4</v>
      </c>
      <c r="P90" s="9"/>
    </row>
    <row r="91" spans="1:119" ht="16.5" thickBot="1">
      <c r="A91" s="14" t="s">
        <v>79</v>
      </c>
      <c r="B91" s="23"/>
      <c r="C91" s="22"/>
      <c r="D91" s="15">
        <f t="shared" ref="D91:M91" si="15">SUM(D5,D11,D14,D44,D73,D76,D83)</f>
        <v>23016042</v>
      </c>
      <c r="E91" s="15">
        <f t="shared" si="15"/>
        <v>29161239</v>
      </c>
      <c r="F91" s="15">
        <f t="shared" si="15"/>
        <v>1509508</v>
      </c>
      <c r="G91" s="15">
        <f t="shared" si="15"/>
        <v>790775</v>
      </c>
      <c r="H91" s="15">
        <f t="shared" si="15"/>
        <v>0</v>
      </c>
      <c r="I91" s="15">
        <f t="shared" si="15"/>
        <v>2165125</v>
      </c>
      <c r="J91" s="15">
        <f t="shared" si="15"/>
        <v>0</v>
      </c>
      <c r="K91" s="15">
        <f t="shared" si="15"/>
        <v>0</v>
      </c>
      <c r="L91" s="15">
        <f t="shared" si="15"/>
        <v>0</v>
      </c>
      <c r="M91" s="15">
        <f t="shared" si="15"/>
        <v>0</v>
      </c>
      <c r="N91" s="15">
        <f>SUM(D91:M91)</f>
        <v>56642689</v>
      </c>
      <c r="O91" s="38">
        <f t="shared" si="9"/>
        <v>1453.0845540134937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9" t="s">
        <v>237</v>
      </c>
      <c r="M93" s="49"/>
      <c r="N93" s="49"/>
      <c r="O93" s="44">
        <v>38981</v>
      </c>
    </row>
    <row r="94" spans="1:119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</row>
    <row r="95" spans="1:119" ht="15.75" customHeight="1" thickBot="1">
      <c r="A95" s="53" t="s">
        <v>130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5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69"/>
      <c r="M3" s="70"/>
      <c r="N3" s="36"/>
      <c r="O3" s="37"/>
      <c r="P3" s="71" t="s">
        <v>264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265</v>
      </c>
      <c r="N4" s="35" t="s">
        <v>11</v>
      </c>
      <c r="O4" s="35" t="s">
        <v>266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267</v>
      </c>
      <c r="B5" s="26"/>
      <c r="C5" s="26"/>
      <c r="D5" s="27">
        <f t="shared" ref="D5:N5" si="0">SUM(D6:D12)</f>
        <v>25066968</v>
      </c>
      <c r="E5" s="27">
        <f t="shared" si="0"/>
        <v>3112107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28179075</v>
      </c>
      <c r="P5" s="33">
        <f t="shared" ref="P5:P36" si="1">(O5/P$104)</f>
        <v>636.26885386560696</v>
      </c>
      <c r="Q5" s="6"/>
    </row>
    <row r="6" spans="1:134">
      <c r="A6" s="12"/>
      <c r="B6" s="25">
        <v>311</v>
      </c>
      <c r="C6" s="20" t="s">
        <v>2</v>
      </c>
      <c r="D6" s="47">
        <v>19699168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19699168</v>
      </c>
      <c r="P6" s="48">
        <f t="shared" si="1"/>
        <v>444.7969653179191</v>
      </c>
      <c r="Q6" s="9"/>
    </row>
    <row r="7" spans="1:134">
      <c r="A7" s="12"/>
      <c r="B7" s="25">
        <v>312.13</v>
      </c>
      <c r="C7" s="20" t="s">
        <v>268</v>
      </c>
      <c r="D7" s="47">
        <v>0</v>
      </c>
      <c r="E7" s="47">
        <v>746485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746485</v>
      </c>
      <c r="P7" s="48">
        <f t="shared" si="1"/>
        <v>16.855242955202311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56419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56419</v>
      </c>
      <c r="P8" s="48">
        <f t="shared" si="1"/>
        <v>1.2739116690751444</v>
      </c>
      <c r="Q8" s="9"/>
    </row>
    <row r="9" spans="1:134">
      <c r="A9" s="12"/>
      <c r="B9" s="25">
        <v>312.41000000000003</v>
      </c>
      <c r="C9" s="20" t="s">
        <v>269</v>
      </c>
      <c r="D9" s="47">
        <v>0</v>
      </c>
      <c r="E9" s="47">
        <v>1389823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1389823</v>
      </c>
      <c r="P9" s="48">
        <f t="shared" si="1"/>
        <v>31.381480310693643</v>
      </c>
      <c r="Q9" s="9"/>
    </row>
    <row r="10" spans="1:134">
      <c r="A10" s="12"/>
      <c r="B10" s="25">
        <v>312.42</v>
      </c>
      <c r="C10" s="20" t="s">
        <v>270</v>
      </c>
      <c r="D10" s="47">
        <v>0</v>
      </c>
      <c r="E10" s="47">
        <v>919380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919380</v>
      </c>
      <c r="P10" s="48">
        <f t="shared" si="1"/>
        <v>20.759122109826588</v>
      </c>
      <c r="Q10" s="9"/>
    </row>
    <row r="11" spans="1:134">
      <c r="A11" s="12"/>
      <c r="B11" s="25">
        <v>312.64</v>
      </c>
      <c r="C11" s="20" t="s">
        <v>271</v>
      </c>
      <c r="D11" s="47">
        <v>5226587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5226587</v>
      </c>
      <c r="P11" s="48">
        <f t="shared" si="1"/>
        <v>118.01361542630057</v>
      </c>
      <c r="Q11" s="9"/>
    </row>
    <row r="12" spans="1:134">
      <c r="A12" s="12"/>
      <c r="B12" s="25">
        <v>315.2</v>
      </c>
      <c r="C12" s="20" t="s">
        <v>272</v>
      </c>
      <c r="D12" s="47">
        <v>141213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141213</v>
      </c>
      <c r="P12" s="48">
        <f t="shared" si="1"/>
        <v>3.1885160765895955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SUM(D14:D22)</f>
        <v>0</v>
      </c>
      <c r="E13" s="32">
        <f t="shared" si="3"/>
        <v>7910633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2332087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10242720</v>
      </c>
      <c r="P13" s="46">
        <f t="shared" si="1"/>
        <v>231.27528901734104</v>
      </c>
      <c r="Q13" s="10"/>
    </row>
    <row r="14" spans="1:134">
      <c r="A14" s="12"/>
      <c r="B14" s="25">
        <v>322</v>
      </c>
      <c r="C14" s="20" t="s">
        <v>273</v>
      </c>
      <c r="D14" s="47">
        <v>0</v>
      </c>
      <c r="E14" s="47">
        <v>987591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987591</v>
      </c>
      <c r="P14" s="48">
        <f t="shared" si="1"/>
        <v>22.299291004335259</v>
      </c>
      <c r="Q14" s="9"/>
    </row>
    <row r="15" spans="1:134">
      <c r="A15" s="12"/>
      <c r="B15" s="25">
        <v>324.11</v>
      </c>
      <c r="C15" s="20" t="s">
        <v>252</v>
      </c>
      <c r="D15" s="47">
        <v>0</v>
      </c>
      <c r="E15" s="47">
        <v>18420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2" si="4">SUM(D15:N15)</f>
        <v>18420</v>
      </c>
      <c r="P15" s="48">
        <f t="shared" si="1"/>
        <v>0.41591401734104044</v>
      </c>
      <c r="Q15" s="9"/>
    </row>
    <row r="16" spans="1:134">
      <c r="A16" s="12"/>
      <c r="B16" s="25">
        <v>324.12</v>
      </c>
      <c r="C16" s="20" t="s">
        <v>253</v>
      </c>
      <c r="D16" s="47">
        <v>0</v>
      </c>
      <c r="E16" s="47">
        <v>6855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6855</v>
      </c>
      <c r="P16" s="48">
        <f t="shared" si="1"/>
        <v>0.1547823338150289</v>
      </c>
      <c r="Q16" s="9"/>
    </row>
    <row r="17" spans="1:17">
      <c r="A17" s="12"/>
      <c r="B17" s="25">
        <v>324.31</v>
      </c>
      <c r="C17" s="20" t="s">
        <v>19</v>
      </c>
      <c r="D17" s="47">
        <v>0</v>
      </c>
      <c r="E17" s="47">
        <v>445560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445560</v>
      </c>
      <c r="P17" s="48">
        <f t="shared" si="1"/>
        <v>10.060513005780347</v>
      </c>
      <c r="Q17" s="9"/>
    </row>
    <row r="18" spans="1:17">
      <c r="A18" s="12"/>
      <c r="B18" s="25">
        <v>324.32</v>
      </c>
      <c r="C18" s="20" t="s">
        <v>123</v>
      </c>
      <c r="D18" s="47">
        <v>0</v>
      </c>
      <c r="E18" s="47">
        <v>14580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14580</v>
      </c>
      <c r="P18" s="48">
        <f t="shared" si="1"/>
        <v>0.32920881502890176</v>
      </c>
      <c r="Q18" s="9"/>
    </row>
    <row r="19" spans="1:17">
      <c r="A19" s="12"/>
      <c r="B19" s="25">
        <v>324.61</v>
      </c>
      <c r="C19" s="20" t="s">
        <v>20</v>
      </c>
      <c r="D19" s="47">
        <v>0</v>
      </c>
      <c r="E19" s="47">
        <v>49269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49269</v>
      </c>
      <c r="P19" s="48">
        <f t="shared" si="1"/>
        <v>1.1124683887283238</v>
      </c>
      <c r="Q19" s="9"/>
    </row>
    <row r="20" spans="1:17">
      <c r="A20" s="12"/>
      <c r="B20" s="25">
        <v>325.2</v>
      </c>
      <c r="C20" s="20" t="s">
        <v>21</v>
      </c>
      <c r="D20" s="47">
        <v>0</v>
      </c>
      <c r="E20" s="47">
        <v>6353346</v>
      </c>
      <c r="F20" s="47">
        <v>0</v>
      </c>
      <c r="G20" s="47">
        <v>0</v>
      </c>
      <c r="H20" s="47">
        <v>0</v>
      </c>
      <c r="I20" s="47">
        <v>2332087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8685433</v>
      </c>
      <c r="P20" s="48">
        <f t="shared" si="1"/>
        <v>196.11255870664741</v>
      </c>
      <c r="Q20" s="9"/>
    </row>
    <row r="21" spans="1:17">
      <c r="A21" s="12"/>
      <c r="B21" s="25">
        <v>329.4</v>
      </c>
      <c r="C21" s="20" t="s">
        <v>274</v>
      </c>
      <c r="D21" s="47">
        <v>0</v>
      </c>
      <c r="E21" s="47">
        <v>17212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17212</v>
      </c>
      <c r="P21" s="48">
        <f t="shared" si="1"/>
        <v>0.3886380057803468</v>
      </c>
      <c r="Q21" s="9"/>
    </row>
    <row r="22" spans="1:17">
      <c r="A22" s="12"/>
      <c r="B22" s="25">
        <v>329.5</v>
      </c>
      <c r="C22" s="20" t="s">
        <v>275</v>
      </c>
      <c r="D22" s="47">
        <v>0</v>
      </c>
      <c r="E22" s="47">
        <v>17800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17800</v>
      </c>
      <c r="P22" s="48">
        <f t="shared" si="1"/>
        <v>0.40191473988439308</v>
      </c>
      <c r="Q22" s="9"/>
    </row>
    <row r="23" spans="1:17" ht="15.75">
      <c r="A23" s="29" t="s">
        <v>276</v>
      </c>
      <c r="B23" s="30"/>
      <c r="C23" s="31"/>
      <c r="D23" s="32">
        <f t="shared" ref="D23:N23" si="5">SUM(D24:D52)</f>
        <v>9213791</v>
      </c>
      <c r="E23" s="32">
        <f t="shared" si="5"/>
        <v>10882167</v>
      </c>
      <c r="F23" s="32">
        <f t="shared" si="5"/>
        <v>600000</v>
      </c>
      <c r="G23" s="32">
        <f t="shared" si="5"/>
        <v>2968293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5">
        <f>SUM(D23:N23)</f>
        <v>23664251</v>
      </c>
      <c r="P23" s="46">
        <f t="shared" si="1"/>
        <v>534.32647669797689</v>
      </c>
      <c r="Q23" s="10"/>
    </row>
    <row r="24" spans="1:17">
      <c r="A24" s="12"/>
      <c r="B24" s="25">
        <v>331.1</v>
      </c>
      <c r="C24" s="20" t="s">
        <v>221</v>
      </c>
      <c r="D24" s="47">
        <v>89465</v>
      </c>
      <c r="E24" s="47">
        <v>4295671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>SUM(D24:N24)</f>
        <v>4385136</v>
      </c>
      <c r="P24" s="48">
        <f t="shared" si="1"/>
        <v>99.014089595375722</v>
      </c>
      <c r="Q24" s="9"/>
    </row>
    <row r="25" spans="1:17">
      <c r="A25" s="12"/>
      <c r="B25" s="25">
        <v>331.2</v>
      </c>
      <c r="C25" s="20" t="s">
        <v>23</v>
      </c>
      <c r="D25" s="47">
        <v>70833</v>
      </c>
      <c r="E25" s="47">
        <v>51459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122292</v>
      </c>
      <c r="P25" s="48">
        <f t="shared" si="1"/>
        <v>2.761289739884393</v>
      </c>
      <c r="Q25" s="9"/>
    </row>
    <row r="26" spans="1:17">
      <c r="A26" s="12"/>
      <c r="B26" s="25">
        <v>331.42</v>
      </c>
      <c r="C26" s="20" t="s">
        <v>222</v>
      </c>
      <c r="D26" s="47">
        <v>0</v>
      </c>
      <c r="E26" s="47">
        <v>482758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46" si="6">SUM(D26:N26)</f>
        <v>482758</v>
      </c>
      <c r="P26" s="48">
        <f t="shared" si="1"/>
        <v>10.900424494219653</v>
      </c>
      <c r="Q26" s="9"/>
    </row>
    <row r="27" spans="1:17">
      <c r="A27" s="12"/>
      <c r="B27" s="25">
        <v>331.49</v>
      </c>
      <c r="C27" s="20" t="s">
        <v>28</v>
      </c>
      <c r="D27" s="47">
        <v>0</v>
      </c>
      <c r="E27" s="47">
        <v>87672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87672</v>
      </c>
      <c r="P27" s="48">
        <f t="shared" si="1"/>
        <v>1.9795881502890174</v>
      </c>
      <c r="Q27" s="9"/>
    </row>
    <row r="28" spans="1:17">
      <c r="A28" s="12"/>
      <c r="B28" s="25">
        <v>331.65</v>
      </c>
      <c r="C28" s="20" t="s">
        <v>29</v>
      </c>
      <c r="D28" s="47">
        <v>78585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78585</v>
      </c>
      <c r="P28" s="48">
        <f t="shared" si="1"/>
        <v>1.7744084176300579</v>
      </c>
      <c r="Q28" s="9"/>
    </row>
    <row r="29" spans="1:17">
      <c r="A29" s="12"/>
      <c r="B29" s="25">
        <v>331.7</v>
      </c>
      <c r="C29" s="20" t="s">
        <v>133</v>
      </c>
      <c r="D29" s="47">
        <v>0</v>
      </c>
      <c r="E29" s="47">
        <v>166374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166374</v>
      </c>
      <c r="P29" s="48">
        <f t="shared" si="1"/>
        <v>3.7566383670520231</v>
      </c>
      <c r="Q29" s="9"/>
    </row>
    <row r="30" spans="1:17">
      <c r="A30" s="12"/>
      <c r="B30" s="25">
        <v>331.9</v>
      </c>
      <c r="C30" s="20" t="s">
        <v>287</v>
      </c>
      <c r="D30" s="47">
        <v>0</v>
      </c>
      <c r="E30" s="47">
        <v>8967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8967</v>
      </c>
      <c r="P30" s="48">
        <f t="shared" si="1"/>
        <v>0.20247019508670519</v>
      </c>
      <c r="Q30" s="9"/>
    </row>
    <row r="31" spans="1:17">
      <c r="A31" s="12"/>
      <c r="B31" s="25">
        <v>333</v>
      </c>
      <c r="C31" s="20" t="s">
        <v>3</v>
      </c>
      <c r="D31" s="47">
        <v>133256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133256</v>
      </c>
      <c r="P31" s="48">
        <f t="shared" si="1"/>
        <v>3.008851156069364</v>
      </c>
      <c r="Q31" s="9"/>
    </row>
    <row r="32" spans="1:17">
      <c r="A32" s="12"/>
      <c r="B32" s="25">
        <v>334.2</v>
      </c>
      <c r="C32" s="20" t="s">
        <v>26</v>
      </c>
      <c r="D32" s="47">
        <v>206250</v>
      </c>
      <c r="E32" s="47">
        <v>670814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877064</v>
      </c>
      <c r="P32" s="48">
        <f t="shared" si="1"/>
        <v>19.803648843930635</v>
      </c>
      <c r="Q32" s="9"/>
    </row>
    <row r="33" spans="1:17">
      <c r="A33" s="12"/>
      <c r="B33" s="25">
        <v>334.42</v>
      </c>
      <c r="C33" s="20" t="s">
        <v>224</v>
      </c>
      <c r="D33" s="47">
        <v>0</v>
      </c>
      <c r="E33" s="47">
        <v>353851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353851</v>
      </c>
      <c r="P33" s="48">
        <f t="shared" si="1"/>
        <v>7.9897714956647397</v>
      </c>
      <c r="Q33" s="9"/>
    </row>
    <row r="34" spans="1:17">
      <c r="A34" s="12"/>
      <c r="B34" s="25">
        <v>334.49</v>
      </c>
      <c r="C34" s="20" t="s">
        <v>32</v>
      </c>
      <c r="D34" s="47">
        <v>0</v>
      </c>
      <c r="E34" s="47">
        <v>1258188</v>
      </c>
      <c r="F34" s="47">
        <v>0</v>
      </c>
      <c r="G34" s="47">
        <v>2968293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4226481</v>
      </c>
      <c r="P34" s="48">
        <f t="shared" si="1"/>
        <v>95.431742232658962</v>
      </c>
      <c r="Q34" s="9"/>
    </row>
    <row r="35" spans="1:17">
      <c r="A35" s="12"/>
      <c r="B35" s="25">
        <v>334.69</v>
      </c>
      <c r="C35" s="20" t="s">
        <v>124</v>
      </c>
      <c r="D35" s="47">
        <v>0</v>
      </c>
      <c r="E35" s="47">
        <v>38025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38025</v>
      </c>
      <c r="P35" s="48">
        <f t="shared" si="1"/>
        <v>0.85858471820809246</v>
      </c>
      <c r="Q35" s="9"/>
    </row>
    <row r="36" spans="1:17">
      <c r="A36" s="12"/>
      <c r="B36" s="25">
        <v>334.7</v>
      </c>
      <c r="C36" s="20" t="s">
        <v>34</v>
      </c>
      <c r="D36" s="47">
        <v>0</v>
      </c>
      <c r="E36" s="47">
        <v>66846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66846</v>
      </c>
      <c r="P36" s="48">
        <f t="shared" si="1"/>
        <v>1.5093479046242775</v>
      </c>
      <c r="Q36" s="9"/>
    </row>
    <row r="37" spans="1:17">
      <c r="A37" s="12"/>
      <c r="B37" s="25">
        <v>334.82</v>
      </c>
      <c r="C37" s="20" t="s">
        <v>277</v>
      </c>
      <c r="D37" s="47">
        <v>0</v>
      </c>
      <c r="E37" s="47">
        <v>430273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430273</v>
      </c>
      <c r="P37" s="48">
        <f t="shared" ref="P37:P68" si="7">(O37/P$104)</f>
        <v>9.7153404985549141</v>
      </c>
      <c r="Q37" s="9"/>
    </row>
    <row r="38" spans="1:17">
      <c r="A38" s="12"/>
      <c r="B38" s="25">
        <v>335.12099999999998</v>
      </c>
      <c r="C38" s="20" t="s">
        <v>278</v>
      </c>
      <c r="D38" s="47">
        <v>1435170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1435170</v>
      </c>
      <c r="P38" s="48">
        <f t="shared" si="7"/>
        <v>32.405391979768787</v>
      </c>
      <c r="Q38" s="9"/>
    </row>
    <row r="39" spans="1:17">
      <c r="A39" s="12"/>
      <c r="B39" s="25">
        <v>335.13</v>
      </c>
      <c r="C39" s="20" t="s">
        <v>167</v>
      </c>
      <c r="D39" s="47">
        <v>23557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23557</v>
      </c>
      <c r="P39" s="48">
        <f t="shared" si="7"/>
        <v>0.53190480491329484</v>
      </c>
      <c r="Q39" s="9"/>
    </row>
    <row r="40" spans="1:17">
      <c r="A40" s="12"/>
      <c r="B40" s="25">
        <v>335.14</v>
      </c>
      <c r="C40" s="20" t="s">
        <v>168</v>
      </c>
      <c r="D40" s="47">
        <v>22191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22191</v>
      </c>
      <c r="P40" s="48">
        <f t="shared" si="7"/>
        <v>0.50106123554913296</v>
      </c>
      <c r="Q40" s="9"/>
    </row>
    <row r="41" spans="1:17">
      <c r="A41" s="12"/>
      <c r="B41" s="25">
        <v>335.15</v>
      </c>
      <c r="C41" s="20" t="s">
        <v>169</v>
      </c>
      <c r="D41" s="47">
        <v>8453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8453</v>
      </c>
      <c r="P41" s="48">
        <f t="shared" si="7"/>
        <v>0.19086434248554912</v>
      </c>
      <c r="Q41" s="9"/>
    </row>
    <row r="42" spans="1:17">
      <c r="A42" s="12"/>
      <c r="B42" s="25">
        <v>335.16</v>
      </c>
      <c r="C42" s="20" t="s">
        <v>279</v>
      </c>
      <c r="D42" s="47">
        <v>12000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12000</v>
      </c>
      <c r="P42" s="48">
        <f t="shared" si="7"/>
        <v>0.27095375722543352</v>
      </c>
      <c r="Q42" s="9"/>
    </row>
    <row r="43" spans="1:17">
      <c r="A43" s="12"/>
      <c r="B43" s="25">
        <v>335.18</v>
      </c>
      <c r="C43" s="20" t="s">
        <v>280</v>
      </c>
      <c r="D43" s="47">
        <v>5001015</v>
      </c>
      <c r="E43" s="47">
        <v>0</v>
      </c>
      <c r="F43" s="47">
        <v>600000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5601015</v>
      </c>
      <c r="P43" s="48">
        <f t="shared" si="7"/>
        <v>126.46800487716763</v>
      </c>
      <c r="Q43" s="9"/>
    </row>
    <row r="44" spans="1:17">
      <c r="A44" s="12"/>
      <c r="B44" s="25">
        <v>335.19</v>
      </c>
      <c r="C44" s="20" t="s">
        <v>172</v>
      </c>
      <c r="D44" s="47">
        <v>2087415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2087415</v>
      </c>
      <c r="P44" s="48">
        <f t="shared" si="7"/>
        <v>47.132744761560694</v>
      </c>
      <c r="Q44" s="9"/>
    </row>
    <row r="45" spans="1:17">
      <c r="A45" s="12"/>
      <c r="B45" s="25">
        <v>335.21</v>
      </c>
      <c r="C45" s="20" t="s">
        <v>134</v>
      </c>
      <c r="D45" s="47">
        <v>0</v>
      </c>
      <c r="E45" s="47">
        <v>1836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1836</v>
      </c>
      <c r="P45" s="48">
        <f t="shared" si="7"/>
        <v>4.1455924855491329E-2</v>
      </c>
      <c r="Q45" s="9"/>
    </row>
    <row r="46" spans="1:17">
      <c r="A46" s="12"/>
      <c r="B46" s="25">
        <v>335.22</v>
      </c>
      <c r="C46" s="20" t="s">
        <v>41</v>
      </c>
      <c r="D46" s="47">
        <v>0</v>
      </c>
      <c r="E46" s="47">
        <v>178383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178383</v>
      </c>
      <c r="P46" s="48">
        <f t="shared" si="7"/>
        <v>4.0277953395953761</v>
      </c>
      <c r="Q46" s="9"/>
    </row>
    <row r="47" spans="1:17">
      <c r="A47" s="12"/>
      <c r="B47" s="25">
        <v>335.43</v>
      </c>
      <c r="C47" s="20" t="s">
        <v>281</v>
      </c>
      <c r="D47" s="47">
        <v>0</v>
      </c>
      <c r="E47" s="47">
        <v>1522461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52" si="8">SUM(D47:N47)</f>
        <v>1522461</v>
      </c>
      <c r="P47" s="48">
        <f t="shared" si="7"/>
        <v>34.376377348265898</v>
      </c>
      <c r="Q47" s="9"/>
    </row>
    <row r="48" spans="1:17">
      <c r="A48" s="12"/>
      <c r="B48" s="25">
        <v>335.44</v>
      </c>
      <c r="C48" s="20" t="s">
        <v>282</v>
      </c>
      <c r="D48" s="47">
        <v>0</v>
      </c>
      <c r="E48" s="47">
        <v>664127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664127</v>
      </c>
      <c r="P48" s="48">
        <f t="shared" si="7"/>
        <v>14.995642160404625</v>
      </c>
      <c r="Q48" s="9"/>
    </row>
    <row r="49" spans="1:17">
      <c r="A49" s="12"/>
      <c r="B49" s="25">
        <v>335.45</v>
      </c>
      <c r="C49" s="20" t="s">
        <v>283</v>
      </c>
      <c r="D49" s="47">
        <v>0</v>
      </c>
      <c r="E49" s="47">
        <v>53763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53763</v>
      </c>
      <c r="P49" s="48">
        <f t="shared" si="7"/>
        <v>1.2139405708092486</v>
      </c>
      <c r="Q49" s="9"/>
    </row>
    <row r="50" spans="1:17">
      <c r="A50" s="12"/>
      <c r="B50" s="25">
        <v>335.5</v>
      </c>
      <c r="C50" s="20" t="s">
        <v>44</v>
      </c>
      <c r="D50" s="47">
        <v>0</v>
      </c>
      <c r="E50" s="47">
        <v>422117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422117</v>
      </c>
      <c r="P50" s="48">
        <f t="shared" si="7"/>
        <v>9.5311822615606943</v>
      </c>
      <c r="Q50" s="9"/>
    </row>
    <row r="51" spans="1:17">
      <c r="A51" s="12"/>
      <c r="B51" s="25">
        <v>336</v>
      </c>
      <c r="C51" s="20" t="s">
        <v>4</v>
      </c>
      <c r="D51" s="47">
        <v>36008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36008</v>
      </c>
      <c r="P51" s="48">
        <f t="shared" si="7"/>
        <v>0.81304190751445082</v>
      </c>
      <c r="Q51" s="9"/>
    </row>
    <row r="52" spans="1:17">
      <c r="A52" s="12"/>
      <c r="B52" s="25">
        <v>337.3</v>
      </c>
      <c r="C52" s="20" t="s">
        <v>47</v>
      </c>
      <c r="D52" s="47">
        <v>9593</v>
      </c>
      <c r="E52" s="47">
        <v>128582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138175</v>
      </c>
      <c r="P52" s="48">
        <f t="shared" si="7"/>
        <v>3.1199196170520231</v>
      </c>
      <c r="Q52" s="9"/>
    </row>
    <row r="53" spans="1:17" ht="15.75">
      <c r="A53" s="29" t="s">
        <v>52</v>
      </c>
      <c r="B53" s="30"/>
      <c r="C53" s="31"/>
      <c r="D53" s="32">
        <f t="shared" ref="D53:N53" si="9">SUM(D54:D83)</f>
        <v>4873743</v>
      </c>
      <c r="E53" s="32">
        <f t="shared" si="9"/>
        <v>4927329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1422736</v>
      </c>
      <c r="J53" s="32">
        <f t="shared" si="9"/>
        <v>0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 t="shared" si="9"/>
        <v>0</v>
      </c>
      <c r="O53" s="32">
        <f>SUM(D53:N53)</f>
        <v>11223808</v>
      </c>
      <c r="P53" s="46">
        <f t="shared" si="7"/>
        <v>253.42774566473989</v>
      </c>
      <c r="Q53" s="10"/>
    </row>
    <row r="54" spans="1:17">
      <c r="A54" s="12"/>
      <c r="B54" s="25">
        <v>341.1</v>
      </c>
      <c r="C54" s="20" t="s">
        <v>174</v>
      </c>
      <c r="D54" s="47">
        <v>260764</v>
      </c>
      <c r="E54" s="47">
        <v>157288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>SUM(D54:N54)</f>
        <v>418052</v>
      </c>
      <c r="P54" s="48">
        <f t="shared" si="7"/>
        <v>9.4393966763005785</v>
      </c>
      <c r="Q54" s="9"/>
    </row>
    <row r="55" spans="1:17">
      <c r="A55" s="12"/>
      <c r="B55" s="25">
        <v>341.16</v>
      </c>
      <c r="C55" s="20" t="s">
        <v>175</v>
      </c>
      <c r="D55" s="47">
        <v>0</v>
      </c>
      <c r="E55" s="47">
        <v>94724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83" si="10">SUM(D55:N55)</f>
        <v>94724</v>
      </c>
      <c r="P55" s="48">
        <f t="shared" si="7"/>
        <v>2.1388186416184971</v>
      </c>
      <c r="Q55" s="9"/>
    </row>
    <row r="56" spans="1:17">
      <c r="A56" s="12"/>
      <c r="B56" s="25">
        <v>341.3</v>
      </c>
      <c r="C56" s="20" t="s">
        <v>176</v>
      </c>
      <c r="D56" s="47">
        <v>1005451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1005451</v>
      </c>
      <c r="P56" s="48">
        <f t="shared" si="7"/>
        <v>22.702560513005782</v>
      </c>
      <c r="Q56" s="9"/>
    </row>
    <row r="57" spans="1:17">
      <c r="A57" s="12"/>
      <c r="B57" s="25">
        <v>341.51</v>
      </c>
      <c r="C57" s="20" t="s">
        <v>249</v>
      </c>
      <c r="D57" s="47">
        <v>1725110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1725110</v>
      </c>
      <c r="P57" s="48">
        <f t="shared" si="7"/>
        <v>38.952086343930638</v>
      </c>
      <c r="Q57" s="9"/>
    </row>
    <row r="58" spans="1:17">
      <c r="A58" s="12"/>
      <c r="B58" s="25">
        <v>341.52</v>
      </c>
      <c r="C58" s="20" t="s">
        <v>177</v>
      </c>
      <c r="D58" s="47">
        <v>188092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188092</v>
      </c>
      <c r="P58" s="48">
        <f t="shared" si="7"/>
        <v>4.2470195086705198</v>
      </c>
      <c r="Q58" s="9"/>
    </row>
    <row r="59" spans="1:17">
      <c r="A59" s="12"/>
      <c r="B59" s="25">
        <v>341.8</v>
      </c>
      <c r="C59" s="20" t="s">
        <v>179</v>
      </c>
      <c r="D59" s="47">
        <v>76479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76479</v>
      </c>
      <c r="P59" s="48">
        <f t="shared" si="7"/>
        <v>1.7268560332369942</v>
      </c>
      <c r="Q59" s="9"/>
    </row>
    <row r="60" spans="1:17">
      <c r="A60" s="12"/>
      <c r="B60" s="25">
        <v>341.9</v>
      </c>
      <c r="C60" s="20" t="s">
        <v>180</v>
      </c>
      <c r="D60" s="47">
        <v>60</v>
      </c>
      <c r="E60" s="47">
        <v>101042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101102</v>
      </c>
      <c r="P60" s="48">
        <f t="shared" si="7"/>
        <v>2.2828305635838149</v>
      </c>
      <c r="Q60" s="9"/>
    </row>
    <row r="61" spans="1:17">
      <c r="A61" s="12"/>
      <c r="B61" s="25">
        <v>342.1</v>
      </c>
      <c r="C61" s="20" t="s">
        <v>63</v>
      </c>
      <c r="D61" s="47">
        <v>1050699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1050699</v>
      </c>
      <c r="P61" s="48">
        <f t="shared" si="7"/>
        <v>23.724236813583815</v>
      </c>
      <c r="Q61" s="9"/>
    </row>
    <row r="62" spans="1:17">
      <c r="A62" s="12"/>
      <c r="B62" s="25">
        <v>342.3</v>
      </c>
      <c r="C62" s="20" t="s">
        <v>64</v>
      </c>
      <c r="D62" s="47">
        <v>328656</v>
      </c>
      <c r="E62" s="47">
        <v>174832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503488</v>
      </c>
      <c r="P62" s="48">
        <f t="shared" si="7"/>
        <v>11.36849710982659</v>
      </c>
      <c r="Q62" s="9"/>
    </row>
    <row r="63" spans="1:17">
      <c r="A63" s="12"/>
      <c r="B63" s="25">
        <v>342.5</v>
      </c>
      <c r="C63" s="20" t="s">
        <v>65</v>
      </c>
      <c r="D63" s="47">
        <v>0</v>
      </c>
      <c r="E63" s="47">
        <v>23091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23091</v>
      </c>
      <c r="P63" s="48">
        <f t="shared" si="7"/>
        <v>0.5213827673410405</v>
      </c>
      <c r="Q63" s="9"/>
    </row>
    <row r="64" spans="1:17">
      <c r="A64" s="12"/>
      <c r="B64" s="25">
        <v>342.6</v>
      </c>
      <c r="C64" s="20" t="s">
        <v>66</v>
      </c>
      <c r="D64" s="47">
        <v>0</v>
      </c>
      <c r="E64" s="47">
        <v>3208391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3208391</v>
      </c>
      <c r="P64" s="48">
        <f t="shared" si="7"/>
        <v>72.443799674855498</v>
      </c>
      <c r="Q64" s="9"/>
    </row>
    <row r="65" spans="1:17">
      <c r="A65" s="12"/>
      <c r="B65" s="25">
        <v>343.3</v>
      </c>
      <c r="C65" s="20" t="s">
        <v>68</v>
      </c>
      <c r="D65" s="47">
        <v>0</v>
      </c>
      <c r="E65" s="47">
        <v>84979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84979</v>
      </c>
      <c r="P65" s="48">
        <f t="shared" si="7"/>
        <v>1.9187816112716762</v>
      </c>
      <c r="Q65" s="9"/>
    </row>
    <row r="66" spans="1:17">
      <c r="A66" s="12"/>
      <c r="B66" s="25">
        <v>343.4</v>
      </c>
      <c r="C66" s="20" t="s">
        <v>69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1422736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1422736</v>
      </c>
      <c r="P66" s="48">
        <f t="shared" si="7"/>
        <v>32.124638728323703</v>
      </c>
      <c r="Q66" s="9"/>
    </row>
    <row r="67" spans="1:17">
      <c r="A67" s="12"/>
      <c r="B67" s="25">
        <v>344.3</v>
      </c>
      <c r="C67" s="20" t="s">
        <v>181</v>
      </c>
      <c r="D67" s="47">
        <v>0</v>
      </c>
      <c r="E67" s="47">
        <v>143278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143278</v>
      </c>
      <c r="P67" s="48">
        <f t="shared" si="7"/>
        <v>3.2351427023121389</v>
      </c>
      <c r="Q67" s="9"/>
    </row>
    <row r="68" spans="1:17">
      <c r="A68" s="12"/>
      <c r="B68" s="25">
        <v>346.4</v>
      </c>
      <c r="C68" s="20" t="s">
        <v>71</v>
      </c>
      <c r="D68" s="47">
        <v>27470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27470</v>
      </c>
      <c r="P68" s="48">
        <f t="shared" si="7"/>
        <v>0.62025830924855496</v>
      </c>
      <c r="Q68" s="9"/>
    </row>
    <row r="69" spans="1:17">
      <c r="A69" s="12"/>
      <c r="B69" s="25">
        <v>347.2</v>
      </c>
      <c r="C69" s="20" t="s">
        <v>72</v>
      </c>
      <c r="D69" s="47">
        <v>146530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146530</v>
      </c>
      <c r="P69" s="48">
        <f t="shared" ref="P69:P100" si="11">(O69/P$104)</f>
        <v>3.3085711705202314</v>
      </c>
      <c r="Q69" s="9"/>
    </row>
    <row r="70" spans="1:17">
      <c r="A70" s="12"/>
      <c r="B70" s="25">
        <v>348.12</v>
      </c>
      <c r="C70" s="20" t="s">
        <v>196</v>
      </c>
      <c r="D70" s="47">
        <v>0</v>
      </c>
      <c r="E70" s="47">
        <v>13102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ref="O70:O76" si="12">SUM(D70:N70)</f>
        <v>13102</v>
      </c>
      <c r="P70" s="48">
        <f t="shared" si="11"/>
        <v>0.29583634393063585</v>
      </c>
      <c r="Q70" s="9"/>
    </row>
    <row r="71" spans="1:17">
      <c r="A71" s="12"/>
      <c r="B71" s="25">
        <v>348.22</v>
      </c>
      <c r="C71" s="20" t="s">
        <v>197</v>
      </c>
      <c r="D71" s="47">
        <v>0</v>
      </c>
      <c r="E71" s="47">
        <v>21423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2"/>
        <v>21423</v>
      </c>
      <c r="P71" s="48">
        <f t="shared" si="11"/>
        <v>0.48372019508670522</v>
      </c>
      <c r="Q71" s="9"/>
    </row>
    <row r="72" spans="1:17">
      <c r="A72" s="12"/>
      <c r="B72" s="25">
        <v>348.32</v>
      </c>
      <c r="C72" s="20" t="s">
        <v>198</v>
      </c>
      <c r="D72" s="47">
        <v>0</v>
      </c>
      <c r="E72" s="47">
        <v>161394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161394</v>
      </c>
      <c r="P72" s="48">
        <f t="shared" si="11"/>
        <v>3.6441925578034682</v>
      </c>
      <c r="Q72" s="9"/>
    </row>
    <row r="73" spans="1:17">
      <c r="A73" s="12"/>
      <c r="B73" s="25">
        <v>348.42</v>
      </c>
      <c r="C73" s="20" t="s">
        <v>199</v>
      </c>
      <c r="D73" s="47">
        <v>0</v>
      </c>
      <c r="E73" s="47">
        <v>109246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109246</v>
      </c>
      <c r="P73" s="48">
        <f t="shared" si="11"/>
        <v>2.4667178468208091</v>
      </c>
      <c r="Q73" s="9"/>
    </row>
    <row r="74" spans="1:17">
      <c r="A74" s="12"/>
      <c r="B74" s="25">
        <v>348.52</v>
      </c>
      <c r="C74" s="20" t="s">
        <v>284</v>
      </c>
      <c r="D74" s="47">
        <v>0</v>
      </c>
      <c r="E74" s="47">
        <v>399802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399802</v>
      </c>
      <c r="P74" s="48">
        <f t="shared" si="11"/>
        <v>9.0273211705202314</v>
      </c>
      <c r="Q74" s="9"/>
    </row>
    <row r="75" spans="1:17">
      <c r="A75" s="12"/>
      <c r="B75" s="25">
        <v>348.62</v>
      </c>
      <c r="C75" s="20" t="s">
        <v>239</v>
      </c>
      <c r="D75" s="47">
        <v>0</v>
      </c>
      <c r="E75" s="47">
        <v>296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296</v>
      </c>
      <c r="P75" s="48">
        <f t="shared" si="11"/>
        <v>6.6835260115606938E-3</v>
      </c>
      <c r="Q75" s="9"/>
    </row>
    <row r="76" spans="1:17">
      <c r="A76" s="12"/>
      <c r="B76" s="25">
        <v>348.72</v>
      </c>
      <c r="C76" s="20" t="s">
        <v>201</v>
      </c>
      <c r="D76" s="47">
        <v>0</v>
      </c>
      <c r="E76" s="47">
        <v>54855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54855</v>
      </c>
      <c r="P76" s="48">
        <f t="shared" si="11"/>
        <v>1.238597362716763</v>
      </c>
      <c r="Q76" s="9"/>
    </row>
    <row r="77" spans="1:17">
      <c r="A77" s="12"/>
      <c r="B77" s="25">
        <v>348.92099999999999</v>
      </c>
      <c r="C77" s="20" t="s">
        <v>182</v>
      </c>
      <c r="D77" s="47">
        <v>0</v>
      </c>
      <c r="E77" s="47">
        <v>7048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82" si="13">SUM(D77:N77)</f>
        <v>7048</v>
      </c>
      <c r="P77" s="48">
        <f t="shared" si="11"/>
        <v>0.15914017341040462</v>
      </c>
      <c r="Q77" s="9"/>
    </row>
    <row r="78" spans="1:17">
      <c r="A78" s="12"/>
      <c r="B78" s="25">
        <v>348.92200000000003</v>
      </c>
      <c r="C78" s="20" t="s">
        <v>183</v>
      </c>
      <c r="D78" s="47">
        <v>0</v>
      </c>
      <c r="E78" s="47">
        <v>7048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3"/>
        <v>7048</v>
      </c>
      <c r="P78" s="48">
        <f t="shared" si="11"/>
        <v>0.15914017341040462</v>
      </c>
      <c r="Q78" s="9"/>
    </row>
    <row r="79" spans="1:17">
      <c r="A79" s="12"/>
      <c r="B79" s="25">
        <v>348.923</v>
      </c>
      <c r="C79" s="20" t="s">
        <v>184</v>
      </c>
      <c r="D79" s="47">
        <v>0</v>
      </c>
      <c r="E79" s="47">
        <v>7048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3"/>
        <v>7048</v>
      </c>
      <c r="P79" s="48">
        <f t="shared" si="11"/>
        <v>0.15914017341040462</v>
      </c>
      <c r="Q79" s="9"/>
    </row>
    <row r="80" spans="1:17">
      <c r="A80" s="12"/>
      <c r="B80" s="25">
        <v>348.92399999999998</v>
      </c>
      <c r="C80" s="20" t="s">
        <v>185</v>
      </c>
      <c r="D80" s="47">
        <v>0</v>
      </c>
      <c r="E80" s="47">
        <v>7048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7048</v>
      </c>
      <c r="P80" s="48">
        <f t="shared" si="11"/>
        <v>0.15914017341040462</v>
      </c>
      <c r="Q80" s="9"/>
    </row>
    <row r="81" spans="1:17">
      <c r="A81" s="12"/>
      <c r="B81" s="25">
        <v>348.93</v>
      </c>
      <c r="C81" s="20" t="s">
        <v>256</v>
      </c>
      <c r="D81" s="47">
        <v>0</v>
      </c>
      <c r="E81" s="47">
        <v>151394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151394</v>
      </c>
      <c r="P81" s="48">
        <f t="shared" si="11"/>
        <v>3.418397760115607</v>
      </c>
      <c r="Q81" s="9"/>
    </row>
    <row r="82" spans="1:17">
      <c r="A82" s="12"/>
      <c r="B82" s="25">
        <v>348.93200000000002</v>
      </c>
      <c r="C82" s="20" t="s">
        <v>187</v>
      </c>
      <c r="D82" s="47">
        <v>2864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2864</v>
      </c>
      <c r="P82" s="48">
        <f t="shared" si="11"/>
        <v>6.4667630057803474E-2</v>
      </c>
      <c r="Q82" s="9"/>
    </row>
    <row r="83" spans="1:17">
      <c r="A83" s="12"/>
      <c r="B83" s="25">
        <v>349</v>
      </c>
      <c r="C83" s="20" t="s">
        <v>285</v>
      </c>
      <c r="D83" s="47">
        <v>61568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61568</v>
      </c>
      <c r="P83" s="48">
        <f t="shared" si="11"/>
        <v>1.3901734104046244</v>
      </c>
      <c r="Q83" s="9"/>
    </row>
    <row r="84" spans="1:17" ht="15.75">
      <c r="A84" s="29" t="s">
        <v>53</v>
      </c>
      <c r="B84" s="30"/>
      <c r="C84" s="31"/>
      <c r="D84" s="32">
        <f t="shared" ref="D84:N84" si="14">SUM(D85:D91)</f>
        <v>7956</v>
      </c>
      <c r="E84" s="32">
        <f t="shared" si="14"/>
        <v>198901</v>
      </c>
      <c r="F84" s="32">
        <f t="shared" si="14"/>
        <v>0</v>
      </c>
      <c r="G84" s="32">
        <f t="shared" si="14"/>
        <v>0</v>
      </c>
      <c r="H84" s="32">
        <f t="shared" si="14"/>
        <v>0</v>
      </c>
      <c r="I84" s="32">
        <f t="shared" si="14"/>
        <v>0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4"/>
        <v>0</v>
      </c>
      <c r="O84" s="32">
        <f>SUM(D84:N84)</f>
        <v>206857</v>
      </c>
      <c r="P84" s="46">
        <f t="shared" si="11"/>
        <v>4.6707234465317917</v>
      </c>
      <c r="Q84" s="10"/>
    </row>
    <row r="85" spans="1:17">
      <c r="A85" s="13"/>
      <c r="B85" s="40">
        <v>351.1</v>
      </c>
      <c r="C85" s="21" t="s">
        <v>93</v>
      </c>
      <c r="D85" s="47">
        <v>0</v>
      </c>
      <c r="E85" s="47">
        <v>18470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18470</v>
      </c>
      <c r="P85" s="48">
        <f t="shared" si="11"/>
        <v>0.41704299132947975</v>
      </c>
      <c r="Q85" s="9"/>
    </row>
    <row r="86" spans="1:17">
      <c r="A86" s="13"/>
      <c r="B86" s="40">
        <v>351.2</v>
      </c>
      <c r="C86" s="21" t="s">
        <v>95</v>
      </c>
      <c r="D86" s="47">
        <v>0</v>
      </c>
      <c r="E86" s="47">
        <v>21782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91" si="15">SUM(D86:N86)</f>
        <v>21782</v>
      </c>
      <c r="P86" s="48">
        <f t="shared" si="11"/>
        <v>0.49182622832369943</v>
      </c>
      <c r="Q86" s="9"/>
    </row>
    <row r="87" spans="1:17">
      <c r="A87" s="13"/>
      <c r="B87" s="40">
        <v>351.3</v>
      </c>
      <c r="C87" s="21" t="s">
        <v>208</v>
      </c>
      <c r="D87" s="47">
        <v>0</v>
      </c>
      <c r="E87" s="47">
        <v>11164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5"/>
        <v>11164</v>
      </c>
      <c r="P87" s="48">
        <f t="shared" si="11"/>
        <v>0.2520773121387283</v>
      </c>
      <c r="Q87" s="9"/>
    </row>
    <row r="88" spans="1:17">
      <c r="A88" s="13"/>
      <c r="B88" s="40">
        <v>351.5</v>
      </c>
      <c r="C88" s="21" t="s">
        <v>152</v>
      </c>
      <c r="D88" s="47">
        <v>0</v>
      </c>
      <c r="E88" s="47">
        <v>96689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96689</v>
      </c>
      <c r="P88" s="48">
        <f t="shared" si="11"/>
        <v>2.183187319364162</v>
      </c>
      <c r="Q88" s="9"/>
    </row>
    <row r="89" spans="1:17">
      <c r="A89" s="13"/>
      <c r="B89" s="40">
        <v>351.7</v>
      </c>
      <c r="C89" s="21" t="s">
        <v>209</v>
      </c>
      <c r="D89" s="47">
        <v>0</v>
      </c>
      <c r="E89" s="47">
        <v>42730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42730</v>
      </c>
      <c r="P89" s="48">
        <f t="shared" si="11"/>
        <v>0.9648211705202312</v>
      </c>
      <c r="Q89" s="9"/>
    </row>
    <row r="90" spans="1:17">
      <c r="A90" s="13"/>
      <c r="B90" s="40">
        <v>352</v>
      </c>
      <c r="C90" s="21" t="s">
        <v>97</v>
      </c>
      <c r="D90" s="47">
        <v>7956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5"/>
        <v>7956</v>
      </c>
      <c r="P90" s="48">
        <f t="shared" si="11"/>
        <v>0.17964234104046242</v>
      </c>
      <c r="Q90" s="9"/>
    </row>
    <row r="91" spans="1:17">
      <c r="A91" s="13"/>
      <c r="B91" s="40">
        <v>354</v>
      </c>
      <c r="C91" s="21" t="s">
        <v>98</v>
      </c>
      <c r="D91" s="47">
        <v>0</v>
      </c>
      <c r="E91" s="47">
        <v>8066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8066</v>
      </c>
      <c r="P91" s="48">
        <f t="shared" si="11"/>
        <v>0.1821260838150289</v>
      </c>
      <c r="Q91" s="9"/>
    </row>
    <row r="92" spans="1:17" ht="15.75">
      <c r="A92" s="29" t="s">
        <v>5</v>
      </c>
      <c r="B92" s="30"/>
      <c r="C92" s="31"/>
      <c r="D92" s="32">
        <f t="shared" ref="D92:N92" si="16">SUM(D93:D99)</f>
        <v>710447</v>
      </c>
      <c r="E92" s="32">
        <f t="shared" si="16"/>
        <v>1157267</v>
      </c>
      <c r="F92" s="32">
        <f t="shared" si="16"/>
        <v>74</v>
      </c>
      <c r="G92" s="32">
        <f t="shared" si="16"/>
        <v>-261532</v>
      </c>
      <c r="H92" s="32">
        <f t="shared" si="16"/>
        <v>0</v>
      </c>
      <c r="I92" s="32">
        <f t="shared" si="16"/>
        <v>61755</v>
      </c>
      <c r="J92" s="32">
        <f t="shared" si="16"/>
        <v>0</v>
      </c>
      <c r="K92" s="32">
        <f t="shared" si="16"/>
        <v>0</v>
      </c>
      <c r="L92" s="32">
        <f t="shared" si="16"/>
        <v>0</v>
      </c>
      <c r="M92" s="32">
        <f t="shared" si="16"/>
        <v>73111639</v>
      </c>
      <c r="N92" s="32">
        <f t="shared" si="16"/>
        <v>0</v>
      </c>
      <c r="O92" s="32">
        <f>SUM(D92:N92)</f>
        <v>74779650</v>
      </c>
      <c r="P92" s="46">
        <f t="shared" si="11"/>
        <v>1688.4855942919075</v>
      </c>
      <c r="Q92" s="10"/>
    </row>
    <row r="93" spans="1:17">
      <c r="A93" s="12"/>
      <c r="B93" s="25">
        <v>361.1</v>
      </c>
      <c r="C93" s="20" t="s">
        <v>100</v>
      </c>
      <c r="D93" s="47">
        <v>86301</v>
      </c>
      <c r="E93" s="47">
        <v>11836</v>
      </c>
      <c r="F93" s="47">
        <v>74</v>
      </c>
      <c r="G93" s="47">
        <v>138</v>
      </c>
      <c r="H93" s="47">
        <v>0</v>
      </c>
      <c r="I93" s="47">
        <v>3607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101956</v>
      </c>
      <c r="P93" s="48">
        <f t="shared" si="11"/>
        <v>2.3021134393063583</v>
      </c>
      <c r="Q93" s="9"/>
    </row>
    <row r="94" spans="1:17">
      <c r="A94" s="12"/>
      <c r="B94" s="25">
        <v>361.2</v>
      </c>
      <c r="C94" s="20" t="s">
        <v>217</v>
      </c>
      <c r="D94" s="47">
        <v>51186</v>
      </c>
      <c r="E94" s="47">
        <v>73392</v>
      </c>
      <c r="F94" s="47">
        <v>0</v>
      </c>
      <c r="G94" s="47">
        <v>-261670</v>
      </c>
      <c r="H94" s="47">
        <v>0</v>
      </c>
      <c r="I94" s="47">
        <v>27669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ref="O94:O99" si="17">SUM(D94:N94)</f>
        <v>-109423</v>
      </c>
      <c r="P94" s="48">
        <f t="shared" si="11"/>
        <v>-2.4707144147398843</v>
      </c>
      <c r="Q94" s="9"/>
    </row>
    <row r="95" spans="1:17">
      <c r="A95" s="12"/>
      <c r="B95" s="25">
        <v>361.3</v>
      </c>
      <c r="C95" s="20" t="s">
        <v>262</v>
      </c>
      <c r="D95" s="47">
        <v>-80722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7"/>
        <v>-80722</v>
      </c>
      <c r="P95" s="48">
        <f t="shared" si="11"/>
        <v>-1.8226607658959537</v>
      </c>
      <c r="Q95" s="9"/>
    </row>
    <row r="96" spans="1:17">
      <c r="A96" s="12"/>
      <c r="B96" s="25">
        <v>362</v>
      </c>
      <c r="C96" s="20" t="s">
        <v>101</v>
      </c>
      <c r="D96" s="47">
        <v>26220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7"/>
        <v>26220</v>
      </c>
      <c r="P96" s="48">
        <f t="shared" si="11"/>
        <v>0.59203395953757221</v>
      </c>
      <c r="Q96" s="9"/>
    </row>
    <row r="97" spans="1:120">
      <c r="A97" s="12"/>
      <c r="B97" s="25">
        <v>366</v>
      </c>
      <c r="C97" s="20" t="s">
        <v>102</v>
      </c>
      <c r="D97" s="47">
        <v>2548</v>
      </c>
      <c r="E97" s="47">
        <v>15323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7"/>
        <v>17871</v>
      </c>
      <c r="P97" s="48">
        <f t="shared" si="11"/>
        <v>0.40351788294797686</v>
      </c>
      <c r="Q97" s="9"/>
    </row>
    <row r="98" spans="1:120">
      <c r="A98" s="12"/>
      <c r="B98" s="25">
        <v>367</v>
      </c>
      <c r="C98" s="20" t="s">
        <v>103</v>
      </c>
      <c r="D98" s="47">
        <v>0</v>
      </c>
      <c r="E98" s="47">
        <v>355</v>
      </c>
      <c r="F98" s="47">
        <v>0</v>
      </c>
      <c r="G98" s="47">
        <v>0</v>
      </c>
      <c r="H98" s="47">
        <v>0</v>
      </c>
      <c r="I98" s="47">
        <v>16972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7"/>
        <v>17327</v>
      </c>
      <c r="P98" s="48">
        <f t="shared" si="11"/>
        <v>0.39123464595375723</v>
      </c>
      <c r="Q98" s="9"/>
    </row>
    <row r="99" spans="1:120">
      <c r="A99" s="12"/>
      <c r="B99" s="25">
        <v>369.9</v>
      </c>
      <c r="C99" s="20" t="s">
        <v>104</v>
      </c>
      <c r="D99" s="47">
        <v>624914</v>
      </c>
      <c r="E99" s="47">
        <v>1056361</v>
      </c>
      <c r="F99" s="47">
        <v>0</v>
      </c>
      <c r="G99" s="47">
        <v>0</v>
      </c>
      <c r="H99" s="47">
        <v>0</v>
      </c>
      <c r="I99" s="47">
        <v>13507</v>
      </c>
      <c r="J99" s="47">
        <v>0</v>
      </c>
      <c r="K99" s="47">
        <v>0</v>
      </c>
      <c r="L99" s="47">
        <v>0</v>
      </c>
      <c r="M99" s="47">
        <v>73111639</v>
      </c>
      <c r="N99" s="47">
        <v>0</v>
      </c>
      <c r="O99" s="47">
        <f t="shared" si="17"/>
        <v>74806421</v>
      </c>
      <c r="P99" s="48">
        <f t="shared" si="11"/>
        <v>1689.0900695447976</v>
      </c>
      <c r="Q99" s="9"/>
    </row>
    <row r="100" spans="1:120" ht="15.75">
      <c r="A100" s="29" t="s">
        <v>54</v>
      </c>
      <c r="B100" s="30"/>
      <c r="C100" s="31"/>
      <c r="D100" s="32">
        <f t="shared" ref="D100:N100" si="18">SUM(D101:D101)</f>
        <v>9566058</v>
      </c>
      <c r="E100" s="32">
        <f t="shared" si="18"/>
        <v>1327053</v>
      </c>
      <c r="F100" s="32">
        <f t="shared" si="18"/>
        <v>0</v>
      </c>
      <c r="G100" s="32">
        <f t="shared" si="18"/>
        <v>7469944</v>
      </c>
      <c r="H100" s="32">
        <f t="shared" si="18"/>
        <v>0</v>
      </c>
      <c r="I100" s="32">
        <f t="shared" si="18"/>
        <v>0</v>
      </c>
      <c r="J100" s="32">
        <f t="shared" si="18"/>
        <v>0</v>
      </c>
      <c r="K100" s="32">
        <f t="shared" si="18"/>
        <v>0</v>
      </c>
      <c r="L100" s="32">
        <f t="shared" si="18"/>
        <v>0</v>
      </c>
      <c r="M100" s="32">
        <f t="shared" si="18"/>
        <v>0</v>
      </c>
      <c r="N100" s="32">
        <f t="shared" si="18"/>
        <v>0</v>
      </c>
      <c r="O100" s="32">
        <f>SUM(D100:N100)</f>
        <v>18363055</v>
      </c>
      <c r="P100" s="46">
        <f t="shared" si="11"/>
        <v>414.62822886560696</v>
      </c>
      <c r="Q100" s="9"/>
    </row>
    <row r="101" spans="1:120" ht="15.75" thickBot="1">
      <c r="A101" s="12"/>
      <c r="B101" s="25">
        <v>381</v>
      </c>
      <c r="C101" s="20" t="s">
        <v>105</v>
      </c>
      <c r="D101" s="47">
        <v>9566058</v>
      </c>
      <c r="E101" s="47">
        <v>1327053</v>
      </c>
      <c r="F101" s="47">
        <v>0</v>
      </c>
      <c r="G101" s="47">
        <v>7469944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>SUM(D101:N101)</f>
        <v>18363055</v>
      </c>
      <c r="P101" s="48">
        <f t="shared" ref="P101:P102" si="19">(O101/P$104)</f>
        <v>414.62822886560696</v>
      </c>
      <c r="Q101" s="9"/>
    </row>
    <row r="102" spans="1:120" ht="16.5" thickBot="1">
      <c r="A102" s="14" t="s">
        <v>79</v>
      </c>
      <c r="B102" s="23"/>
      <c r="C102" s="22"/>
      <c r="D102" s="15">
        <f t="shared" ref="D102:N102" si="20">SUM(D5,D13,D23,D53,D84,D92,D100)</f>
        <v>49438963</v>
      </c>
      <c r="E102" s="15">
        <f t="shared" si="20"/>
        <v>29515457</v>
      </c>
      <c r="F102" s="15">
        <f t="shared" si="20"/>
        <v>600074</v>
      </c>
      <c r="G102" s="15">
        <f t="shared" si="20"/>
        <v>10176705</v>
      </c>
      <c r="H102" s="15">
        <f t="shared" si="20"/>
        <v>0</v>
      </c>
      <c r="I102" s="15">
        <f t="shared" si="20"/>
        <v>3816578</v>
      </c>
      <c r="J102" s="15">
        <f t="shared" si="20"/>
        <v>0</v>
      </c>
      <c r="K102" s="15">
        <f t="shared" si="20"/>
        <v>0</v>
      </c>
      <c r="L102" s="15">
        <f t="shared" si="20"/>
        <v>0</v>
      </c>
      <c r="M102" s="15">
        <f t="shared" si="20"/>
        <v>73111639</v>
      </c>
      <c r="N102" s="15">
        <f t="shared" si="20"/>
        <v>0</v>
      </c>
      <c r="O102" s="15">
        <f>SUM(D102:N102)</f>
        <v>166659416</v>
      </c>
      <c r="P102" s="38">
        <f t="shared" si="19"/>
        <v>3763.0829118497109</v>
      </c>
      <c r="Q102" s="6"/>
      <c r="R102" s="2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</row>
    <row r="103" spans="1:120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9"/>
    </row>
    <row r="104" spans="1:120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9" t="s">
        <v>288</v>
      </c>
      <c r="N104" s="49"/>
      <c r="O104" s="49"/>
      <c r="P104" s="44">
        <v>44288</v>
      </c>
    </row>
    <row r="105" spans="1:120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2"/>
    </row>
    <row r="106" spans="1:120" ht="15.75" customHeight="1" thickBot="1">
      <c r="A106" s="53" t="s">
        <v>130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5"/>
    </row>
  </sheetData>
  <mergeCells count="10">
    <mergeCell ref="M104:O104"/>
    <mergeCell ref="A105:P105"/>
    <mergeCell ref="A106:P10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69"/>
      <c r="M3" s="70"/>
      <c r="N3" s="36"/>
      <c r="O3" s="37"/>
      <c r="P3" s="71" t="s">
        <v>264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265</v>
      </c>
      <c r="N4" s="35" t="s">
        <v>11</v>
      </c>
      <c r="O4" s="35" t="s">
        <v>266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267</v>
      </c>
      <c r="B5" s="26"/>
      <c r="C5" s="26"/>
      <c r="D5" s="27">
        <f t="shared" ref="D5:N5" si="0">SUM(D6:D12)</f>
        <v>22794087</v>
      </c>
      <c r="E5" s="27">
        <f t="shared" si="0"/>
        <v>2936447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25730534</v>
      </c>
      <c r="P5" s="33">
        <f t="shared" ref="P5:P36" si="1">(O5/P$109)</f>
        <v>590.46134428712389</v>
      </c>
      <c r="Q5" s="6"/>
    </row>
    <row r="6" spans="1:134">
      <c r="A6" s="12"/>
      <c r="B6" s="25">
        <v>311</v>
      </c>
      <c r="C6" s="20" t="s">
        <v>2</v>
      </c>
      <c r="D6" s="47">
        <v>18328741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18328741</v>
      </c>
      <c r="P6" s="48">
        <f t="shared" si="1"/>
        <v>420.60584712118776</v>
      </c>
      <c r="Q6" s="9"/>
    </row>
    <row r="7" spans="1:134">
      <c r="A7" s="12"/>
      <c r="B7" s="25">
        <v>312.13</v>
      </c>
      <c r="C7" s="20" t="s">
        <v>268</v>
      </c>
      <c r="D7" s="47">
        <v>0</v>
      </c>
      <c r="E7" s="47">
        <v>653480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653480</v>
      </c>
      <c r="P7" s="48">
        <f t="shared" si="1"/>
        <v>14.995984120063337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52763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52763</v>
      </c>
      <c r="P8" s="48">
        <f t="shared" si="1"/>
        <v>1.2107992748468228</v>
      </c>
      <c r="Q8" s="9"/>
    </row>
    <row r="9" spans="1:134">
      <c r="A9" s="12"/>
      <c r="B9" s="25">
        <v>312.41000000000003</v>
      </c>
      <c r="C9" s="20" t="s">
        <v>269</v>
      </c>
      <c r="D9" s="47">
        <v>0</v>
      </c>
      <c r="E9" s="47">
        <v>1337995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1337995</v>
      </c>
      <c r="P9" s="48">
        <f t="shared" si="1"/>
        <v>30.704155862037315</v>
      </c>
      <c r="Q9" s="9"/>
    </row>
    <row r="10" spans="1:134">
      <c r="A10" s="12"/>
      <c r="B10" s="25">
        <v>312.42</v>
      </c>
      <c r="C10" s="20" t="s">
        <v>270</v>
      </c>
      <c r="D10" s="47">
        <v>0</v>
      </c>
      <c r="E10" s="47">
        <v>892209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892209</v>
      </c>
      <c r="P10" s="48">
        <f t="shared" si="1"/>
        <v>20.474309842348028</v>
      </c>
      <c r="Q10" s="9"/>
    </row>
    <row r="11" spans="1:134">
      <c r="A11" s="12"/>
      <c r="B11" s="25">
        <v>312.64</v>
      </c>
      <c r="C11" s="20" t="s">
        <v>271</v>
      </c>
      <c r="D11" s="47">
        <v>4326153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4326153</v>
      </c>
      <c r="P11" s="48">
        <f t="shared" si="1"/>
        <v>99.276063060788942</v>
      </c>
      <c r="Q11" s="9"/>
    </row>
    <row r="12" spans="1:134">
      <c r="A12" s="12"/>
      <c r="B12" s="25">
        <v>315.2</v>
      </c>
      <c r="C12" s="20" t="s">
        <v>272</v>
      </c>
      <c r="D12" s="47">
        <v>139193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139193</v>
      </c>
      <c r="P12" s="48">
        <f t="shared" si="1"/>
        <v>3.1941850058517107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SUM(D14:D22)</f>
        <v>0</v>
      </c>
      <c r="E13" s="32">
        <f t="shared" si="3"/>
        <v>7589152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2292405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9881557</v>
      </c>
      <c r="P13" s="46">
        <f t="shared" si="1"/>
        <v>226.76083713885765</v>
      </c>
      <c r="Q13" s="10"/>
    </row>
    <row r="14" spans="1:134">
      <c r="A14" s="12"/>
      <c r="B14" s="25">
        <v>322</v>
      </c>
      <c r="C14" s="20" t="s">
        <v>273</v>
      </c>
      <c r="D14" s="47">
        <v>0</v>
      </c>
      <c r="E14" s="47">
        <v>684047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684047</v>
      </c>
      <c r="P14" s="48">
        <f t="shared" si="1"/>
        <v>15.697432131629071</v>
      </c>
      <c r="Q14" s="9"/>
    </row>
    <row r="15" spans="1:134">
      <c r="A15" s="12"/>
      <c r="B15" s="25">
        <v>324.11</v>
      </c>
      <c r="C15" s="20" t="s">
        <v>252</v>
      </c>
      <c r="D15" s="47">
        <v>0</v>
      </c>
      <c r="E15" s="47">
        <v>18676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2" si="4">SUM(D15:N15)</f>
        <v>18676</v>
      </c>
      <c r="P15" s="48">
        <f t="shared" si="1"/>
        <v>0.4285747068407646</v>
      </c>
      <c r="Q15" s="9"/>
    </row>
    <row r="16" spans="1:134">
      <c r="A16" s="12"/>
      <c r="B16" s="25">
        <v>324.12</v>
      </c>
      <c r="C16" s="20" t="s">
        <v>253</v>
      </c>
      <c r="D16" s="47">
        <v>0</v>
      </c>
      <c r="E16" s="47">
        <v>4639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4639</v>
      </c>
      <c r="P16" s="48">
        <f t="shared" si="1"/>
        <v>0.10645524014962021</v>
      </c>
      <c r="Q16" s="9"/>
    </row>
    <row r="17" spans="1:17">
      <c r="A17" s="12"/>
      <c r="B17" s="25">
        <v>324.31</v>
      </c>
      <c r="C17" s="20" t="s">
        <v>19</v>
      </c>
      <c r="D17" s="47">
        <v>0</v>
      </c>
      <c r="E17" s="47">
        <v>483051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483051</v>
      </c>
      <c r="P17" s="48">
        <f t="shared" si="1"/>
        <v>11.084998967345159</v>
      </c>
      <c r="Q17" s="9"/>
    </row>
    <row r="18" spans="1:17">
      <c r="A18" s="12"/>
      <c r="B18" s="25">
        <v>324.32</v>
      </c>
      <c r="C18" s="20" t="s">
        <v>123</v>
      </c>
      <c r="D18" s="47">
        <v>0</v>
      </c>
      <c r="E18" s="47">
        <v>30651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30651</v>
      </c>
      <c r="P18" s="48">
        <f t="shared" si="1"/>
        <v>0.70337563393533287</v>
      </c>
      <c r="Q18" s="9"/>
    </row>
    <row r="19" spans="1:17">
      <c r="A19" s="12"/>
      <c r="B19" s="25">
        <v>324.61</v>
      </c>
      <c r="C19" s="20" t="s">
        <v>20</v>
      </c>
      <c r="D19" s="47">
        <v>0</v>
      </c>
      <c r="E19" s="47">
        <v>52724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52724</v>
      </c>
      <c r="P19" s="48">
        <f t="shared" si="1"/>
        <v>1.2099043073180806</v>
      </c>
      <c r="Q19" s="9"/>
    </row>
    <row r="20" spans="1:17">
      <c r="A20" s="12"/>
      <c r="B20" s="25">
        <v>325.2</v>
      </c>
      <c r="C20" s="20" t="s">
        <v>21</v>
      </c>
      <c r="D20" s="47">
        <v>0</v>
      </c>
      <c r="E20" s="47">
        <v>6278509</v>
      </c>
      <c r="F20" s="47">
        <v>0</v>
      </c>
      <c r="G20" s="47">
        <v>0</v>
      </c>
      <c r="H20" s="47">
        <v>0</v>
      </c>
      <c r="I20" s="47">
        <v>2292405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8570914</v>
      </c>
      <c r="P20" s="48">
        <f t="shared" si="1"/>
        <v>196.68435183697821</v>
      </c>
      <c r="Q20" s="9"/>
    </row>
    <row r="21" spans="1:17">
      <c r="A21" s="12"/>
      <c r="B21" s="25">
        <v>329.4</v>
      </c>
      <c r="C21" s="20" t="s">
        <v>274</v>
      </c>
      <c r="D21" s="47">
        <v>0</v>
      </c>
      <c r="E21" s="47">
        <v>17505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17505</v>
      </c>
      <c r="P21" s="48">
        <f t="shared" si="1"/>
        <v>0.40170273309314547</v>
      </c>
      <c r="Q21" s="9"/>
    </row>
    <row r="22" spans="1:17">
      <c r="A22" s="12"/>
      <c r="B22" s="25">
        <v>329.5</v>
      </c>
      <c r="C22" s="20" t="s">
        <v>275</v>
      </c>
      <c r="D22" s="47">
        <v>0</v>
      </c>
      <c r="E22" s="47">
        <v>19350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19350</v>
      </c>
      <c r="P22" s="48">
        <f t="shared" si="1"/>
        <v>0.44404158156825846</v>
      </c>
      <c r="Q22" s="9"/>
    </row>
    <row r="23" spans="1:17" ht="15.75">
      <c r="A23" s="29" t="s">
        <v>276</v>
      </c>
      <c r="B23" s="30"/>
      <c r="C23" s="31"/>
      <c r="D23" s="32">
        <f t="shared" ref="D23:N23" si="5">SUM(D24:D54)</f>
        <v>11444848</v>
      </c>
      <c r="E23" s="32">
        <f t="shared" si="5"/>
        <v>7030917</v>
      </c>
      <c r="F23" s="32">
        <f t="shared" si="5"/>
        <v>600000</v>
      </c>
      <c r="G23" s="32">
        <f t="shared" si="5"/>
        <v>536846</v>
      </c>
      <c r="H23" s="32">
        <f t="shared" si="5"/>
        <v>0</v>
      </c>
      <c r="I23" s="32">
        <f t="shared" si="5"/>
        <v>93750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5">
        <f>SUM(D23:N23)</f>
        <v>19706361</v>
      </c>
      <c r="P23" s="46">
        <f t="shared" si="1"/>
        <v>452.21931294031253</v>
      </c>
      <c r="Q23" s="10"/>
    </row>
    <row r="24" spans="1:17">
      <c r="A24" s="12"/>
      <c r="B24" s="25">
        <v>331.1</v>
      </c>
      <c r="C24" s="20" t="s">
        <v>221</v>
      </c>
      <c r="D24" s="47">
        <v>66804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>SUM(D24:N24)</f>
        <v>66804</v>
      </c>
      <c r="P24" s="48">
        <f t="shared" si="1"/>
        <v>1.5330105330793766</v>
      </c>
      <c r="Q24" s="9"/>
    </row>
    <row r="25" spans="1:17">
      <c r="A25" s="12"/>
      <c r="B25" s="25">
        <v>331.2</v>
      </c>
      <c r="C25" s="20" t="s">
        <v>23</v>
      </c>
      <c r="D25" s="47">
        <v>4321461</v>
      </c>
      <c r="E25" s="47">
        <v>46007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4367468</v>
      </c>
      <c r="P25" s="48">
        <f t="shared" si="1"/>
        <v>100.22415494412189</v>
      </c>
      <c r="Q25" s="9"/>
    </row>
    <row r="26" spans="1:17">
      <c r="A26" s="12"/>
      <c r="B26" s="25">
        <v>331.42</v>
      </c>
      <c r="C26" s="20" t="s">
        <v>222</v>
      </c>
      <c r="D26" s="47">
        <v>0</v>
      </c>
      <c r="E26" s="47">
        <v>614288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48" si="6">SUM(D26:N26)</f>
        <v>614288</v>
      </c>
      <c r="P26" s="48">
        <f t="shared" si="1"/>
        <v>14.096610597333456</v>
      </c>
      <c r="Q26" s="9"/>
    </row>
    <row r="27" spans="1:17">
      <c r="A27" s="12"/>
      <c r="B27" s="25">
        <v>331.49</v>
      </c>
      <c r="C27" s="20" t="s">
        <v>28</v>
      </c>
      <c r="D27" s="47">
        <v>0</v>
      </c>
      <c r="E27" s="47">
        <v>1505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1505</v>
      </c>
      <c r="P27" s="48">
        <f t="shared" si="1"/>
        <v>3.4536567455308996E-2</v>
      </c>
      <c r="Q27" s="9"/>
    </row>
    <row r="28" spans="1:17">
      <c r="A28" s="12"/>
      <c r="B28" s="25">
        <v>331.5</v>
      </c>
      <c r="C28" s="20" t="s">
        <v>25</v>
      </c>
      <c r="D28" s="47">
        <v>0</v>
      </c>
      <c r="E28" s="47">
        <v>1252640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1252640</v>
      </c>
      <c r="P28" s="48">
        <f t="shared" si="1"/>
        <v>28.745439107786218</v>
      </c>
      <c r="Q28" s="9"/>
    </row>
    <row r="29" spans="1:17">
      <c r="A29" s="12"/>
      <c r="B29" s="25">
        <v>331.65</v>
      </c>
      <c r="C29" s="20" t="s">
        <v>29</v>
      </c>
      <c r="D29" s="47">
        <v>78479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78479</v>
      </c>
      <c r="P29" s="48">
        <f t="shared" si="1"/>
        <v>1.8009270945682356</v>
      </c>
      <c r="Q29" s="9"/>
    </row>
    <row r="30" spans="1:17">
      <c r="A30" s="12"/>
      <c r="B30" s="25">
        <v>331.7</v>
      </c>
      <c r="C30" s="20" t="s">
        <v>133</v>
      </c>
      <c r="D30" s="47">
        <v>0</v>
      </c>
      <c r="E30" s="47">
        <v>135022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135022</v>
      </c>
      <c r="P30" s="48">
        <f t="shared" si="1"/>
        <v>3.0984693760469972</v>
      </c>
      <c r="Q30" s="9"/>
    </row>
    <row r="31" spans="1:17">
      <c r="A31" s="12"/>
      <c r="B31" s="25">
        <v>333</v>
      </c>
      <c r="C31" s="20" t="s">
        <v>3</v>
      </c>
      <c r="D31" s="47">
        <v>134342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134342</v>
      </c>
      <c r="P31" s="48">
        <f t="shared" si="1"/>
        <v>3.0828648140073893</v>
      </c>
      <c r="Q31" s="9"/>
    </row>
    <row r="32" spans="1:17">
      <c r="A32" s="12"/>
      <c r="B32" s="25">
        <v>334.2</v>
      </c>
      <c r="C32" s="20" t="s">
        <v>26</v>
      </c>
      <c r="D32" s="47">
        <v>0</v>
      </c>
      <c r="E32" s="47">
        <v>124526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124526</v>
      </c>
      <c r="P32" s="48">
        <f t="shared" si="1"/>
        <v>2.8576083713885767</v>
      </c>
      <c r="Q32" s="9"/>
    </row>
    <row r="33" spans="1:17">
      <c r="A33" s="12"/>
      <c r="B33" s="25">
        <v>334.34</v>
      </c>
      <c r="C33" s="20" t="s">
        <v>30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93750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93750</v>
      </c>
      <c r="P33" s="48">
        <f t="shared" si="1"/>
        <v>2.151364251784198</v>
      </c>
      <c r="Q33" s="9"/>
    </row>
    <row r="34" spans="1:17">
      <c r="A34" s="12"/>
      <c r="B34" s="25">
        <v>334.41</v>
      </c>
      <c r="C34" s="20" t="s">
        <v>31</v>
      </c>
      <c r="D34" s="47">
        <v>0</v>
      </c>
      <c r="E34" s="47">
        <v>285345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285345</v>
      </c>
      <c r="P34" s="48">
        <f t="shared" si="1"/>
        <v>6.5480643458705279</v>
      </c>
      <c r="Q34" s="9"/>
    </row>
    <row r="35" spans="1:17">
      <c r="A35" s="12"/>
      <c r="B35" s="25">
        <v>334.42</v>
      </c>
      <c r="C35" s="20" t="s">
        <v>224</v>
      </c>
      <c r="D35" s="47">
        <v>0</v>
      </c>
      <c r="E35" s="47">
        <v>417290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417290</v>
      </c>
      <c r="P35" s="48">
        <f t="shared" si="1"/>
        <v>9.5759230786882981</v>
      </c>
      <c r="Q35" s="9"/>
    </row>
    <row r="36" spans="1:17">
      <c r="A36" s="12"/>
      <c r="B36" s="25">
        <v>334.49</v>
      </c>
      <c r="C36" s="20" t="s">
        <v>32</v>
      </c>
      <c r="D36" s="47">
        <v>0</v>
      </c>
      <c r="E36" s="47">
        <v>253061</v>
      </c>
      <c r="F36" s="47">
        <v>0</v>
      </c>
      <c r="G36" s="47">
        <v>536846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789907</v>
      </c>
      <c r="P36" s="48">
        <f t="shared" si="1"/>
        <v>18.126695275030407</v>
      </c>
      <c r="Q36" s="9"/>
    </row>
    <row r="37" spans="1:17">
      <c r="A37" s="12"/>
      <c r="B37" s="25">
        <v>334.69</v>
      </c>
      <c r="C37" s="20" t="s">
        <v>124</v>
      </c>
      <c r="D37" s="47">
        <v>0</v>
      </c>
      <c r="E37" s="47">
        <v>49360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49360</v>
      </c>
      <c r="P37" s="48">
        <f t="shared" ref="P37:P68" si="7">(O37/P$109)</f>
        <v>1.1327076209927256</v>
      </c>
      <c r="Q37" s="9"/>
    </row>
    <row r="38" spans="1:17">
      <c r="A38" s="12"/>
      <c r="B38" s="25">
        <v>334.7</v>
      </c>
      <c r="C38" s="20" t="s">
        <v>34</v>
      </c>
      <c r="D38" s="47">
        <v>0</v>
      </c>
      <c r="E38" s="47">
        <v>711260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711260</v>
      </c>
      <c r="P38" s="48">
        <f t="shared" si="7"/>
        <v>16.321912935722974</v>
      </c>
      <c r="Q38" s="9"/>
    </row>
    <row r="39" spans="1:17">
      <c r="A39" s="12"/>
      <c r="B39" s="25">
        <v>334.82</v>
      </c>
      <c r="C39" s="20" t="s">
        <v>277</v>
      </c>
      <c r="D39" s="47">
        <v>0</v>
      </c>
      <c r="E39" s="47">
        <v>436543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436543</v>
      </c>
      <c r="P39" s="48">
        <f t="shared" si="7"/>
        <v>10.017738715377378</v>
      </c>
      <c r="Q39" s="9"/>
    </row>
    <row r="40" spans="1:17">
      <c r="A40" s="12"/>
      <c r="B40" s="25">
        <v>335.12099999999998</v>
      </c>
      <c r="C40" s="20" t="s">
        <v>278</v>
      </c>
      <c r="D40" s="47">
        <v>1108366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1108366</v>
      </c>
      <c r="P40" s="48">
        <f t="shared" si="7"/>
        <v>25.434655896459141</v>
      </c>
      <c r="Q40" s="9"/>
    </row>
    <row r="41" spans="1:17">
      <c r="A41" s="12"/>
      <c r="B41" s="25">
        <v>335.13</v>
      </c>
      <c r="C41" s="20" t="s">
        <v>167</v>
      </c>
      <c r="D41" s="47">
        <v>22177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22177</v>
      </c>
      <c r="P41" s="48">
        <f t="shared" si="7"/>
        <v>0.5089152534593937</v>
      </c>
      <c r="Q41" s="9"/>
    </row>
    <row r="42" spans="1:17">
      <c r="A42" s="12"/>
      <c r="B42" s="25">
        <v>335.14</v>
      </c>
      <c r="C42" s="20" t="s">
        <v>168</v>
      </c>
      <c r="D42" s="47">
        <v>24985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24985</v>
      </c>
      <c r="P42" s="48">
        <f t="shared" si="7"/>
        <v>0.57335291552883405</v>
      </c>
      <c r="Q42" s="9"/>
    </row>
    <row r="43" spans="1:17">
      <c r="A43" s="12"/>
      <c r="B43" s="25">
        <v>335.15</v>
      </c>
      <c r="C43" s="20" t="s">
        <v>169</v>
      </c>
      <c r="D43" s="47">
        <v>8616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8616</v>
      </c>
      <c r="P43" s="48">
        <f t="shared" si="7"/>
        <v>0.19771898019597495</v>
      </c>
      <c r="Q43" s="9"/>
    </row>
    <row r="44" spans="1:17">
      <c r="A44" s="12"/>
      <c r="B44" s="25">
        <v>335.16</v>
      </c>
      <c r="C44" s="20" t="s">
        <v>279</v>
      </c>
      <c r="D44" s="47">
        <v>12000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12000</v>
      </c>
      <c r="P44" s="48">
        <f t="shared" si="7"/>
        <v>0.27537462422837733</v>
      </c>
      <c r="Q44" s="9"/>
    </row>
    <row r="45" spans="1:17">
      <c r="A45" s="12"/>
      <c r="B45" s="25">
        <v>335.18</v>
      </c>
      <c r="C45" s="20" t="s">
        <v>280</v>
      </c>
      <c r="D45" s="47">
        <v>4094832</v>
      </c>
      <c r="E45" s="47">
        <v>0</v>
      </c>
      <c r="F45" s="47">
        <v>600000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4694832</v>
      </c>
      <c r="P45" s="48">
        <f t="shared" si="7"/>
        <v>107.73646648461344</v>
      </c>
      <c r="Q45" s="9"/>
    </row>
    <row r="46" spans="1:17">
      <c r="A46" s="12"/>
      <c r="B46" s="25">
        <v>335.19</v>
      </c>
      <c r="C46" s="20" t="s">
        <v>172</v>
      </c>
      <c r="D46" s="47">
        <v>1526129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1526129</v>
      </c>
      <c r="P46" s="48">
        <f t="shared" si="7"/>
        <v>35.021433324919109</v>
      </c>
      <c r="Q46" s="9"/>
    </row>
    <row r="47" spans="1:17">
      <c r="A47" s="12"/>
      <c r="B47" s="25">
        <v>335.21</v>
      </c>
      <c r="C47" s="20" t="s">
        <v>134</v>
      </c>
      <c r="D47" s="47">
        <v>0</v>
      </c>
      <c r="E47" s="47">
        <v>1963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1963</v>
      </c>
      <c r="P47" s="48">
        <f t="shared" si="7"/>
        <v>4.5046698946692061E-2</v>
      </c>
      <c r="Q47" s="9"/>
    </row>
    <row r="48" spans="1:17">
      <c r="A48" s="12"/>
      <c r="B48" s="25">
        <v>335.22</v>
      </c>
      <c r="C48" s="20" t="s">
        <v>41</v>
      </c>
      <c r="D48" s="47">
        <v>0</v>
      </c>
      <c r="E48" s="47">
        <v>193403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193403</v>
      </c>
      <c r="P48" s="48">
        <f t="shared" si="7"/>
        <v>4.4381898708034058</v>
      </c>
      <c r="Q48" s="9"/>
    </row>
    <row r="49" spans="1:17">
      <c r="A49" s="12"/>
      <c r="B49" s="25">
        <v>335.43</v>
      </c>
      <c r="C49" s="20" t="s">
        <v>281</v>
      </c>
      <c r="D49" s="47">
        <v>0</v>
      </c>
      <c r="E49" s="47">
        <v>1443448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ref="O49:O54" si="8">SUM(D49:N49)</f>
        <v>1443448</v>
      </c>
      <c r="P49" s="48">
        <f t="shared" si="7"/>
        <v>33.124079216100235</v>
      </c>
      <c r="Q49" s="9"/>
    </row>
    <row r="50" spans="1:17">
      <c r="A50" s="12"/>
      <c r="B50" s="25">
        <v>335.44</v>
      </c>
      <c r="C50" s="20" t="s">
        <v>282</v>
      </c>
      <c r="D50" s="47">
        <v>0</v>
      </c>
      <c r="E50" s="47">
        <v>638760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638760</v>
      </c>
      <c r="P50" s="48">
        <f t="shared" si="7"/>
        <v>14.658191247676527</v>
      </c>
      <c r="Q50" s="9"/>
    </row>
    <row r="51" spans="1:17">
      <c r="A51" s="12"/>
      <c r="B51" s="25">
        <v>335.45</v>
      </c>
      <c r="C51" s="20" t="s">
        <v>283</v>
      </c>
      <c r="D51" s="47">
        <v>0</v>
      </c>
      <c r="E51" s="47">
        <v>64396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64396</v>
      </c>
      <c r="P51" s="48">
        <f t="shared" si="7"/>
        <v>1.4777520251508824</v>
      </c>
      <c r="Q51" s="9"/>
    </row>
    <row r="52" spans="1:17">
      <c r="A52" s="12"/>
      <c r="B52" s="25">
        <v>335.5</v>
      </c>
      <c r="C52" s="20" t="s">
        <v>44</v>
      </c>
      <c r="D52" s="47">
        <v>0</v>
      </c>
      <c r="E52" s="47">
        <v>350000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350000</v>
      </c>
      <c r="P52" s="48">
        <f t="shared" si="7"/>
        <v>8.0317598733276725</v>
      </c>
      <c r="Q52" s="9"/>
    </row>
    <row r="53" spans="1:17">
      <c r="A53" s="12"/>
      <c r="B53" s="25">
        <v>336</v>
      </c>
      <c r="C53" s="20" t="s">
        <v>4</v>
      </c>
      <c r="D53" s="47">
        <v>36110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36110</v>
      </c>
      <c r="P53" s="48">
        <f t="shared" si="7"/>
        <v>0.8286481400738922</v>
      </c>
      <c r="Q53" s="9"/>
    </row>
    <row r="54" spans="1:17">
      <c r="A54" s="12"/>
      <c r="B54" s="25">
        <v>337.3</v>
      </c>
      <c r="C54" s="20" t="s">
        <v>47</v>
      </c>
      <c r="D54" s="47">
        <v>10547</v>
      </c>
      <c r="E54" s="47">
        <v>12100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22647</v>
      </c>
      <c r="P54" s="48">
        <f t="shared" si="7"/>
        <v>0.51970075957500517</v>
      </c>
      <c r="Q54" s="9"/>
    </row>
    <row r="55" spans="1:17" ht="15.75">
      <c r="A55" s="29" t="s">
        <v>52</v>
      </c>
      <c r="B55" s="30"/>
      <c r="C55" s="31"/>
      <c r="D55" s="32">
        <f t="shared" ref="D55:N55" si="9">SUM(D56:D85)</f>
        <v>4518442</v>
      </c>
      <c r="E55" s="32">
        <f t="shared" si="9"/>
        <v>4263219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1251748</v>
      </c>
      <c r="J55" s="32">
        <f t="shared" si="9"/>
        <v>0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9"/>
        <v>0</v>
      </c>
      <c r="O55" s="32">
        <f>SUM(D55:N55)</f>
        <v>10033409</v>
      </c>
      <c r="P55" s="46">
        <f t="shared" si="7"/>
        <v>230.24551942538494</v>
      </c>
      <c r="Q55" s="10"/>
    </row>
    <row r="56" spans="1:17">
      <c r="A56" s="12"/>
      <c r="B56" s="25">
        <v>341.1</v>
      </c>
      <c r="C56" s="20" t="s">
        <v>174</v>
      </c>
      <c r="D56" s="47">
        <v>250480</v>
      </c>
      <c r="E56" s="47">
        <v>155260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>SUM(D56:N56)</f>
        <v>405740</v>
      </c>
      <c r="P56" s="48">
        <f t="shared" si="7"/>
        <v>9.3108750028684852</v>
      </c>
      <c r="Q56" s="9"/>
    </row>
    <row r="57" spans="1:17">
      <c r="A57" s="12"/>
      <c r="B57" s="25">
        <v>341.16</v>
      </c>
      <c r="C57" s="20" t="s">
        <v>175</v>
      </c>
      <c r="D57" s="47">
        <v>0</v>
      </c>
      <c r="E57" s="47">
        <v>93376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85" si="10">SUM(D57:N57)</f>
        <v>93376</v>
      </c>
      <c r="P57" s="48">
        <f t="shared" si="7"/>
        <v>2.1427817426624136</v>
      </c>
      <c r="Q57" s="9"/>
    </row>
    <row r="58" spans="1:17">
      <c r="A58" s="12"/>
      <c r="B58" s="25">
        <v>341.3</v>
      </c>
      <c r="C58" s="20" t="s">
        <v>176</v>
      </c>
      <c r="D58" s="47">
        <v>817837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817837</v>
      </c>
      <c r="P58" s="48">
        <f t="shared" si="7"/>
        <v>18.767629712921956</v>
      </c>
      <c r="Q58" s="9"/>
    </row>
    <row r="59" spans="1:17">
      <c r="A59" s="12"/>
      <c r="B59" s="25">
        <v>341.51</v>
      </c>
      <c r="C59" s="20" t="s">
        <v>249</v>
      </c>
      <c r="D59" s="47">
        <v>1626648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1626648</v>
      </c>
      <c r="P59" s="48">
        <f t="shared" si="7"/>
        <v>37.328131812653467</v>
      </c>
      <c r="Q59" s="9"/>
    </row>
    <row r="60" spans="1:17">
      <c r="A60" s="12"/>
      <c r="B60" s="25">
        <v>341.52</v>
      </c>
      <c r="C60" s="20" t="s">
        <v>177</v>
      </c>
      <c r="D60" s="47">
        <v>265782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265782</v>
      </c>
      <c r="P60" s="48">
        <f t="shared" si="7"/>
        <v>6.0991348647222159</v>
      </c>
      <c r="Q60" s="9"/>
    </row>
    <row r="61" spans="1:17">
      <c r="A61" s="12"/>
      <c r="B61" s="25">
        <v>341.8</v>
      </c>
      <c r="C61" s="20" t="s">
        <v>179</v>
      </c>
      <c r="D61" s="47">
        <v>74128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74128</v>
      </c>
      <c r="P61" s="48">
        <f t="shared" si="7"/>
        <v>1.7010808454000963</v>
      </c>
      <c r="Q61" s="9"/>
    </row>
    <row r="62" spans="1:17">
      <c r="A62" s="12"/>
      <c r="B62" s="25">
        <v>341.9</v>
      </c>
      <c r="C62" s="20" t="s">
        <v>180</v>
      </c>
      <c r="D62" s="47">
        <v>180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180</v>
      </c>
      <c r="P62" s="48">
        <f t="shared" si="7"/>
        <v>4.1306193634256605E-3</v>
      </c>
      <c r="Q62" s="9"/>
    </row>
    <row r="63" spans="1:17">
      <c r="A63" s="12"/>
      <c r="B63" s="25">
        <v>342.1</v>
      </c>
      <c r="C63" s="20" t="s">
        <v>63</v>
      </c>
      <c r="D63" s="47">
        <v>1047450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1047450</v>
      </c>
      <c r="P63" s="48">
        <f t="shared" si="7"/>
        <v>24.036762512334487</v>
      </c>
      <c r="Q63" s="9"/>
    </row>
    <row r="64" spans="1:17">
      <c r="A64" s="12"/>
      <c r="B64" s="25">
        <v>342.3</v>
      </c>
      <c r="C64" s="20" t="s">
        <v>64</v>
      </c>
      <c r="D64" s="47">
        <v>208043</v>
      </c>
      <c r="E64" s="47">
        <v>167387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375430</v>
      </c>
      <c r="P64" s="48">
        <f t="shared" si="7"/>
        <v>8.6153245978383097</v>
      </c>
      <c r="Q64" s="9"/>
    </row>
    <row r="65" spans="1:17">
      <c r="A65" s="12"/>
      <c r="B65" s="25">
        <v>342.5</v>
      </c>
      <c r="C65" s="20" t="s">
        <v>65</v>
      </c>
      <c r="D65" s="47">
        <v>53196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53196</v>
      </c>
      <c r="P65" s="48">
        <f t="shared" si="7"/>
        <v>1.2207357092043969</v>
      </c>
      <c r="Q65" s="9"/>
    </row>
    <row r="66" spans="1:17">
      <c r="A66" s="12"/>
      <c r="B66" s="25">
        <v>342.6</v>
      </c>
      <c r="C66" s="20" t="s">
        <v>66</v>
      </c>
      <c r="D66" s="47">
        <v>0</v>
      </c>
      <c r="E66" s="47">
        <v>2738125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2738125</v>
      </c>
      <c r="P66" s="48">
        <f t="shared" si="7"/>
        <v>62.834178580443812</v>
      </c>
      <c r="Q66" s="9"/>
    </row>
    <row r="67" spans="1:17">
      <c r="A67" s="12"/>
      <c r="B67" s="25">
        <v>343.3</v>
      </c>
      <c r="C67" s="20" t="s">
        <v>68</v>
      </c>
      <c r="D67" s="47">
        <v>0</v>
      </c>
      <c r="E67" s="47">
        <v>79572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79572</v>
      </c>
      <c r="P67" s="48">
        <f t="shared" si="7"/>
        <v>1.8260091332583703</v>
      </c>
      <c r="Q67" s="9"/>
    </row>
    <row r="68" spans="1:17">
      <c r="A68" s="12"/>
      <c r="B68" s="25">
        <v>343.4</v>
      </c>
      <c r="C68" s="20" t="s">
        <v>69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1251748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1251748</v>
      </c>
      <c r="P68" s="48">
        <f t="shared" si="7"/>
        <v>28.72496959405191</v>
      </c>
      <c r="Q68" s="9"/>
    </row>
    <row r="69" spans="1:17">
      <c r="A69" s="12"/>
      <c r="B69" s="25">
        <v>344.3</v>
      </c>
      <c r="C69" s="20" t="s">
        <v>181</v>
      </c>
      <c r="D69" s="47">
        <v>0</v>
      </c>
      <c r="E69" s="47">
        <v>117656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117656</v>
      </c>
      <c r="P69" s="48">
        <f t="shared" ref="P69:P100" si="11">(O69/P$109)</f>
        <v>2.6999563990178306</v>
      </c>
      <c r="Q69" s="9"/>
    </row>
    <row r="70" spans="1:17">
      <c r="A70" s="12"/>
      <c r="B70" s="25">
        <v>346.4</v>
      </c>
      <c r="C70" s="20" t="s">
        <v>71</v>
      </c>
      <c r="D70" s="47">
        <v>33865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33865</v>
      </c>
      <c r="P70" s="48">
        <f t="shared" si="11"/>
        <v>0.77713013745783321</v>
      </c>
      <c r="Q70" s="9"/>
    </row>
    <row r="71" spans="1:17">
      <c r="A71" s="12"/>
      <c r="B71" s="25">
        <v>347.2</v>
      </c>
      <c r="C71" s="20" t="s">
        <v>72</v>
      </c>
      <c r="D71" s="47">
        <v>124307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124307</v>
      </c>
      <c r="P71" s="48">
        <f t="shared" si="11"/>
        <v>2.8525827844964087</v>
      </c>
      <c r="Q71" s="9"/>
    </row>
    <row r="72" spans="1:17">
      <c r="A72" s="12"/>
      <c r="B72" s="25">
        <v>348.12</v>
      </c>
      <c r="C72" s="20" t="s">
        <v>196</v>
      </c>
      <c r="D72" s="47">
        <v>0</v>
      </c>
      <c r="E72" s="47">
        <v>11656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ref="O72:O78" si="12">SUM(D72:N72)</f>
        <v>11656</v>
      </c>
      <c r="P72" s="48">
        <f t="shared" si="11"/>
        <v>0.26748055166716389</v>
      </c>
      <c r="Q72" s="9"/>
    </row>
    <row r="73" spans="1:17">
      <c r="A73" s="12"/>
      <c r="B73" s="25">
        <v>348.22</v>
      </c>
      <c r="C73" s="20" t="s">
        <v>197</v>
      </c>
      <c r="D73" s="47">
        <v>0</v>
      </c>
      <c r="E73" s="47">
        <v>22596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22596</v>
      </c>
      <c r="P73" s="48">
        <f t="shared" si="11"/>
        <v>0.51853041742203454</v>
      </c>
      <c r="Q73" s="9"/>
    </row>
    <row r="74" spans="1:17">
      <c r="A74" s="12"/>
      <c r="B74" s="25">
        <v>348.32</v>
      </c>
      <c r="C74" s="20" t="s">
        <v>198</v>
      </c>
      <c r="D74" s="47">
        <v>0</v>
      </c>
      <c r="E74" s="47">
        <v>176143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176143</v>
      </c>
      <c r="P74" s="48">
        <f t="shared" si="11"/>
        <v>4.0421093696215893</v>
      </c>
      <c r="Q74" s="9"/>
    </row>
    <row r="75" spans="1:17">
      <c r="A75" s="12"/>
      <c r="B75" s="25">
        <v>348.42</v>
      </c>
      <c r="C75" s="20" t="s">
        <v>199</v>
      </c>
      <c r="D75" s="47">
        <v>0</v>
      </c>
      <c r="E75" s="47">
        <v>100472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100472</v>
      </c>
      <c r="P75" s="48">
        <f t="shared" si="11"/>
        <v>2.3056199371227941</v>
      </c>
      <c r="Q75" s="9"/>
    </row>
    <row r="76" spans="1:17">
      <c r="A76" s="12"/>
      <c r="B76" s="25">
        <v>348.52</v>
      </c>
      <c r="C76" s="20" t="s">
        <v>284</v>
      </c>
      <c r="D76" s="47">
        <v>0</v>
      </c>
      <c r="E76" s="47">
        <v>386285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386285</v>
      </c>
      <c r="P76" s="48">
        <f t="shared" si="11"/>
        <v>8.8644238933382287</v>
      </c>
      <c r="Q76" s="9"/>
    </row>
    <row r="77" spans="1:17">
      <c r="A77" s="12"/>
      <c r="B77" s="25">
        <v>348.62</v>
      </c>
      <c r="C77" s="20" t="s">
        <v>239</v>
      </c>
      <c r="D77" s="47">
        <v>0</v>
      </c>
      <c r="E77" s="47">
        <v>570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570</v>
      </c>
      <c r="P77" s="48">
        <f t="shared" si="11"/>
        <v>1.3080294650847925E-2</v>
      </c>
      <c r="Q77" s="9"/>
    </row>
    <row r="78" spans="1:17">
      <c r="A78" s="12"/>
      <c r="B78" s="25">
        <v>348.72</v>
      </c>
      <c r="C78" s="20" t="s">
        <v>201</v>
      </c>
      <c r="D78" s="47">
        <v>0</v>
      </c>
      <c r="E78" s="47">
        <v>45453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45453</v>
      </c>
      <c r="P78" s="48">
        <f t="shared" si="11"/>
        <v>1.0430502329210363</v>
      </c>
      <c r="Q78" s="9"/>
    </row>
    <row r="79" spans="1:17">
      <c r="A79" s="12"/>
      <c r="B79" s="25">
        <v>348.92099999999999</v>
      </c>
      <c r="C79" s="20" t="s">
        <v>182</v>
      </c>
      <c r="D79" s="47">
        <v>0</v>
      </c>
      <c r="E79" s="47">
        <v>6948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ref="O79:O84" si="13">SUM(D79:N79)</f>
        <v>6948</v>
      </c>
      <c r="P79" s="48">
        <f t="shared" si="11"/>
        <v>0.1594419074282305</v>
      </c>
      <c r="Q79" s="9"/>
    </row>
    <row r="80" spans="1:17">
      <c r="A80" s="12"/>
      <c r="B80" s="25">
        <v>348.92200000000003</v>
      </c>
      <c r="C80" s="20" t="s">
        <v>183</v>
      </c>
      <c r="D80" s="47">
        <v>0</v>
      </c>
      <c r="E80" s="47">
        <v>6948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6948</v>
      </c>
      <c r="P80" s="48">
        <f t="shared" si="11"/>
        <v>0.1594419074282305</v>
      </c>
      <c r="Q80" s="9"/>
    </row>
    <row r="81" spans="1:17">
      <c r="A81" s="12"/>
      <c r="B81" s="25">
        <v>348.923</v>
      </c>
      <c r="C81" s="20" t="s">
        <v>184</v>
      </c>
      <c r="D81" s="47">
        <v>0</v>
      </c>
      <c r="E81" s="47">
        <v>6948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6948</v>
      </c>
      <c r="P81" s="48">
        <f t="shared" si="11"/>
        <v>0.1594419074282305</v>
      </c>
      <c r="Q81" s="9"/>
    </row>
    <row r="82" spans="1:17">
      <c r="A82" s="12"/>
      <c r="B82" s="25">
        <v>348.92399999999998</v>
      </c>
      <c r="C82" s="20" t="s">
        <v>185</v>
      </c>
      <c r="D82" s="47">
        <v>0</v>
      </c>
      <c r="E82" s="47">
        <v>6948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6948</v>
      </c>
      <c r="P82" s="48">
        <f t="shared" si="11"/>
        <v>0.1594419074282305</v>
      </c>
      <c r="Q82" s="9"/>
    </row>
    <row r="83" spans="1:17">
      <c r="A83" s="12"/>
      <c r="B83" s="25">
        <v>348.93</v>
      </c>
      <c r="C83" s="20" t="s">
        <v>256</v>
      </c>
      <c r="D83" s="47">
        <v>0</v>
      </c>
      <c r="E83" s="47">
        <v>140876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140876</v>
      </c>
      <c r="P83" s="48">
        <f t="shared" si="11"/>
        <v>3.2328062968997409</v>
      </c>
      <c r="Q83" s="9"/>
    </row>
    <row r="84" spans="1:17">
      <c r="A84" s="12"/>
      <c r="B84" s="25">
        <v>348.93200000000002</v>
      </c>
      <c r="C84" s="20" t="s">
        <v>187</v>
      </c>
      <c r="D84" s="47">
        <v>3851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3"/>
        <v>3851</v>
      </c>
      <c r="P84" s="48">
        <f t="shared" si="11"/>
        <v>8.8372306491956765E-2</v>
      </c>
      <c r="Q84" s="9"/>
    </row>
    <row r="85" spans="1:17">
      <c r="A85" s="12"/>
      <c r="B85" s="25">
        <v>349</v>
      </c>
      <c r="C85" s="20" t="s">
        <v>285</v>
      </c>
      <c r="D85" s="47">
        <v>12675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12675</v>
      </c>
      <c r="P85" s="48">
        <f t="shared" si="11"/>
        <v>0.29086444684122359</v>
      </c>
      <c r="Q85" s="9"/>
    </row>
    <row r="86" spans="1:17" ht="15.75">
      <c r="A86" s="29" t="s">
        <v>53</v>
      </c>
      <c r="B86" s="30"/>
      <c r="C86" s="31"/>
      <c r="D86" s="32">
        <f t="shared" ref="D86:N86" si="14">SUM(D87:D93)</f>
        <v>5557</v>
      </c>
      <c r="E86" s="32">
        <f t="shared" si="14"/>
        <v>185656</v>
      </c>
      <c r="F86" s="32">
        <f t="shared" si="14"/>
        <v>0</v>
      </c>
      <c r="G86" s="32">
        <f t="shared" si="14"/>
        <v>0</v>
      </c>
      <c r="H86" s="32">
        <f t="shared" si="14"/>
        <v>0</v>
      </c>
      <c r="I86" s="32">
        <f t="shared" si="14"/>
        <v>0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 t="shared" si="14"/>
        <v>0</v>
      </c>
      <c r="O86" s="32">
        <f>SUM(D86:N86)</f>
        <v>191213</v>
      </c>
      <c r="P86" s="46">
        <f t="shared" si="11"/>
        <v>4.3879340018817263</v>
      </c>
      <c r="Q86" s="10"/>
    </row>
    <row r="87" spans="1:17">
      <c r="A87" s="13"/>
      <c r="B87" s="40">
        <v>351.1</v>
      </c>
      <c r="C87" s="21" t="s">
        <v>93</v>
      </c>
      <c r="D87" s="47">
        <v>0</v>
      </c>
      <c r="E87" s="47">
        <v>14857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>SUM(D87:N87)</f>
        <v>14857</v>
      </c>
      <c r="P87" s="48">
        <f t="shared" si="11"/>
        <v>0.34093673268008351</v>
      </c>
      <c r="Q87" s="9"/>
    </row>
    <row r="88" spans="1:17">
      <c r="A88" s="13"/>
      <c r="B88" s="40">
        <v>351.2</v>
      </c>
      <c r="C88" s="21" t="s">
        <v>95</v>
      </c>
      <c r="D88" s="47">
        <v>0</v>
      </c>
      <c r="E88" s="47">
        <v>17693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ref="O88:O93" si="15">SUM(D88:N88)</f>
        <v>17693</v>
      </c>
      <c r="P88" s="48">
        <f t="shared" si="11"/>
        <v>0.40601693553939006</v>
      </c>
      <c r="Q88" s="9"/>
    </row>
    <row r="89" spans="1:17">
      <c r="A89" s="13"/>
      <c r="B89" s="40">
        <v>351.3</v>
      </c>
      <c r="C89" s="21" t="s">
        <v>208</v>
      </c>
      <c r="D89" s="47">
        <v>0</v>
      </c>
      <c r="E89" s="47">
        <v>12523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12523</v>
      </c>
      <c r="P89" s="48">
        <f t="shared" si="11"/>
        <v>0.28737636826766416</v>
      </c>
      <c r="Q89" s="9"/>
    </row>
    <row r="90" spans="1:17">
      <c r="A90" s="13"/>
      <c r="B90" s="40">
        <v>351.5</v>
      </c>
      <c r="C90" s="21" t="s">
        <v>152</v>
      </c>
      <c r="D90" s="47">
        <v>0</v>
      </c>
      <c r="E90" s="47">
        <v>93138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5"/>
        <v>93138</v>
      </c>
      <c r="P90" s="48">
        <f t="shared" si="11"/>
        <v>2.1373201459485509</v>
      </c>
      <c r="Q90" s="9"/>
    </row>
    <row r="91" spans="1:17">
      <c r="A91" s="13"/>
      <c r="B91" s="40">
        <v>351.7</v>
      </c>
      <c r="C91" s="21" t="s">
        <v>209</v>
      </c>
      <c r="D91" s="47">
        <v>0</v>
      </c>
      <c r="E91" s="47">
        <v>39826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39826</v>
      </c>
      <c r="P91" s="48">
        <f t="shared" si="11"/>
        <v>0.91392248204327975</v>
      </c>
      <c r="Q91" s="9"/>
    </row>
    <row r="92" spans="1:17">
      <c r="A92" s="13"/>
      <c r="B92" s="40">
        <v>352</v>
      </c>
      <c r="C92" s="21" t="s">
        <v>97</v>
      </c>
      <c r="D92" s="47">
        <v>5557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5"/>
        <v>5557</v>
      </c>
      <c r="P92" s="48">
        <f t="shared" si="11"/>
        <v>0.12752139890309108</v>
      </c>
      <c r="Q92" s="9"/>
    </row>
    <row r="93" spans="1:17">
      <c r="A93" s="13"/>
      <c r="B93" s="40">
        <v>354</v>
      </c>
      <c r="C93" s="21" t="s">
        <v>98</v>
      </c>
      <c r="D93" s="47">
        <v>0</v>
      </c>
      <c r="E93" s="47">
        <v>7619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5"/>
        <v>7619</v>
      </c>
      <c r="P93" s="48">
        <f t="shared" si="11"/>
        <v>0.17483993849966725</v>
      </c>
      <c r="Q93" s="9"/>
    </row>
    <row r="94" spans="1:17" ht="15.75">
      <c r="A94" s="29" t="s">
        <v>5</v>
      </c>
      <c r="B94" s="30"/>
      <c r="C94" s="31"/>
      <c r="D94" s="32">
        <f t="shared" ref="D94:N94" si="16">SUM(D95:D103)</f>
        <v>538893</v>
      </c>
      <c r="E94" s="32">
        <f t="shared" si="16"/>
        <v>877601</v>
      </c>
      <c r="F94" s="32">
        <f t="shared" si="16"/>
        <v>211</v>
      </c>
      <c r="G94" s="32">
        <f t="shared" si="16"/>
        <v>3820</v>
      </c>
      <c r="H94" s="32">
        <f t="shared" si="16"/>
        <v>0</v>
      </c>
      <c r="I94" s="32">
        <f t="shared" si="16"/>
        <v>44706</v>
      </c>
      <c r="J94" s="32">
        <f t="shared" si="16"/>
        <v>0</v>
      </c>
      <c r="K94" s="32">
        <f t="shared" si="16"/>
        <v>0</v>
      </c>
      <c r="L94" s="32">
        <f t="shared" si="16"/>
        <v>0</v>
      </c>
      <c r="M94" s="32">
        <f t="shared" si="16"/>
        <v>67742185</v>
      </c>
      <c r="N94" s="32">
        <f t="shared" si="16"/>
        <v>0</v>
      </c>
      <c r="O94" s="32">
        <f>SUM(D94:N94)</f>
        <v>69207416</v>
      </c>
      <c r="P94" s="46">
        <f t="shared" si="11"/>
        <v>1588.1638479014159</v>
      </c>
      <c r="Q94" s="10"/>
    </row>
    <row r="95" spans="1:17">
      <c r="A95" s="12"/>
      <c r="B95" s="25">
        <v>361.1</v>
      </c>
      <c r="C95" s="20" t="s">
        <v>100</v>
      </c>
      <c r="D95" s="47">
        <v>186019</v>
      </c>
      <c r="E95" s="47">
        <v>51743</v>
      </c>
      <c r="F95" s="47">
        <v>211</v>
      </c>
      <c r="G95" s="47">
        <v>63</v>
      </c>
      <c r="H95" s="47">
        <v>0</v>
      </c>
      <c r="I95" s="47">
        <v>6171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>SUM(D95:N95)</f>
        <v>244207</v>
      </c>
      <c r="P95" s="48">
        <f t="shared" si="11"/>
        <v>5.604034238244946</v>
      </c>
      <c r="Q95" s="9"/>
    </row>
    <row r="96" spans="1:17">
      <c r="A96" s="12"/>
      <c r="B96" s="25">
        <v>361.2</v>
      </c>
      <c r="C96" s="20" t="s">
        <v>217</v>
      </c>
      <c r="D96" s="47">
        <v>1805</v>
      </c>
      <c r="E96" s="47">
        <v>2223</v>
      </c>
      <c r="F96" s="47">
        <v>0</v>
      </c>
      <c r="G96" s="47">
        <v>3757</v>
      </c>
      <c r="H96" s="47">
        <v>0</v>
      </c>
      <c r="I96" s="47">
        <v>1281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ref="O96:O103" si="17">SUM(D96:N96)</f>
        <v>9066</v>
      </c>
      <c r="P96" s="48">
        <f t="shared" si="11"/>
        <v>0.20804552860453909</v>
      </c>
      <c r="Q96" s="9"/>
    </row>
    <row r="97" spans="1:120">
      <c r="A97" s="12"/>
      <c r="B97" s="25">
        <v>361.3</v>
      </c>
      <c r="C97" s="20" t="s">
        <v>262</v>
      </c>
      <c r="D97" s="47">
        <v>373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7"/>
        <v>373</v>
      </c>
      <c r="P97" s="48">
        <f t="shared" si="11"/>
        <v>8.5595612364320634E-3</v>
      </c>
      <c r="Q97" s="9"/>
    </row>
    <row r="98" spans="1:120">
      <c r="A98" s="12"/>
      <c r="B98" s="25">
        <v>362</v>
      </c>
      <c r="C98" s="20" t="s">
        <v>101</v>
      </c>
      <c r="D98" s="47">
        <v>24902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7"/>
        <v>24902</v>
      </c>
      <c r="P98" s="48">
        <f t="shared" si="11"/>
        <v>0.57144824104458769</v>
      </c>
      <c r="Q98" s="9"/>
    </row>
    <row r="99" spans="1:120">
      <c r="A99" s="12"/>
      <c r="B99" s="25">
        <v>364</v>
      </c>
      <c r="C99" s="20" t="s">
        <v>202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21660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7"/>
        <v>21660</v>
      </c>
      <c r="P99" s="48">
        <f t="shared" si="11"/>
        <v>0.49705119673222115</v>
      </c>
      <c r="Q99" s="9"/>
    </row>
    <row r="100" spans="1:120">
      <c r="A100" s="12"/>
      <c r="B100" s="25">
        <v>365</v>
      </c>
      <c r="C100" s="20" t="s">
        <v>203</v>
      </c>
      <c r="D100" s="47">
        <v>51600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7"/>
        <v>51600</v>
      </c>
      <c r="P100" s="48">
        <f t="shared" si="11"/>
        <v>1.1841108841820227</v>
      </c>
      <c r="Q100" s="9"/>
    </row>
    <row r="101" spans="1:120">
      <c r="A101" s="12"/>
      <c r="B101" s="25">
        <v>366</v>
      </c>
      <c r="C101" s="20" t="s">
        <v>102</v>
      </c>
      <c r="D101" s="47">
        <v>1967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7"/>
        <v>1967</v>
      </c>
      <c r="P101" s="48">
        <f t="shared" ref="P101:P107" si="18">(O101/P$109)</f>
        <v>4.5138490488101521E-2</v>
      </c>
      <c r="Q101" s="9"/>
    </row>
    <row r="102" spans="1:120">
      <c r="A102" s="12"/>
      <c r="B102" s="25">
        <v>367</v>
      </c>
      <c r="C102" s="20" t="s">
        <v>103</v>
      </c>
      <c r="D102" s="47">
        <v>0</v>
      </c>
      <c r="E102" s="47">
        <v>2425</v>
      </c>
      <c r="F102" s="47">
        <v>0</v>
      </c>
      <c r="G102" s="47">
        <v>0</v>
      </c>
      <c r="H102" s="47">
        <v>0</v>
      </c>
      <c r="I102" s="47">
        <v>11159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7"/>
        <v>13584</v>
      </c>
      <c r="P102" s="48">
        <f t="shared" si="18"/>
        <v>0.31172407462652318</v>
      </c>
      <c r="Q102" s="9"/>
    </row>
    <row r="103" spans="1:120">
      <c r="A103" s="12"/>
      <c r="B103" s="25">
        <v>369.9</v>
      </c>
      <c r="C103" s="20" t="s">
        <v>104</v>
      </c>
      <c r="D103" s="47">
        <v>272227</v>
      </c>
      <c r="E103" s="47">
        <v>821210</v>
      </c>
      <c r="F103" s="47">
        <v>0</v>
      </c>
      <c r="G103" s="47">
        <v>0</v>
      </c>
      <c r="H103" s="47">
        <v>0</v>
      </c>
      <c r="I103" s="47">
        <v>4435</v>
      </c>
      <c r="J103" s="47">
        <v>0</v>
      </c>
      <c r="K103" s="47">
        <v>0</v>
      </c>
      <c r="L103" s="47">
        <v>0</v>
      </c>
      <c r="M103" s="47">
        <v>67742185</v>
      </c>
      <c r="N103" s="47">
        <v>0</v>
      </c>
      <c r="O103" s="47">
        <f t="shared" si="17"/>
        <v>68840057</v>
      </c>
      <c r="P103" s="48">
        <f t="shared" si="18"/>
        <v>1579.7337356862565</v>
      </c>
      <c r="Q103" s="9"/>
    </row>
    <row r="104" spans="1:120" ht="15.75">
      <c r="A104" s="29" t="s">
        <v>54</v>
      </c>
      <c r="B104" s="30"/>
      <c r="C104" s="31"/>
      <c r="D104" s="32">
        <f t="shared" ref="D104:N104" si="19">SUM(D105:D106)</f>
        <v>189196</v>
      </c>
      <c r="E104" s="32">
        <f t="shared" si="19"/>
        <v>1979174</v>
      </c>
      <c r="F104" s="32">
        <f t="shared" si="19"/>
        <v>0</v>
      </c>
      <c r="G104" s="32">
        <f t="shared" si="19"/>
        <v>12377439</v>
      </c>
      <c r="H104" s="32">
        <f t="shared" si="19"/>
        <v>0</v>
      </c>
      <c r="I104" s="32">
        <f t="shared" si="19"/>
        <v>0</v>
      </c>
      <c r="J104" s="32">
        <f t="shared" si="19"/>
        <v>0</v>
      </c>
      <c r="K104" s="32">
        <f t="shared" si="19"/>
        <v>0</v>
      </c>
      <c r="L104" s="32">
        <f t="shared" si="19"/>
        <v>0</v>
      </c>
      <c r="M104" s="32">
        <f t="shared" si="19"/>
        <v>0</v>
      </c>
      <c r="N104" s="32">
        <f t="shared" si="19"/>
        <v>0</v>
      </c>
      <c r="O104" s="32">
        <f>SUM(D104:N104)</f>
        <v>14545809</v>
      </c>
      <c r="P104" s="46">
        <f t="shared" si="18"/>
        <v>333.79555728939579</v>
      </c>
      <c r="Q104" s="9"/>
    </row>
    <row r="105" spans="1:120">
      <c r="A105" s="12"/>
      <c r="B105" s="25">
        <v>381</v>
      </c>
      <c r="C105" s="20" t="s">
        <v>105</v>
      </c>
      <c r="D105" s="47">
        <v>189196</v>
      </c>
      <c r="E105" s="47">
        <v>1145194</v>
      </c>
      <c r="F105" s="47">
        <v>0</v>
      </c>
      <c r="G105" s="47">
        <v>12377439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>SUM(D105:N105)</f>
        <v>13711829</v>
      </c>
      <c r="P105" s="48">
        <f t="shared" si="18"/>
        <v>314.65747986323061</v>
      </c>
      <c r="Q105" s="9"/>
    </row>
    <row r="106" spans="1:120" ht="15.75" thickBot="1">
      <c r="A106" s="12"/>
      <c r="B106" s="25">
        <v>383</v>
      </c>
      <c r="C106" s="20" t="s">
        <v>156</v>
      </c>
      <c r="D106" s="47">
        <v>0</v>
      </c>
      <c r="E106" s="47">
        <v>833980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>SUM(D106:N106)</f>
        <v>833980</v>
      </c>
      <c r="P106" s="48">
        <f t="shared" si="18"/>
        <v>19.138077426165179</v>
      </c>
      <c r="Q106" s="9"/>
    </row>
    <row r="107" spans="1:120" ht="16.5" thickBot="1">
      <c r="A107" s="14" t="s">
        <v>79</v>
      </c>
      <c r="B107" s="23"/>
      <c r="C107" s="22"/>
      <c r="D107" s="15">
        <f t="shared" ref="D107:N107" si="20">SUM(D5,D13,D23,D55,D86,D94,D104)</f>
        <v>39491023</v>
      </c>
      <c r="E107" s="15">
        <f t="shared" si="20"/>
        <v>24862166</v>
      </c>
      <c r="F107" s="15">
        <f t="shared" si="20"/>
        <v>600211</v>
      </c>
      <c r="G107" s="15">
        <f t="shared" si="20"/>
        <v>12918105</v>
      </c>
      <c r="H107" s="15">
        <f t="shared" si="20"/>
        <v>0</v>
      </c>
      <c r="I107" s="15">
        <f t="shared" si="20"/>
        <v>3682609</v>
      </c>
      <c r="J107" s="15">
        <f t="shared" si="20"/>
        <v>0</v>
      </c>
      <c r="K107" s="15">
        <f t="shared" si="20"/>
        <v>0</v>
      </c>
      <c r="L107" s="15">
        <f t="shared" si="20"/>
        <v>0</v>
      </c>
      <c r="M107" s="15">
        <f t="shared" si="20"/>
        <v>67742185</v>
      </c>
      <c r="N107" s="15">
        <f t="shared" si="20"/>
        <v>0</v>
      </c>
      <c r="O107" s="15">
        <f>SUM(D107:N107)</f>
        <v>149296299</v>
      </c>
      <c r="P107" s="38">
        <f t="shared" si="18"/>
        <v>3426.0343529843726</v>
      </c>
      <c r="Q107" s="6"/>
      <c r="R107" s="2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</row>
    <row r="108" spans="1:120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9"/>
    </row>
    <row r="109" spans="1:120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43"/>
      <c r="M109" s="49" t="s">
        <v>263</v>
      </c>
      <c r="N109" s="49"/>
      <c r="O109" s="49"/>
      <c r="P109" s="44">
        <v>43577</v>
      </c>
    </row>
    <row r="110" spans="1:120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2"/>
    </row>
    <row r="111" spans="1:120" ht="15.75" customHeight="1" thickBot="1">
      <c r="A111" s="53" t="s">
        <v>130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5"/>
    </row>
  </sheetData>
  <mergeCells count="10">
    <mergeCell ref="M109:O109"/>
    <mergeCell ref="A110:P110"/>
    <mergeCell ref="A111:P11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20979649</v>
      </c>
      <c r="E5" s="27">
        <f t="shared" si="0"/>
        <v>2595891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23575540</v>
      </c>
      <c r="O5" s="33">
        <f t="shared" ref="O5:O36" si="2">(N5/O$104)</f>
        <v>565.37422959783203</v>
      </c>
      <c r="P5" s="6"/>
    </row>
    <row r="6" spans="1:133">
      <c r="A6" s="12"/>
      <c r="B6" s="25">
        <v>311</v>
      </c>
      <c r="C6" s="20" t="s">
        <v>2</v>
      </c>
      <c r="D6" s="47">
        <v>17180340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17180340</v>
      </c>
      <c r="O6" s="48">
        <f t="shared" si="2"/>
        <v>412.00844144943522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2544839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2544839</v>
      </c>
      <c r="O7" s="48">
        <f t="shared" si="2"/>
        <v>61.028777668529223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51052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51052</v>
      </c>
      <c r="O8" s="48">
        <f t="shared" si="2"/>
        <v>1.2242979447948392</v>
      </c>
      <c r="P8" s="9"/>
    </row>
    <row r="9" spans="1:133">
      <c r="A9" s="12"/>
      <c r="B9" s="25">
        <v>312.60000000000002</v>
      </c>
      <c r="C9" s="20" t="s">
        <v>15</v>
      </c>
      <c r="D9" s="47">
        <v>3656787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3656787</v>
      </c>
      <c r="O9" s="48">
        <f t="shared" si="2"/>
        <v>87.694836806638051</v>
      </c>
      <c r="P9" s="9"/>
    </row>
    <row r="10" spans="1:133">
      <c r="A10" s="12"/>
      <c r="B10" s="25">
        <v>315</v>
      </c>
      <c r="C10" s="20" t="s">
        <v>164</v>
      </c>
      <c r="D10" s="47">
        <v>142522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142522</v>
      </c>
      <c r="O10" s="48">
        <f t="shared" si="2"/>
        <v>3.4178757284347348</v>
      </c>
      <c r="P10" s="9"/>
    </row>
    <row r="11" spans="1:133" ht="15.75">
      <c r="A11" s="29" t="s">
        <v>18</v>
      </c>
      <c r="B11" s="30"/>
      <c r="C11" s="31"/>
      <c r="D11" s="32">
        <f t="shared" ref="D11:M11" si="3">SUM(D12:D19)</f>
        <v>0</v>
      </c>
      <c r="E11" s="32">
        <f t="shared" si="3"/>
        <v>6576392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2269790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8846182</v>
      </c>
      <c r="O11" s="46">
        <f t="shared" si="2"/>
        <v>212.14374445430346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597641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597641</v>
      </c>
      <c r="O12" s="48">
        <f t="shared" si="2"/>
        <v>14.332262164560301</v>
      </c>
      <c r="P12" s="9"/>
    </row>
    <row r="13" spans="1:133">
      <c r="A13" s="12"/>
      <c r="B13" s="25">
        <v>324.11</v>
      </c>
      <c r="C13" s="20" t="s">
        <v>252</v>
      </c>
      <c r="D13" s="47">
        <v>0</v>
      </c>
      <c r="E13" s="47">
        <v>15692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ref="N13:N18" si="4">SUM(D13:M13)</f>
        <v>15692</v>
      </c>
      <c r="O13" s="48">
        <f t="shared" si="2"/>
        <v>0.37631597880045087</v>
      </c>
      <c r="P13" s="9"/>
    </row>
    <row r="14" spans="1:133">
      <c r="A14" s="12"/>
      <c r="B14" s="25">
        <v>324.12</v>
      </c>
      <c r="C14" s="20" t="s">
        <v>253</v>
      </c>
      <c r="D14" s="47">
        <v>0</v>
      </c>
      <c r="E14" s="47">
        <v>2525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2525</v>
      </c>
      <c r="O14" s="48">
        <f t="shared" si="2"/>
        <v>6.0553010863569873E-2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390695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390695</v>
      </c>
      <c r="O15" s="48">
        <f t="shared" si="2"/>
        <v>9.3694093383534369</v>
      </c>
      <c r="P15" s="9"/>
    </row>
    <row r="16" spans="1:133">
      <c r="A16" s="12"/>
      <c r="B16" s="25">
        <v>324.32</v>
      </c>
      <c r="C16" s="20" t="s">
        <v>123</v>
      </c>
      <c r="D16" s="47">
        <v>0</v>
      </c>
      <c r="E16" s="47">
        <v>8352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8352</v>
      </c>
      <c r="O16" s="48">
        <f t="shared" si="2"/>
        <v>0.20029257296338041</v>
      </c>
      <c r="P16" s="9"/>
    </row>
    <row r="17" spans="1:16">
      <c r="A17" s="12"/>
      <c r="B17" s="25">
        <v>324.61</v>
      </c>
      <c r="C17" s="20" t="s">
        <v>20</v>
      </c>
      <c r="D17" s="47">
        <v>0</v>
      </c>
      <c r="E17" s="47">
        <v>41007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41007</v>
      </c>
      <c r="O17" s="48">
        <f t="shared" si="2"/>
        <v>0.98340487781481567</v>
      </c>
      <c r="P17" s="9"/>
    </row>
    <row r="18" spans="1:16">
      <c r="A18" s="12"/>
      <c r="B18" s="25">
        <v>325.2</v>
      </c>
      <c r="C18" s="20" t="s">
        <v>21</v>
      </c>
      <c r="D18" s="47">
        <v>0</v>
      </c>
      <c r="E18" s="47">
        <v>5489679</v>
      </c>
      <c r="F18" s="47">
        <v>0</v>
      </c>
      <c r="G18" s="47">
        <v>0</v>
      </c>
      <c r="H18" s="47">
        <v>0</v>
      </c>
      <c r="I18" s="47">
        <v>2269790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7759469</v>
      </c>
      <c r="O18" s="48">
        <f t="shared" si="2"/>
        <v>186.08285570397371</v>
      </c>
      <c r="P18" s="9"/>
    </row>
    <row r="19" spans="1:16">
      <c r="A19" s="12"/>
      <c r="B19" s="25">
        <v>329</v>
      </c>
      <c r="C19" s="20" t="s">
        <v>22</v>
      </c>
      <c r="D19" s="47">
        <v>0</v>
      </c>
      <c r="E19" s="47">
        <v>30801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30801</v>
      </c>
      <c r="O19" s="48">
        <f t="shared" si="2"/>
        <v>0.73865080697378838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SUM(D21:D50)</f>
        <v>7860290</v>
      </c>
      <c r="E20" s="32">
        <f t="shared" si="5"/>
        <v>6746742</v>
      </c>
      <c r="F20" s="32">
        <f t="shared" si="5"/>
        <v>600000</v>
      </c>
      <c r="G20" s="32">
        <f t="shared" si="5"/>
        <v>409229</v>
      </c>
      <c r="H20" s="32">
        <f t="shared" si="5"/>
        <v>0</v>
      </c>
      <c r="I20" s="32">
        <f t="shared" si="5"/>
        <v>127720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>SUM(D20:M20)</f>
        <v>15743981</v>
      </c>
      <c r="O20" s="46">
        <f t="shared" si="2"/>
        <v>377.56255545696541</v>
      </c>
      <c r="P20" s="10"/>
    </row>
    <row r="21" spans="1:16">
      <c r="A21" s="12"/>
      <c r="B21" s="25">
        <v>331.1</v>
      </c>
      <c r="C21" s="20" t="s">
        <v>221</v>
      </c>
      <c r="D21" s="47">
        <v>113658</v>
      </c>
      <c r="E21" s="47">
        <v>290857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404515</v>
      </c>
      <c r="O21" s="48">
        <f t="shared" si="2"/>
        <v>9.7008321542483031</v>
      </c>
      <c r="P21" s="9"/>
    </row>
    <row r="22" spans="1:16">
      <c r="A22" s="12"/>
      <c r="B22" s="25">
        <v>331.2</v>
      </c>
      <c r="C22" s="20" t="s">
        <v>23</v>
      </c>
      <c r="D22" s="47">
        <v>1580598</v>
      </c>
      <c r="E22" s="47">
        <v>62939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1643537</v>
      </c>
      <c r="O22" s="48">
        <f t="shared" si="2"/>
        <v>39.414302501259023</v>
      </c>
      <c r="P22" s="9"/>
    </row>
    <row r="23" spans="1:16">
      <c r="A23" s="12"/>
      <c r="B23" s="25">
        <v>331.42</v>
      </c>
      <c r="C23" s="20" t="s">
        <v>222</v>
      </c>
      <c r="D23" s="47">
        <v>0</v>
      </c>
      <c r="E23" s="47">
        <v>179082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9" si="6">SUM(D23:M23)</f>
        <v>179082</v>
      </c>
      <c r="O23" s="48">
        <f t="shared" si="2"/>
        <v>4.2946353629583447</v>
      </c>
      <c r="P23" s="9"/>
    </row>
    <row r="24" spans="1:16">
      <c r="A24" s="12"/>
      <c r="B24" s="25">
        <v>331.49</v>
      </c>
      <c r="C24" s="20" t="s">
        <v>28</v>
      </c>
      <c r="D24" s="47">
        <v>0</v>
      </c>
      <c r="E24" s="47">
        <v>0</v>
      </c>
      <c r="F24" s="47">
        <v>0</v>
      </c>
      <c r="G24" s="47">
        <v>241229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241229</v>
      </c>
      <c r="O24" s="48">
        <f t="shared" si="2"/>
        <v>5.7850068346962757</v>
      </c>
      <c r="P24" s="9"/>
    </row>
    <row r="25" spans="1:16">
      <c r="A25" s="12"/>
      <c r="B25" s="25">
        <v>331.5</v>
      </c>
      <c r="C25" s="20" t="s">
        <v>25</v>
      </c>
      <c r="D25" s="47">
        <v>9829</v>
      </c>
      <c r="E25" s="47">
        <v>817729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827558</v>
      </c>
      <c r="O25" s="48">
        <f t="shared" si="2"/>
        <v>19.845991510587783</v>
      </c>
      <c r="P25" s="9"/>
    </row>
    <row r="26" spans="1:16">
      <c r="A26" s="12"/>
      <c r="B26" s="25">
        <v>331.65</v>
      </c>
      <c r="C26" s="20" t="s">
        <v>29</v>
      </c>
      <c r="D26" s="47">
        <v>75436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75436</v>
      </c>
      <c r="O26" s="48">
        <f t="shared" si="2"/>
        <v>1.8090601693086166</v>
      </c>
      <c r="P26" s="9"/>
    </row>
    <row r="27" spans="1:16">
      <c r="A27" s="12"/>
      <c r="B27" s="25">
        <v>331.7</v>
      </c>
      <c r="C27" s="20" t="s">
        <v>133</v>
      </c>
      <c r="D27" s="47">
        <v>0</v>
      </c>
      <c r="E27" s="47">
        <v>5600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5600</v>
      </c>
      <c r="O27" s="48">
        <f t="shared" si="2"/>
        <v>0.1342957864696995</v>
      </c>
      <c r="P27" s="9"/>
    </row>
    <row r="28" spans="1:16">
      <c r="A28" s="12"/>
      <c r="B28" s="25">
        <v>333</v>
      </c>
      <c r="C28" s="20" t="s">
        <v>3</v>
      </c>
      <c r="D28" s="47">
        <v>142847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142847</v>
      </c>
      <c r="O28" s="48">
        <f t="shared" si="2"/>
        <v>3.4256696803280655</v>
      </c>
      <c r="P28" s="9"/>
    </row>
    <row r="29" spans="1:16">
      <c r="A29" s="12"/>
      <c r="B29" s="25">
        <v>334.2</v>
      </c>
      <c r="C29" s="20" t="s">
        <v>26</v>
      </c>
      <c r="D29" s="47">
        <v>0</v>
      </c>
      <c r="E29" s="47">
        <v>206709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206709</v>
      </c>
      <c r="O29" s="48">
        <f t="shared" si="2"/>
        <v>4.9571692366723425</v>
      </c>
      <c r="P29" s="9"/>
    </row>
    <row r="30" spans="1:16">
      <c r="A30" s="12"/>
      <c r="B30" s="25">
        <v>334.34</v>
      </c>
      <c r="C30" s="20" t="s">
        <v>30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127720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127720</v>
      </c>
      <c r="O30" s="48">
        <f t="shared" si="2"/>
        <v>3.0629031871267896</v>
      </c>
      <c r="P30" s="9"/>
    </row>
    <row r="31" spans="1:16">
      <c r="A31" s="12"/>
      <c r="B31" s="25">
        <v>334.41</v>
      </c>
      <c r="C31" s="20" t="s">
        <v>31</v>
      </c>
      <c r="D31" s="47">
        <v>0</v>
      </c>
      <c r="E31" s="47">
        <v>679058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9" si="7">SUM(D31:M31)</f>
        <v>679058</v>
      </c>
      <c r="O31" s="48">
        <f t="shared" si="2"/>
        <v>16.284755030096644</v>
      </c>
      <c r="P31" s="9"/>
    </row>
    <row r="32" spans="1:16">
      <c r="A32" s="12"/>
      <c r="B32" s="25">
        <v>334.42</v>
      </c>
      <c r="C32" s="20" t="s">
        <v>224</v>
      </c>
      <c r="D32" s="47">
        <v>0</v>
      </c>
      <c r="E32" s="47">
        <v>366991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366991</v>
      </c>
      <c r="O32" s="48">
        <f t="shared" si="2"/>
        <v>8.8009544593395521</v>
      </c>
      <c r="P32" s="9"/>
    </row>
    <row r="33" spans="1:16">
      <c r="A33" s="12"/>
      <c r="B33" s="25">
        <v>334.49</v>
      </c>
      <c r="C33" s="20" t="s">
        <v>32</v>
      </c>
      <c r="D33" s="47">
        <v>0</v>
      </c>
      <c r="E33" s="47">
        <v>1118812</v>
      </c>
      <c r="F33" s="47">
        <v>0</v>
      </c>
      <c r="G33" s="47">
        <v>168000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1286812</v>
      </c>
      <c r="O33" s="48">
        <f t="shared" si="2"/>
        <v>30.859540996186958</v>
      </c>
      <c r="P33" s="9"/>
    </row>
    <row r="34" spans="1:16">
      <c r="A34" s="12"/>
      <c r="B34" s="25">
        <v>334.5</v>
      </c>
      <c r="C34" s="20" t="s">
        <v>33</v>
      </c>
      <c r="D34" s="47">
        <v>24254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24254</v>
      </c>
      <c r="O34" s="48">
        <f t="shared" si="2"/>
        <v>0.58164464375644498</v>
      </c>
      <c r="P34" s="9"/>
    </row>
    <row r="35" spans="1:16">
      <c r="A35" s="12"/>
      <c r="B35" s="25">
        <v>334.69</v>
      </c>
      <c r="C35" s="20" t="s">
        <v>124</v>
      </c>
      <c r="D35" s="47">
        <v>0</v>
      </c>
      <c r="E35" s="47">
        <v>37097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37097</v>
      </c>
      <c r="O35" s="48">
        <f t="shared" si="2"/>
        <v>0.8896376411904362</v>
      </c>
      <c r="P35" s="9"/>
    </row>
    <row r="36" spans="1:16">
      <c r="A36" s="12"/>
      <c r="B36" s="25">
        <v>334.7</v>
      </c>
      <c r="C36" s="20" t="s">
        <v>34</v>
      </c>
      <c r="D36" s="47">
        <v>0</v>
      </c>
      <c r="E36" s="47">
        <v>106651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106651</v>
      </c>
      <c r="O36" s="48">
        <f t="shared" si="2"/>
        <v>2.5576392719249861</v>
      </c>
      <c r="P36" s="9"/>
    </row>
    <row r="37" spans="1:16">
      <c r="A37" s="12"/>
      <c r="B37" s="25">
        <v>334.82</v>
      </c>
      <c r="C37" s="20" t="s">
        <v>193</v>
      </c>
      <c r="D37" s="47">
        <v>0</v>
      </c>
      <c r="E37" s="47">
        <v>299985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299985</v>
      </c>
      <c r="O37" s="48">
        <f t="shared" ref="O37:O68" si="8">(N37/O$104)</f>
        <v>7.1940574114487159</v>
      </c>
      <c r="P37" s="9"/>
    </row>
    <row r="38" spans="1:16">
      <c r="A38" s="12"/>
      <c r="B38" s="25">
        <v>335.12</v>
      </c>
      <c r="C38" s="20" t="s">
        <v>166</v>
      </c>
      <c r="D38" s="47">
        <v>957892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957892</v>
      </c>
      <c r="O38" s="48">
        <f t="shared" si="8"/>
        <v>22.971582052327395</v>
      </c>
      <c r="P38" s="9"/>
    </row>
    <row r="39" spans="1:16">
      <c r="A39" s="12"/>
      <c r="B39" s="25">
        <v>335.13</v>
      </c>
      <c r="C39" s="20" t="s">
        <v>167</v>
      </c>
      <c r="D39" s="47">
        <v>26303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26303</v>
      </c>
      <c r="O39" s="48">
        <f t="shared" si="8"/>
        <v>0.63078251277009045</v>
      </c>
      <c r="P39" s="9"/>
    </row>
    <row r="40" spans="1:16">
      <c r="A40" s="12"/>
      <c r="B40" s="25">
        <v>335.14</v>
      </c>
      <c r="C40" s="20" t="s">
        <v>168</v>
      </c>
      <c r="D40" s="47">
        <v>16733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16733</v>
      </c>
      <c r="O40" s="48">
        <f t="shared" si="8"/>
        <v>0.40128060624955036</v>
      </c>
      <c r="P40" s="9"/>
    </row>
    <row r="41" spans="1:16">
      <c r="A41" s="12"/>
      <c r="B41" s="25">
        <v>335.15</v>
      </c>
      <c r="C41" s="20" t="s">
        <v>169</v>
      </c>
      <c r="D41" s="47">
        <v>8062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8062</v>
      </c>
      <c r="O41" s="48">
        <f t="shared" si="8"/>
        <v>0.19333796973548525</v>
      </c>
      <c r="P41" s="9"/>
    </row>
    <row r="42" spans="1:16">
      <c r="A42" s="12"/>
      <c r="B42" s="25">
        <v>335.16</v>
      </c>
      <c r="C42" s="20" t="s">
        <v>170</v>
      </c>
      <c r="D42" s="47">
        <v>12000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12000</v>
      </c>
      <c r="O42" s="48">
        <f t="shared" si="8"/>
        <v>0.28777668529221323</v>
      </c>
      <c r="P42" s="9"/>
    </row>
    <row r="43" spans="1:16">
      <c r="A43" s="12"/>
      <c r="B43" s="25">
        <v>335.18</v>
      </c>
      <c r="C43" s="20" t="s">
        <v>171</v>
      </c>
      <c r="D43" s="47">
        <v>3353479</v>
      </c>
      <c r="E43" s="47">
        <v>0</v>
      </c>
      <c r="F43" s="47">
        <v>600000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3953479</v>
      </c>
      <c r="O43" s="48">
        <f t="shared" si="8"/>
        <v>94.809923499364487</v>
      </c>
      <c r="P43" s="9"/>
    </row>
    <row r="44" spans="1:16">
      <c r="A44" s="12"/>
      <c r="B44" s="25">
        <v>335.19</v>
      </c>
      <c r="C44" s="20" t="s">
        <v>172</v>
      </c>
      <c r="D44" s="47">
        <v>1482543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1482543</v>
      </c>
      <c r="O44" s="48">
        <f t="shared" si="8"/>
        <v>35.553442528597806</v>
      </c>
      <c r="P44" s="9"/>
    </row>
    <row r="45" spans="1:16">
      <c r="A45" s="12"/>
      <c r="B45" s="25">
        <v>335.21</v>
      </c>
      <c r="C45" s="20" t="s">
        <v>134</v>
      </c>
      <c r="D45" s="47">
        <v>0</v>
      </c>
      <c r="E45" s="47">
        <v>2167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2167</v>
      </c>
      <c r="O45" s="48">
        <f t="shared" si="8"/>
        <v>5.1967673085685506E-2</v>
      </c>
      <c r="P45" s="9"/>
    </row>
    <row r="46" spans="1:16">
      <c r="A46" s="12"/>
      <c r="B46" s="25">
        <v>335.22</v>
      </c>
      <c r="C46" s="20" t="s">
        <v>41</v>
      </c>
      <c r="D46" s="47">
        <v>0</v>
      </c>
      <c r="E46" s="47">
        <v>204104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204104</v>
      </c>
      <c r="O46" s="48">
        <f t="shared" si="8"/>
        <v>4.8946977145734909</v>
      </c>
      <c r="P46" s="9"/>
    </row>
    <row r="47" spans="1:16">
      <c r="A47" s="12"/>
      <c r="B47" s="25">
        <v>335.49</v>
      </c>
      <c r="C47" s="20" t="s">
        <v>43</v>
      </c>
      <c r="D47" s="47">
        <v>0</v>
      </c>
      <c r="E47" s="47">
        <v>2009439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2009439</v>
      </c>
      <c r="O47" s="48">
        <f t="shared" si="8"/>
        <v>48.18914122640831</v>
      </c>
      <c r="P47" s="9"/>
    </row>
    <row r="48" spans="1:16">
      <c r="A48" s="12"/>
      <c r="B48" s="25">
        <v>335.5</v>
      </c>
      <c r="C48" s="20" t="s">
        <v>44</v>
      </c>
      <c r="D48" s="47">
        <v>0</v>
      </c>
      <c r="E48" s="47">
        <v>350000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350000</v>
      </c>
      <c r="O48" s="48">
        <f t="shared" si="8"/>
        <v>8.3934866543562201</v>
      </c>
      <c r="P48" s="9"/>
    </row>
    <row r="49" spans="1:16">
      <c r="A49" s="12"/>
      <c r="B49" s="25">
        <v>336</v>
      </c>
      <c r="C49" s="20" t="s">
        <v>4</v>
      </c>
      <c r="D49" s="47">
        <v>36345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36345</v>
      </c>
      <c r="O49" s="48">
        <f t="shared" si="8"/>
        <v>0.87160363557879084</v>
      </c>
      <c r="P49" s="9"/>
    </row>
    <row r="50" spans="1:16">
      <c r="A50" s="12"/>
      <c r="B50" s="25">
        <v>337.3</v>
      </c>
      <c r="C50" s="20" t="s">
        <v>47</v>
      </c>
      <c r="D50" s="47">
        <v>20311</v>
      </c>
      <c r="E50" s="47">
        <v>9522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29833</v>
      </c>
      <c r="O50" s="48">
        <f t="shared" si="8"/>
        <v>0.71543682102688311</v>
      </c>
      <c r="P50" s="9"/>
    </row>
    <row r="51" spans="1:16" ht="15.75">
      <c r="A51" s="29" t="s">
        <v>52</v>
      </c>
      <c r="B51" s="30"/>
      <c r="C51" s="31"/>
      <c r="D51" s="32">
        <f t="shared" ref="D51:M51" si="9">SUM(D52:D81)</f>
        <v>3996598</v>
      </c>
      <c r="E51" s="32">
        <f t="shared" si="9"/>
        <v>3484458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945294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8426350</v>
      </c>
      <c r="O51" s="46">
        <f t="shared" si="8"/>
        <v>202.0755893426701</v>
      </c>
      <c r="P51" s="10"/>
    </row>
    <row r="52" spans="1:16">
      <c r="A52" s="12"/>
      <c r="B52" s="25">
        <v>341.1</v>
      </c>
      <c r="C52" s="20" t="s">
        <v>174</v>
      </c>
      <c r="D52" s="47">
        <v>195608</v>
      </c>
      <c r="E52" s="47">
        <v>130423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326031</v>
      </c>
      <c r="O52" s="48">
        <f t="shared" si="8"/>
        <v>7.8186767068754648</v>
      </c>
      <c r="P52" s="9"/>
    </row>
    <row r="53" spans="1:16">
      <c r="A53" s="12"/>
      <c r="B53" s="25">
        <v>341.16</v>
      </c>
      <c r="C53" s="20" t="s">
        <v>175</v>
      </c>
      <c r="D53" s="47">
        <v>0</v>
      </c>
      <c r="E53" s="47">
        <v>73628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1" si="10">SUM(D53:M53)</f>
        <v>73628</v>
      </c>
      <c r="O53" s="48">
        <f t="shared" si="8"/>
        <v>1.7657018153912565</v>
      </c>
      <c r="P53" s="9"/>
    </row>
    <row r="54" spans="1:16">
      <c r="A54" s="12"/>
      <c r="B54" s="25">
        <v>341.3</v>
      </c>
      <c r="C54" s="20" t="s">
        <v>176</v>
      </c>
      <c r="D54" s="47">
        <v>848289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848289</v>
      </c>
      <c r="O54" s="48">
        <f t="shared" si="8"/>
        <v>20.343149715820523</v>
      </c>
      <c r="P54" s="9"/>
    </row>
    <row r="55" spans="1:16">
      <c r="A55" s="12"/>
      <c r="B55" s="25">
        <v>341.51</v>
      </c>
      <c r="C55" s="20" t="s">
        <v>249</v>
      </c>
      <c r="D55" s="47">
        <v>1477835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1477835</v>
      </c>
      <c r="O55" s="48">
        <f t="shared" si="8"/>
        <v>35.440538142401493</v>
      </c>
      <c r="P55" s="9"/>
    </row>
    <row r="56" spans="1:16">
      <c r="A56" s="12"/>
      <c r="B56" s="25">
        <v>341.52</v>
      </c>
      <c r="C56" s="20" t="s">
        <v>177</v>
      </c>
      <c r="D56" s="47">
        <v>128607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128607</v>
      </c>
      <c r="O56" s="48">
        <f t="shared" si="8"/>
        <v>3.0841746804479722</v>
      </c>
      <c r="P56" s="9"/>
    </row>
    <row r="57" spans="1:16">
      <c r="A57" s="12"/>
      <c r="B57" s="25">
        <v>341.8</v>
      </c>
      <c r="C57" s="20" t="s">
        <v>179</v>
      </c>
      <c r="D57" s="47">
        <v>65177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65177</v>
      </c>
      <c r="O57" s="48">
        <f t="shared" si="8"/>
        <v>1.5630350847742152</v>
      </c>
      <c r="P57" s="9"/>
    </row>
    <row r="58" spans="1:16">
      <c r="A58" s="12"/>
      <c r="B58" s="25">
        <v>341.9</v>
      </c>
      <c r="C58" s="20" t="s">
        <v>180</v>
      </c>
      <c r="D58" s="47">
        <v>3295</v>
      </c>
      <c r="E58" s="47">
        <v>375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3670</v>
      </c>
      <c r="O58" s="48">
        <f t="shared" si="8"/>
        <v>8.8011702918535217E-2</v>
      </c>
      <c r="P58" s="9"/>
    </row>
    <row r="59" spans="1:16">
      <c r="A59" s="12"/>
      <c r="B59" s="25">
        <v>342.1</v>
      </c>
      <c r="C59" s="20" t="s">
        <v>63</v>
      </c>
      <c r="D59" s="47">
        <v>1035405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1035405</v>
      </c>
      <c r="O59" s="48">
        <f t="shared" si="8"/>
        <v>24.830451569582003</v>
      </c>
      <c r="P59" s="9"/>
    </row>
    <row r="60" spans="1:16">
      <c r="A60" s="12"/>
      <c r="B60" s="25">
        <v>342.3</v>
      </c>
      <c r="C60" s="20" t="s">
        <v>64</v>
      </c>
      <c r="D60" s="47">
        <v>108018</v>
      </c>
      <c r="E60" s="47">
        <v>136743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244761</v>
      </c>
      <c r="O60" s="48">
        <f t="shared" si="8"/>
        <v>5.8697091057339508</v>
      </c>
      <c r="P60" s="9"/>
    </row>
    <row r="61" spans="1:16">
      <c r="A61" s="12"/>
      <c r="B61" s="25">
        <v>342.5</v>
      </c>
      <c r="C61" s="20" t="s">
        <v>65</v>
      </c>
      <c r="D61" s="47">
        <v>16628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16628</v>
      </c>
      <c r="O61" s="48">
        <f t="shared" si="8"/>
        <v>0.39876256025324347</v>
      </c>
      <c r="P61" s="9"/>
    </row>
    <row r="62" spans="1:16">
      <c r="A62" s="12"/>
      <c r="B62" s="25">
        <v>342.6</v>
      </c>
      <c r="C62" s="20" t="s">
        <v>66</v>
      </c>
      <c r="D62" s="47">
        <v>0</v>
      </c>
      <c r="E62" s="47">
        <v>2254860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2254860</v>
      </c>
      <c r="O62" s="48">
        <f t="shared" si="8"/>
        <v>54.074678049833331</v>
      </c>
      <c r="P62" s="9"/>
    </row>
    <row r="63" spans="1:16">
      <c r="A63" s="12"/>
      <c r="B63" s="25">
        <v>343.3</v>
      </c>
      <c r="C63" s="20" t="s">
        <v>68</v>
      </c>
      <c r="D63" s="47">
        <v>0</v>
      </c>
      <c r="E63" s="47">
        <v>69767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69767</v>
      </c>
      <c r="O63" s="48">
        <f t="shared" si="8"/>
        <v>1.6731096668984868</v>
      </c>
      <c r="P63" s="9"/>
    </row>
    <row r="64" spans="1:16">
      <c r="A64" s="12"/>
      <c r="B64" s="25">
        <v>343.4</v>
      </c>
      <c r="C64" s="20" t="s">
        <v>69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945294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945294</v>
      </c>
      <c r="O64" s="48">
        <f t="shared" si="8"/>
        <v>22.669464495551452</v>
      </c>
      <c r="P64" s="9"/>
    </row>
    <row r="65" spans="1:16">
      <c r="A65" s="12"/>
      <c r="B65" s="25">
        <v>344.3</v>
      </c>
      <c r="C65" s="20" t="s">
        <v>181</v>
      </c>
      <c r="D65" s="47">
        <v>0</v>
      </c>
      <c r="E65" s="47">
        <v>119320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119320</v>
      </c>
      <c r="O65" s="48">
        <f t="shared" si="8"/>
        <v>2.8614595074222402</v>
      </c>
      <c r="P65" s="9"/>
    </row>
    <row r="66" spans="1:16">
      <c r="A66" s="12"/>
      <c r="B66" s="25">
        <v>346.4</v>
      </c>
      <c r="C66" s="20" t="s">
        <v>71</v>
      </c>
      <c r="D66" s="47">
        <v>28188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28188</v>
      </c>
      <c r="O66" s="48">
        <f t="shared" si="8"/>
        <v>0.67598743375140891</v>
      </c>
      <c r="P66" s="9"/>
    </row>
    <row r="67" spans="1:16">
      <c r="A67" s="12"/>
      <c r="B67" s="25">
        <v>346.9</v>
      </c>
      <c r="C67" s="20" t="s">
        <v>242</v>
      </c>
      <c r="D67" s="47">
        <v>0</v>
      </c>
      <c r="E67" s="47">
        <v>3957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3957</v>
      </c>
      <c r="O67" s="48">
        <f t="shared" si="8"/>
        <v>9.4894361975107311E-2</v>
      </c>
      <c r="P67" s="9"/>
    </row>
    <row r="68" spans="1:16">
      <c r="A68" s="12"/>
      <c r="B68" s="25">
        <v>347.2</v>
      </c>
      <c r="C68" s="20" t="s">
        <v>72</v>
      </c>
      <c r="D68" s="47">
        <v>85289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85289</v>
      </c>
      <c r="O68" s="48">
        <f t="shared" si="8"/>
        <v>2.0453488093239645</v>
      </c>
      <c r="P68" s="9"/>
    </row>
    <row r="69" spans="1:16">
      <c r="A69" s="12"/>
      <c r="B69" s="25">
        <v>348.12</v>
      </c>
      <c r="C69" s="20" t="s">
        <v>196</v>
      </c>
      <c r="D69" s="47">
        <v>0</v>
      </c>
      <c r="E69" s="47">
        <v>9669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75" si="11">SUM(D69:M69)</f>
        <v>9669</v>
      </c>
      <c r="O69" s="48">
        <f t="shared" ref="O69:O100" si="12">(N69/O$104)</f>
        <v>0.23187606417420081</v>
      </c>
      <c r="P69" s="9"/>
    </row>
    <row r="70" spans="1:16">
      <c r="A70" s="12"/>
      <c r="B70" s="25">
        <v>348.22</v>
      </c>
      <c r="C70" s="20" t="s">
        <v>197</v>
      </c>
      <c r="D70" s="47">
        <v>0</v>
      </c>
      <c r="E70" s="47">
        <v>21005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21005</v>
      </c>
      <c r="O70" s="48">
        <f t="shared" si="12"/>
        <v>0.50372910621357825</v>
      </c>
      <c r="P70" s="9"/>
    </row>
    <row r="71" spans="1:16">
      <c r="A71" s="12"/>
      <c r="B71" s="25">
        <v>348.32</v>
      </c>
      <c r="C71" s="20" t="s">
        <v>198</v>
      </c>
      <c r="D71" s="47">
        <v>0</v>
      </c>
      <c r="E71" s="47">
        <v>142961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142961</v>
      </c>
      <c r="O71" s="48">
        <f t="shared" si="12"/>
        <v>3.4284035588383412</v>
      </c>
      <c r="P71" s="9"/>
    </row>
    <row r="72" spans="1:16">
      <c r="A72" s="12"/>
      <c r="B72" s="25">
        <v>348.42</v>
      </c>
      <c r="C72" s="20" t="s">
        <v>199</v>
      </c>
      <c r="D72" s="47">
        <v>0</v>
      </c>
      <c r="E72" s="47">
        <v>99843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99843</v>
      </c>
      <c r="O72" s="48">
        <f t="shared" si="12"/>
        <v>2.3943739658025374</v>
      </c>
      <c r="P72" s="9"/>
    </row>
    <row r="73" spans="1:16">
      <c r="A73" s="12"/>
      <c r="B73" s="25">
        <v>348.52</v>
      </c>
      <c r="C73" s="20" t="s">
        <v>200</v>
      </c>
      <c r="D73" s="47">
        <v>0</v>
      </c>
      <c r="E73" s="47">
        <v>249047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249047</v>
      </c>
      <c r="O73" s="48">
        <f t="shared" si="12"/>
        <v>5.9724933451641524</v>
      </c>
      <c r="P73" s="9"/>
    </row>
    <row r="74" spans="1:16">
      <c r="A74" s="12"/>
      <c r="B74" s="25">
        <v>348.62</v>
      </c>
      <c r="C74" s="20" t="s">
        <v>239</v>
      </c>
      <c r="D74" s="47">
        <v>0</v>
      </c>
      <c r="E74" s="47">
        <v>498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498</v>
      </c>
      <c r="O74" s="48">
        <f t="shared" si="12"/>
        <v>1.194273243962685E-2</v>
      </c>
      <c r="P74" s="9"/>
    </row>
    <row r="75" spans="1:16">
      <c r="A75" s="12"/>
      <c r="B75" s="25">
        <v>348.72</v>
      </c>
      <c r="C75" s="20" t="s">
        <v>201</v>
      </c>
      <c r="D75" s="47">
        <v>0</v>
      </c>
      <c r="E75" s="47">
        <v>38489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38489</v>
      </c>
      <c r="O75" s="48">
        <f t="shared" si="12"/>
        <v>0.9230197366843329</v>
      </c>
      <c r="P75" s="9"/>
    </row>
    <row r="76" spans="1:16">
      <c r="A76" s="12"/>
      <c r="B76" s="25">
        <v>348.92099999999999</v>
      </c>
      <c r="C76" s="20" t="s">
        <v>182</v>
      </c>
      <c r="D76" s="47">
        <v>0</v>
      </c>
      <c r="E76" s="47">
        <v>6819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6819</v>
      </c>
      <c r="O76" s="48">
        <f t="shared" si="12"/>
        <v>0.16352910141730018</v>
      </c>
      <c r="P76" s="9"/>
    </row>
    <row r="77" spans="1:16">
      <c r="A77" s="12"/>
      <c r="B77" s="25">
        <v>348.92200000000003</v>
      </c>
      <c r="C77" s="20" t="s">
        <v>183</v>
      </c>
      <c r="D77" s="47">
        <v>0</v>
      </c>
      <c r="E77" s="47">
        <v>6819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6819</v>
      </c>
      <c r="O77" s="48">
        <f t="shared" si="12"/>
        <v>0.16352910141730018</v>
      </c>
      <c r="P77" s="9"/>
    </row>
    <row r="78" spans="1:16">
      <c r="A78" s="12"/>
      <c r="B78" s="25">
        <v>348.923</v>
      </c>
      <c r="C78" s="20" t="s">
        <v>184</v>
      </c>
      <c r="D78" s="47">
        <v>0</v>
      </c>
      <c r="E78" s="47">
        <v>6819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6819</v>
      </c>
      <c r="O78" s="48">
        <f t="shared" si="12"/>
        <v>0.16352910141730018</v>
      </c>
      <c r="P78" s="9"/>
    </row>
    <row r="79" spans="1:16">
      <c r="A79" s="12"/>
      <c r="B79" s="25">
        <v>348.92399999999998</v>
      </c>
      <c r="C79" s="20" t="s">
        <v>185</v>
      </c>
      <c r="D79" s="47">
        <v>0</v>
      </c>
      <c r="E79" s="47">
        <v>6819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6819</v>
      </c>
      <c r="O79" s="48">
        <f t="shared" si="12"/>
        <v>0.16352910141730018</v>
      </c>
      <c r="P79" s="9"/>
    </row>
    <row r="80" spans="1:16">
      <c r="A80" s="12"/>
      <c r="B80" s="25">
        <v>348.93</v>
      </c>
      <c r="C80" s="20" t="s">
        <v>256</v>
      </c>
      <c r="D80" s="47">
        <v>0</v>
      </c>
      <c r="E80" s="47">
        <v>106597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106597</v>
      </c>
      <c r="O80" s="48">
        <f t="shared" si="12"/>
        <v>2.556344276841171</v>
      </c>
      <c r="P80" s="9"/>
    </row>
    <row r="81" spans="1:16">
      <c r="A81" s="12"/>
      <c r="B81" s="25">
        <v>348.93200000000002</v>
      </c>
      <c r="C81" s="20" t="s">
        <v>187</v>
      </c>
      <c r="D81" s="47">
        <v>4259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4259</v>
      </c>
      <c r="O81" s="48">
        <f t="shared" si="12"/>
        <v>0.10213674188829468</v>
      </c>
      <c r="P81" s="9"/>
    </row>
    <row r="82" spans="1:16" ht="15.75">
      <c r="A82" s="29" t="s">
        <v>53</v>
      </c>
      <c r="B82" s="30"/>
      <c r="C82" s="31"/>
      <c r="D82" s="32">
        <f t="shared" ref="D82:M82" si="13">SUM(D83:D90)</f>
        <v>3959</v>
      </c>
      <c r="E82" s="32">
        <f t="shared" si="13"/>
        <v>350327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>SUM(D82:M82)</f>
        <v>354286</v>
      </c>
      <c r="O82" s="46">
        <f t="shared" si="12"/>
        <v>8.4962708937864218</v>
      </c>
      <c r="P82" s="10"/>
    </row>
    <row r="83" spans="1:16">
      <c r="A83" s="13"/>
      <c r="B83" s="40">
        <v>351.1</v>
      </c>
      <c r="C83" s="21" t="s">
        <v>93</v>
      </c>
      <c r="D83" s="47">
        <v>0</v>
      </c>
      <c r="E83" s="47">
        <v>18230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18230</v>
      </c>
      <c r="O83" s="48">
        <f t="shared" si="12"/>
        <v>0.43718074773975396</v>
      </c>
      <c r="P83" s="9"/>
    </row>
    <row r="84" spans="1:16">
      <c r="A84" s="13"/>
      <c r="B84" s="40">
        <v>351.2</v>
      </c>
      <c r="C84" s="21" t="s">
        <v>95</v>
      </c>
      <c r="D84" s="47">
        <v>0</v>
      </c>
      <c r="E84" s="47">
        <v>30465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0" si="14">SUM(D84:M84)</f>
        <v>30465</v>
      </c>
      <c r="O84" s="48">
        <f t="shared" si="12"/>
        <v>0.7305930597856064</v>
      </c>
      <c r="P84" s="9"/>
    </row>
    <row r="85" spans="1:16">
      <c r="A85" s="13"/>
      <c r="B85" s="40">
        <v>351.3</v>
      </c>
      <c r="C85" s="21" t="s">
        <v>208</v>
      </c>
      <c r="D85" s="47">
        <v>0</v>
      </c>
      <c r="E85" s="47">
        <v>10985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10985</v>
      </c>
      <c r="O85" s="48">
        <f t="shared" si="12"/>
        <v>0.26343557399458023</v>
      </c>
      <c r="P85" s="9"/>
    </row>
    <row r="86" spans="1:16">
      <c r="A86" s="13"/>
      <c r="B86" s="40">
        <v>351.5</v>
      </c>
      <c r="C86" s="21" t="s">
        <v>152</v>
      </c>
      <c r="D86" s="47">
        <v>0</v>
      </c>
      <c r="E86" s="47">
        <v>67242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67242</v>
      </c>
      <c r="O86" s="48">
        <f t="shared" si="12"/>
        <v>1.6125566560349169</v>
      </c>
      <c r="P86" s="9"/>
    </row>
    <row r="87" spans="1:16">
      <c r="A87" s="13"/>
      <c r="B87" s="40">
        <v>351.7</v>
      </c>
      <c r="C87" s="21" t="s">
        <v>209</v>
      </c>
      <c r="D87" s="47">
        <v>0</v>
      </c>
      <c r="E87" s="47">
        <v>31826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31826</v>
      </c>
      <c r="O87" s="48">
        <f t="shared" si="12"/>
        <v>0.76323173217583151</v>
      </c>
      <c r="P87" s="9"/>
    </row>
    <row r="88" spans="1:16">
      <c r="A88" s="13"/>
      <c r="B88" s="40">
        <v>352</v>
      </c>
      <c r="C88" s="21" t="s">
        <v>97</v>
      </c>
      <c r="D88" s="47">
        <v>3959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3959</v>
      </c>
      <c r="O88" s="48">
        <f t="shared" si="12"/>
        <v>9.4942324755989349E-2</v>
      </c>
      <c r="P88" s="9"/>
    </row>
    <row r="89" spans="1:16">
      <c r="A89" s="13"/>
      <c r="B89" s="40">
        <v>354</v>
      </c>
      <c r="C89" s="21" t="s">
        <v>98</v>
      </c>
      <c r="D89" s="47">
        <v>0</v>
      </c>
      <c r="E89" s="47">
        <v>6532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6532</v>
      </c>
      <c r="O89" s="48">
        <f t="shared" si="12"/>
        <v>0.15664644236072808</v>
      </c>
      <c r="P89" s="9"/>
    </row>
    <row r="90" spans="1:16">
      <c r="A90" s="13"/>
      <c r="B90" s="40">
        <v>358.2</v>
      </c>
      <c r="C90" s="21" t="s">
        <v>259</v>
      </c>
      <c r="D90" s="47">
        <v>0</v>
      </c>
      <c r="E90" s="47">
        <v>185047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185047</v>
      </c>
      <c r="O90" s="48">
        <f t="shared" si="12"/>
        <v>4.4376843569390152</v>
      </c>
      <c r="P90" s="9"/>
    </row>
    <row r="91" spans="1:16" ht="15.75">
      <c r="A91" s="29" t="s">
        <v>5</v>
      </c>
      <c r="B91" s="30"/>
      <c r="C91" s="31"/>
      <c r="D91" s="32">
        <f t="shared" ref="D91:M91" si="15">SUM(D92:D98)</f>
        <v>836538</v>
      </c>
      <c r="E91" s="32">
        <f t="shared" si="15"/>
        <v>806546</v>
      </c>
      <c r="F91" s="32">
        <f t="shared" si="15"/>
        <v>338</v>
      </c>
      <c r="G91" s="32">
        <f t="shared" si="15"/>
        <v>219783</v>
      </c>
      <c r="H91" s="32">
        <f t="shared" si="15"/>
        <v>0</v>
      </c>
      <c r="I91" s="32">
        <f t="shared" si="15"/>
        <v>49769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>SUM(D91:M91)</f>
        <v>1912974</v>
      </c>
      <c r="O91" s="46">
        <f t="shared" si="12"/>
        <v>45.87577639751553</v>
      </c>
      <c r="P91" s="10"/>
    </row>
    <row r="92" spans="1:16">
      <c r="A92" s="12"/>
      <c r="B92" s="25">
        <v>361.1</v>
      </c>
      <c r="C92" s="20" t="s">
        <v>100</v>
      </c>
      <c r="D92" s="47">
        <v>207866</v>
      </c>
      <c r="E92" s="47">
        <v>12539</v>
      </c>
      <c r="F92" s="47">
        <v>338</v>
      </c>
      <c r="G92" s="47">
        <v>260</v>
      </c>
      <c r="H92" s="47">
        <v>0</v>
      </c>
      <c r="I92" s="47">
        <v>16952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237955</v>
      </c>
      <c r="O92" s="48">
        <f t="shared" si="12"/>
        <v>5.7064917623923836</v>
      </c>
      <c r="P92" s="9"/>
    </row>
    <row r="93" spans="1:16">
      <c r="A93" s="12"/>
      <c r="B93" s="25">
        <v>361.2</v>
      </c>
      <c r="C93" s="20" t="s">
        <v>217</v>
      </c>
      <c r="D93" s="47">
        <v>51188</v>
      </c>
      <c r="E93" s="47">
        <v>33702</v>
      </c>
      <c r="F93" s="47">
        <v>0</v>
      </c>
      <c r="G93" s="47">
        <v>21523</v>
      </c>
      <c r="H93" s="47">
        <v>0</v>
      </c>
      <c r="I93" s="47">
        <v>14221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8" si="16">SUM(D93:M93)</f>
        <v>120634</v>
      </c>
      <c r="O93" s="48">
        <f t="shared" si="12"/>
        <v>2.8929710544617375</v>
      </c>
      <c r="P93" s="9"/>
    </row>
    <row r="94" spans="1:16">
      <c r="A94" s="12"/>
      <c r="B94" s="25">
        <v>362</v>
      </c>
      <c r="C94" s="20" t="s">
        <v>101</v>
      </c>
      <c r="D94" s="47">
        <v>37135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37135</v>
      </c>
      <c r="O94" s="48">
        <f t="shared" si="12"/>
        <v>0.89054893402719493</v>
      </c>
      <c r="P94" s="9"/>
    </row>
    <row r="95" spans="1:16">
      <c r="A95" s="12"/>
      <c r="B95" s="25">
        <v>365</v>
      </c>
      <c r="C95" s="20" t="s">
        <v>203</v>
      </c>
      <c r="D95" s="47">
        <v>193075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193075</v>
      </c>
      <c r="O95" s="48">
        <f t="shared" si="12"/>
        <v>4.6302069593995059</v>
      </c>
      <c r="P95" s="9"/>
    </row>
    <row r="96" spans="1:16">
      <c r="A96" s="12"/>
      <c r="B96" s="25">
        <v>366</v>
      </c>
      <c r="C96" s="20" t="s">
        <v>102</v>
      </c>
      <c r="D96" s="47">
        <v>7997</v>
      </c>
      <c r="E96" s="47">
        <v>0</v>
      </c>
      <c r="F96" s="47">
        <v>0</v>
      </c>
      <c r="G96" s="47">
        <v>198000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205997</v>
      </c>
      <c r="O96" s="48">
        <f t="shared" si="12"/>
        <v>4.9400944866783378</v>
      </c>
      <c r="P96" s="9"/>
    </row>
    <row r="97" spans="1:119">
      <c r="A97" s="12"/>
      <c r="B97" s="25">
        <v>367</v>
      </c>
      <c r="C97" s="20" t="s">
        <v>103</v>
      </c>
      <c r="D97" s="47">
        <v>0</v>
      </c>
      <c r="E97" s="47">
        <v>2420</v>
      </c>
      <c r="F97" s="47">
        <v>0</v>
      </c>
      <c r="G97" s="47">
        <v>0</v>
      </c>
      <c r="H97" s="47">
        <v>0</v>
      </c>
      <c r="I97" s="47">
        <v>7387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9807</v>
      </c>
      <c r="O97" s="48">
        <f t="shared" si="12"/>
        <v>0.23518549605506128</v>
      </c>
      <c r="P97" s="9"/>
    </row>
    <row r="98" spans="1:119">
      <c r="A98" s="12"/>
      <c r="B98" s="25">
        <v>369.9</v>
      </c>
      <c r="C98" s="20" t="s">
        <v>104</v>
      </c>
      <c r="D98" s="47">
        <v>339277</v>
      </c>
      <c r="E98" s="47">
        <v>757885</v>
      </c>
      <c r="F98" s="47">
        <v>0</v>
      </c>
      <c r="G98" s="47">
        <v>0</v>
      </c>
      <c r="H98" s="47">
        <v>0</v>
      </c>
      <c r="I98" s="47">
        <v>11209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1108371</v>
      </c>
      <c r="O98" s="48">
        <f t="shared" si="12"/>
        <v>26.580277704501306</v>
      </c>
      <c r="P98" s="9"/>
    </row>
    <row r="99" spans="1:119" ht="15.75">
      <c r="A99" s="29" t="s">
        <v>54</v>
      </c>
      <c r="B99" s="30"/>
      <c r="C99" s="31"/>
      <c r="D99" s="32">
        <f t="shared" ref="D99:M99" si="17">SUM(D100:D101)</f>
        <v>734315</v>
      </c>
      <c r="E99" s="32">
        <f t="shared" si="17"/>
        <v>1214922</v>
      </c>
      <c r="F99" s="32">
        <f t="shared" si="17"/>
        <v>0</v>
      </c>
      <c r="G99" s="32">
        <f t="shared" si="17"/>
        <v>3925902</v>
      </c>
      <c r="H99" s="32">
        <f t="shared" si="17"/>
        <v>0</v>
      </c>
      <c r="I99" s="32">
        <f t="shared" si="17"/>
        <v>0</v>
      </c>
      <c r="J99" s="32">
        <f t="shared" si="17"/>
        <v>0</v>
      </c>
      <c r="K99" s="32">
        <f t="shared" si="17"/>
        <v>0</v>
      </c>
      <c r="L99" s="32">
        <f t="shared" si="17"/>
        <v>0</v>
      </c>
      <c r="M99" s="32">
        <f t="shared" si="17"/>
        <v>0</v>
      </c>
      <c r="N99" s="32">
        <f>SUM(D99:M99)</f>
        <v>5875139</v>
      </c>
      <c r="O99" s="46">
        <f t="shared" si="12"/>
        <v>140.89400225425069</v>
      </c>
      <c r="P99" s="9"/>
    </row>
    <row r="100" spans="1:119">
      <c r="A100" s="12"/>
      <c r="B100" s="25">
        <v>381</v>
      </c>
      <c r="C100" s="20" t="s">
        <v>105</v>
      </c>
      <c r="D100" s="47">
        <v>186011</v>
      </c>
      <c r="E100" s="47">
        <v>1214922</v>
      </c>
      <c r="F100" s="47">
        <v>0</v>
      </c>
      <c r="G100" s="47">
        <v>3925902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5326835</v>
      </c>
      <c r="O100" s="48">
        <f t="shared" si="12"/>
        <v>127.74490994987889</v>
      </c>
      <c r="P100" s="9"/>
    </row>
    <row r="101" spans="1:119" ht="15.75" thickBot="1">
      <c r="A101" s="12"/>
      <c r="B101" s="25">
        <v>383</v>
      </c>
      <c r="C101" s="20" t="s">
        <v>156</v>
      </c>
      <c r="D101" s="47">
        <v>548304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548304</v>
      </c>
      <c r="O101" s="48">
        <f>(N101/O$104)</f>
        <v>13.149092304371807</v>
      </c>
      <c r="P101" s="9"/>
    </row>
    <row r="102" spans="1:119" ht="16.5" thickBot="1">
      <c r="A102" s="14" t="s">
        <v>79</v>
      </c>
      <c r="B102" s="23"/>
      <c r="C102" s="22"/>
      <c r="D102" s="15">
        <f t="shared" ref="D102:M102" si="18">SUM(D5,D11,D20,D51,D82,D91,D99)</f>
        <v>34411349</v>
      </c>
      <c r="E102" s="15">
        <f t="shared" si="18"/>
        <v>21775278</v>
      </c>
      <c r="F102" s="15">
        <f t="shared" si="18"/>
        <v>600338</v>
      </c>
      <c r="G102" s="15">
        <f t="shared" si="18"/>
        <v>4554914</v>
      </c>
      <c r="H102" s="15">
        <f t="shared" si="18"/>
        <v>0</v>
      </c>
      <c r="I102" s="15">
        <f t="shared" si="18"/>
        <v>3392573</v>
      </c>
      <c r="J102" s="15">
        <f t="shared" si="18"/>
        <v>0</v>
      </c>
      <c r="K102" s="15">
        <f t="shared" si="18"/>
        <v>0</v>
      </c>
      <c r="L102" s="15">
        <f t="shared" si="18"/>
        <v>0</v>
      </c>
      <c r="M102" s="15">
        <f t="shared" si="18"/>
        <v>0</v>
      </c>
      <c r="N102" s="15">
        <f>SUM(D102:M102)</f>
        <v>64734452</v>
      </c>
      <c r="O102" s="38">
        <f>(N102/O$104)</f>
        <v>1552.4221683973237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49" t="s">
        <v>260</v>
      </c>
      <c r="M104" s="49"/>
      <c r="N104" s="49"/>
      <c r="O104" s="44">
        <v>41699</v>
      </c>
    </row>
    <row r="105" spans="1:119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2"/>
    </row>
    <row r="106" spans="1:119" ht="15.75" customHeight="1" thickBot="1">
      <c r="A106" s="53" t="s">
        <v>130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20026101</v>
      </c>
      <c r="E5" s="27">
        <f t="shared" si="0"/>
        <v>2383944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22410045</v>
      </c>
      <c r="O5" s="33">
        <f t="shared" ref="O5:O36" si="1">(N5/O$105)</f>
        <v>542.22223566416642</v>
      </c>
      <c r="P5" s="6"/>
    </row>
    <row r="6" spans="1:133">
      <c r="A6" s="12"/>
      <c r="B6" s="25">
        <v>311</v>
      </c>
      <c r="C6" s="20" t="s">
        <v>2</v>
      </c>
      <c r="D6" s="47">
        <v>16444493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16444493</v>
      </c>
      <c r="O6" s="48">
        <f t="shared" si="1"/>
        <v>397.88272441325915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238462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238462</v>
      </c>
      <c r="O7" s="48">
        <f t="shared" si="1"/>
        <v>5.7697072344543914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52747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52747</v>
      </c>
      <c r="O8" s="48">
        <f t="shared" si="1"/>
        <v>1.2762400193563996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1262236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1262236</v>
      </c>
      <c r="O9" s="48">
        <f t="shared" si="1"/>
        <v>30.540430679893539</v>
      </c>
      <c r="P9" s="9"/>
    </row>
    <row r="10" spans="1:133">
      <c r="A10" s="12"/>
      <c r="B10" s="25">
        <v>312.42</v>
      </c>
      <c r="C10" s="20" t="s">
        <v>246</v>
      </c>
      <c r="D10" s="47">
        <v>0</v>
      </c>
      <c r="E10" s="47">
        <v>830499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830499</v>
      </c>
      <c r="O10" s="48">
        <f t="shared" si="1"/>
        <v>20.094338253084928</v>
      </c>
      <c r="P10" s="9"/>
    </row>
    <row r="11" spans="1:133">
      <c r="A11" s="12"/>
      <c r="B11" s="25">
        <v>312.60000000000002</v>
      </c>
      <c r="C11" s="20" t="s">
        <v>15</v>
      </c>
      <c r="D11" s="47">
        <v>3432969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3432969</v>
      </c>
      <c r="O11" s="48">
        <f t="shared" si="1"/>
        <v>83.062400193564002</v>
      </c>
      <c r="P11" s="9"/>
    </row>
    <row r="12" spans="1:133">
      <c r="A12" s="12"/>
      <c r="B12" s="25">
        <v>315</v>
      </c>
      <c r="C12" s="20" t="s">
        <v>164</v>
      </c>
      <c r="D12" s="47">
        <v>148639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148639</v>
      </c>
      <c r="O12" s="48">
        <f t="shared" si="1"/>
        <v>3.5963948705540769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SUM(D14:D23)</f>
        <v>440568</v>
      </c>
      <c r="E13" s="32">
        <f t="shared" si="3"/>
        <v>5840115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2218769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8499452</v>
      </c>
      <c r="O13" s="46">
        <f t="shared" si="1"/>
        <v>205.64848778127268</v>
      </c>
      <c r="P13" s="10"/>
    </row>
    <row r="14" spans="1:133">
      <c r="A14" s="12"/>
      <c r="B14" s="25">
        <v>322</v>
      </c>
      <c r="C14" s="20" t="s">
        <v>0</v>
      </c>
      <c r="D14" s="47">
        <v>437023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437023</v>
      </c>
      <c r="O14" s="48">
        <f t="shared" si="1"/>
        <v>10.573989837890153</v>
      </c>
      <c r="P14" s="9"/>
    </row>
    <row r="15" spans="1:133">
      <c r="A15" s="12"/>
      <c r="B15" s="25">
        <v>324.11</v>
      </c>
      <c r="C15" s="20" t="s">
        <v>252</v>
      </c>
      <c r="D15" s="47">
        <v>0</v>
      </c>
      <c r="E15" s="47">
        <v>12458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12458</v>
      </c>
      <c r="O15" s="48">
        <f t="shared" si="1"/>
        <v>0.301427534478587</v>
      </c>
      <c r="P15" s="9"/>
    </row>
    <row r="16" spans="1:133">
      <c r="A16" s="12"/>
      <c r="B16" s="25">
        <v>324.12</v>
      </c>
      <c r="C16" s="20" t="s">
        <v>253</v>
      </c>
      <c r="D16" s="47">
        <v>0</v>
      </c>
      <c r="E16" s="47">
        <v>106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106</v>
      </c>
      <c r="O16" s="48">
        <f t="shared" si="1"/>
        <v>2.5647229615291555E-3</v>
      </c>
      <c r="P16" s="9"/>
    </row>
    <row r="17" spans="1:16">
      <c r="A17" s="12"/>
      <c r="B17" s="25">
        <v>324.31</v>
      </c>
      <c r="C17" s="20" t="s">
        <v>19</v>
      </c>
      <c r="D17" s="47">
        <v>0</v>
      </c>
      <c r="E17" s="47">
        <v>303150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303150</v>
      </c>
      <c r="O17" s="48">
        <f t="shared" si="1"/>
        <v>7.3348657149770142</v>
      </c>
      <c r="P17" s="9"/>
    </row>
    <row r="18" spans="1:16">
      <c r="A18" s="12"/>
      <c r="B18" s="25">
        <v>324.32</v>
      </c>
      <c r="C18" s="20" t="s">
        <v>123</v>
      </c>
      <c r="D18" s="47">
        <v>0</v>
      </c>
      <c r="E18" s="47">
        <v>2559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2559</v>
      </c>
      <c r="O18" s="48">
        <f t="shared" si="1"/>
        <v>6.1916283571255747E-2</v>
      </c>
      <c r="P18" s="9"/>
    </row>
    <row r="19" spans="1:16">
      <c r="A19" s="12"/>
      <c r="B19" s="25">
        <v>324.61</v>
      </c>
      <c r="C19" s="20" t="s">
        <v>20</v>
      </c>
      <c r="D19" s="47">
        <v>0</v>
      </c>
      <c r="E19" s="47">
        <v>32145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32145</v>
      </c>
      <c r="O19" s="48">
        <f t="shared" si="1"/>
        <v>0.77776433583353499</v>
      </c>
      <c r="P19" s="9"/>
    </row>
    <row r="20" spans="1:16">
      <c r="A20" s="12"/>
      <c r="B20" s="25">
        <v>324.62</v>
      </c>
      <c r="C20" s="20" t="s">
        <v>254</v>
      </c>
      <c r="D20" s="47">
        <v>0</v>
      </c>
      <c r="E20" s="47">
        <v>300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300</v>
      </c>
      <c r="O20" s="48">
        <f t="shared" si="1"/>
        <v>7.2586498911202512E-3</v>
      </c>
      <c r="P20" s="9"/>
    </row>
    <row r="21" spans="1:16">
      <c r="A21" s="12"/>
      <c r="B21" s="25">
        <v>325.2</v>
      </c>
      <c r="C21" s="20" t="s">
        <v>21</v>
      </c>
      <c r="D21" s="47">
        <v>0</v>
      </c>
      <c r="E21" s="47">
        <v>5457191</v>
      </c>
      <c r="F21" s="47">
        <v>0</v>
      </c>
      <c r="G21" s="47">
        <v>0</v>
      </c>
      <c r="H21" s="47">
        <v>0</v>
      </c>
      <c r="I21" s="47">
        <v>2218769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7675960</v>
      </c>
      <c r="O21" s="48">
        <f t="shared" si="1"/>
        <v>185.72368739414469</v>
      </c>
      <c r="P21" s="9"/>
    </row>
    <row r="22" spans="1:16">
      <c r="A22" s="12"/>
      <c r="B22" s="25">
        <v>329</v>
      </c>
      <c r="C22" s="20" t="s">
        <v>22</v>
      </c>
      <c r="D22" s="47">
        <v>0</v>
      </c>
      <c r="E22" s="47">
        <v>32206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32206</v>
      </c>
      <c r="O22" s="48">
        <f t="shared" si="1"/>
        <v>0.77924026131139612</v>
      </c>
      <c r="P22" s="9"/>
    </row>
    <row r="23" spans="1:16">
      <c r="A23" s="12"/>
      <c r="B23" s="25">
        <v>367</v>
      </c>
      <c r="C23" s="20" t="s">
        <v>103</v>
      </c>
      <c r="D23" s="47">
        <v>3545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3545</v>
      </c>
      <c r="O23" s="48">
        <f t="shared" si="1"/>
        <v>8.5773046213404314E-2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SUM(D25:D53)</f>
        <v>6769307</v>
      </c>
      <c r="E24" s="32">
        <f t="shared" si="5"/>
        <v>5818722</v>
      </c>
      <c r="F24" s="32">
        <f t="shared" si="5"/>
        <v>600000</v>
      </c>
      <c r="G24" s="32">
        <f t="shared" si="5"/>
        <v>587335</v>
      </c>
      <c r="H24" s="32">
        <f t="shared" si="5"/>
        <v>0</v>
      </c>
      <c r="I24" s="32">
        <f t="shared" si="5"/>
        <v>54098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13829462</v>
      </c>
      <c r="O24" s="46">
        <f t="shared" si="1"/>
        <v>334.61074280183885</v>
      </c>
      <c r="P24" s="10"/>
    </row>
    <row r="25" spans="1:16">
      <c r="A25" s="12"/>
      <c r="B25" s="25">
        <v>331.2</v>
      </c>
      <c r="C25" s="20" t="s">
        <v>23</v>
      </c>
      <c r="D25" s="47">
        <v>64399</v>
      </c>
      <c r="E25" s="47">
        <v>41603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106002</v>
      </c>
      <c r="O25" s="48">
        <f t="shared" si="1"/>
        <v>2.5647713525284299</v>
      </c>
      <c r="P25" s="9"/>
    </row>
    <row r="26" spans="1:16">
      <c r="A26" s="12"/>
      <c r="B26" s="25">
        <v>331.39</v>
      </c>
      <c r="C26" s="20" t="s">
        <v>247</v>
      </c>
      <c r="D26" s="47">
        <v>0</v>
      </c>
      <c r="E26" s="47">
        <v>0</v>
      </c>
      <c r="F26" s="47">
        <v>0</v>
      </c>
      <c r="G26" s="47">
        <v>494905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3" si="6">SUM(D26:M26)</f>
        <v>494905</v>
      </c>
      <c r="O26" s="48">
        <f t="shared" si="1"/>
        <v>11.974473747882893</v>
      </c>
      <c r="P26" s="9"/>
    </row>
    <row r="27" spans="1:16">
      <c r="A27" s="12"/>
      <c r="B27" s="25">
        <v>331.42</v>
      </c>
      <c r="C27" s="20" t="s">
        <v>222</v>
      </c>
      <c r="D27" s="47">
        <v>0</v>
      </c>
      <c r="E27" s="47">
        <v>79681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79681</v>
      </c>
      <c r="O27" s="48">
        <f t="shared" si="1"/>
        <v>1.927921606581176</v>
      </c>
      <c r="P27" s="9"/>
    </row>
    <row r="28" spans="1:16">
      <c r="A28" s="12"/>
      <c r="B28" s="25">
        <v>331.49</v>
      </c>
      <c r="C28" s="20" t="s">
        <v>28</v>
      </c>
      <c r="D28" s="47">
        <v>0</v>
      </c>
      <c r="E28" s="47">
        <v>101435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101435</v>
      </c>
      <c r="O28" s="48">
        <f t="shared" si="1"/>
        <v>2.4542705056859426</v>
      </c>
      <c r="P28" s="9"/>
    </row>
    <row r="29" spans="1:16">
      <c r="A29" s="12"/>
      <c r="B29" s="25">
        <v>331.5</v>
      </c>
      <c r="C29" s="20" t="s">
        <v>25</v>
      </c>
      <c r="D29" s="47">
        <v>480901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480901</v>
      </c>
      <c r="O29" s="48">
        <f t="shared" si="1"/>
        <v>11.6356399709654</v>
      </c>
      <c r="P29" s="9"/>
    </row>
    <row r="30" spans="1:16">
      <c r="A30" s="12"/>
      <c r="B30" s="25">
        <v>331.65</v>
      </c>
      <c r="C30" s="20" t="s">
        <v>29</v>
      </c>
      <c r="D30" s="47">
        <v>70525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70525</v>
      </c>
      <c r="O30" s="48">
        <f t="shared" si="1"/>
        <v>1.7063876119041859</v>
      </c>
      <c r="P30" s="9"/>
    </row>
    <row r="31" spans="1:16">
      <c r="A31" s="12"/>
      <c r="B31" s="25">
        <v>331.7</v>
      </c>
      <c r="C31" s="20" t="s">
        <v>133</v>
      </c>
      <c r="D31" s="47">
        <v>0</v>
      </c>
      <c r="E31" s="47">
        <v>17000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17000</v>
      </c>
      <c r="O31" s="48">
        <f t="shared" si="1"/>
        <v>0.4113234938301476</v>
      </c>
      <c r="P31" s="9"/>
    </row>
    <row r="32" spans="1:16">
      <c r="A32" s="12"/>
      <c r="B32" s="25">
        <v>333</v>
      </c>
      <c r="C32" s="20" t="s">
        <v>3</v>
      </c>
      <c r="D32" s="47">
        <v>164529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164529</v>
      </c>
      <c r="O32" s="48">
        <f t="shared" si="1"/>
        <v>3.9808613597870797</v>
      </c>
      <c r="P32" s="9"/>
    </row>
    <row r="33" spans="1:16">
      <c r="A33" s="12"/>
      <c r="B33" s="25">
        <v>334.2</v>
      </c>
      <c r="C33" s="20" t="s">
        <v>26</v>
      </c>
      <c r="D33" s="47">
        <v>0</v>
      </c>
      <c r="E33" s="47">
        <v>123099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123099</v>
      </c>
      <c r="O33" s="48">
        <f t="shared" si="1"/>
        <v>2.9784418098233729</v>
      </c>
      <c r="P33" s="9"/>
    </row>
    <row r="34" spans="1:16">
      <c r="A34" s="12"/>
      <c r="B34" s="25">
        <v>334.34</v>
      </c>
      <c r="C34" s="20" t="s">
        <v>30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54098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54098</v>
      </c>
      <c r="O34" s="48">
        <f t="shared" si="1"/>
        <v>1.3089281393660779</v>
      </c>
      <c r="P34" s="9"/>
    </row>
    <row r="35" spans="1:16">
      <c r="A35" s="12"/>
      <c r="B35" s="25">
        <v>334.39</v>
      </c>
      <c r="C35" s="20" t="s">
        <v>255</v>
      </c>
      <c r="D35" s="47">
        <v>0</v>
      </c>
      <c r="E35" s="47">
        <v>585162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52" si="7">SUM(D35:M35)</f>
        <v>585162</v>
      </c>
      <c r="O35" s="48">
        <f t="shared" si="1"/>
        <v>14.158286958625695</v>
      </c>
      <c r="P35" s="9"/>
    </row>
    <row r="36" spans="1:16">
      <c r="A36" s="12"/>
      <c r="B36" s="25">
        <v>334.49</v>
      </c>
      <c r="C36" s="20" t="s">
        <v>32</v>
      </c>
      <c r="D36" s="47">
        <v>0</v>
      </c>
      <c r="E36" s="47">
        <v>1405661</v>
      </c>
      <c r="F36" s="47">
        <v>0</v>
      </c>
      <c r="G36" s="47">
        <v>92430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1498091</v>
      </c>
      <c r="O36" s="48">
        <f t="shared" si="1"/>
        <v>36.247060246794099</v>
      </c>
      <c r="P36" s="9"/>
    </row>
    <row r="37" spans="1:16">
      <c r="A37" s="12"/>
      <c r="B37" s="25">
        <v>334.5</v>
      </c>
      <c r="C37" s="20" t="s">
        <v>33</v>
      </c>
      <c r="D37" s="47">
        <v>19822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19822</v>
      </c>
      <c r="O37" s="48">
        <f t="shared" ref="O37:O68" si="8">(N37/O$105)</f>
        <v>0.47960319380595207</v>
      </c>
      <c r="P37" s="9"/>
    </row>
    <row r="38" spans="1:16">
      <c r="A38" s="12"/>
      <c r="B38" s="25">
        <v>334.61</v>
      </c>
      <c r="C38" s="20" t="s">
        <v>165</v>
      </c>
      <c r="D38" s="47">
        <v>0</v>
      </c>
      <c r="E38" s="47">
        <v>34481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34481</v>
      </c>
      <c r="O38" s="48">
        <f t="shared" si="8"/>
        <v>0.8342850229857246</v>
      </c>
      <c r="P38" s="9"/>
    </row>
    <row r="39" spans="1:16">
      <c r="A39" s="12"/>
      <c r="B39" s="25">
        <v>334.7</v>
      </c>
      <c r="C39" s="20" t="s">
        <v>34</v>
      </c>
      <c r="D39" s="47">
        <v>34875</v>
      </c>
      <c r="E39" s="47">
        <v>109071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143946</v>
      </c>
      <c r="O39" s="48">
        <f t="shared" si="8"/>
        <v>3.4828453907573191</v>
      </c>
      <c r="P39" s="9"/>
    </row>
    <row r="40" spans="1:16">
      <c r="A40" s="12"/>
      <c r="B40" s="25">
        <v>334.82</v>
      </c>
      <c r="C40" s="20" t="s">
        <v>193</v>
      </c>
      <c r="D40" s="47">
        <v>0</v>
      </c>
      <c r="E40" s="47">
        <v>447707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447707</v>
      </c>
      <c r="O40" s="48">
        <f t="shared" si="8"/>
        <v>10.832494556012582</v>
      </c>
      <c r="P40" s="9"/>
    </row>
    <row r="41" spans="1:16">
      <c r="A41" s="12"/>
      <c r="B41" s="25">
        <v>335.12</v>
      </c>
      <c r="C41" s="20" t="s">
        <v>166</v>
      </c>
      <c r="D41" s="47">
        <v>1033180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1033180</v>
      </c>
      <c r="O41" s="48">
        <f t="shared" si="8"/>
        <v>24.998306315025406</v>
      </c>
      <c r="P41" s="9"/>
    </row>
    <row r="42" spans="1:16">
      <c r="A42" s="12"/>
      <c r="B42" s="25">
        <v>335.13</v>
      </c>
      <c r="C42" s="20" t="s">
        <v>167</v>
      </c>
      <c r="D42" s="47">
        <v>23261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23261</v>
      </c>
      <c r="O42" s="48">
        <f t="shared" si="8"/>
        <v>0.56281151705782728</v>
      </c>
      <c r="P42" s="9"/>
    </row>
    <row r="43" spans="1:16">
      <c r="A43" s="12"/>
      <c r="B43" s="25">
        <v>335.14</v>
      </c>
      <c r="C43" s="20" t="s">
        <v>168</v>
      </c>
      <c r="D43" s="47">
        <v>15035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15035</v>
      </c>
      <c r="O43" s="48">
        <f t="shared" si="8"/>
        <v>0.36377933704330995</v>
      </c>
      <c r="P43" s="9"/>
    </row>
    <row r="44" spans="1:16">
      <c r="A44" s="12"/>
      <c r="B44" s="25">
        <v>335.15</v>
      </c>
      <c r="C44" s="20" t="s">
        <v>169</v>
      </c>
      <c r="D44" s="47">
        <v>7751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7751</v>
      </c>
      <c r="O44" s="48">
        <f t="shared" si="8"/>
        <v>0.18753931768691023</v>
      </c>
      <c r="P44" s="9"/>
    </row>
    <row r="45" spans="1:16">
      <c r="A45" s="12"/>
      <c r="B45" s="25">
        <v>335.16</v>
      </c>
      <c r="C45" s="20" t="s">
        <v>170</v>
      </c>
      <c r="D45" s="47">
        <v>12000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12000</v>
      </c>
      <c r="O45" s="48">
        <f t="shared" si="8"/>
        <v>0.29034599564481006</v>
      </c>
      <c r="P45" s="9"/>
    </row>
    <row r="46" spans="1:16">
      <c r="A46" s="12"/>
      <c r="B46" s="25">
        <v>335.18</v>
      </c>
      <c r="C46" s="20" t="s">
        <v>171</v>
      </c>
      <c r="D46" s="47">
        <v>3493249</v>
      </c>
      <c r="E46" s="47">
        <v>0</v>
      </c>
      <c r="F46" s="47">
        <v>600000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4093249</v>
      </c>
      <c r="O46" s="48">
        <f t="shared" si="8"/>
        <v>99.038204693926929</v>
      </c>
      <c r="P46" s="9"/>
    </row>
    <row r="47" spans="1:16">
      <c r="A47" s="12"/>
      <c r="B47" s="25">
        <v>335.19</v>
      </c>
      <c r="C47" s="20" t="s">
        <v>172</v>
      </c>
      <c r="D47" s="47">
        <v>1303818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1303818</v>
      </c>
      <c r="O47" s="48">
        <f t="shared" si="8"/>
        <v>31.54652794580208</v>
      </c>
      <c r="P47" s="9"/>
    </row>
    <row r="48" spans="1:16">
      <c r="A48" s="12"/>
      <c r="B48" s="25">
        <v>335.21</v>
      </c>
      <c r="C48" s="20" t="s">
        <v>134</v>
      </c>
      <c r="D48" s="47">
        <v>0</v>
      </c>
      <c r="E48" s="47">
        <v>1200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1200</v>
      </c>
      <c r="O48" s="48">
        <f t="shared" si="8"/>
        <v>2.9034599564481005E-2</v>
      </c>
      <c r="P48" s="9"/>
    </row>
    <row r="49" spans="1:16">
      <c r="A49" s="12"/>
      <c r="B49" s="25">
        <v>335.22</v>
      </c>
      <c r="C49" s="20" t="s">
        <v>41</v>
      </c>
      <c r="D49" s="47">
        <v>0</v>
      </c>
      <c r="E49" s="47">
        <v>174005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174005</v>
      </c>
      <c r="O49" s="48">
        <f t="shared" si="8"/>
        <v>4.2101379143479312</v>
      </c>
      <c r="P49" s="9"/>
    </row>
    <row r="50" spans="1:16">
      <c r="A50" s="12"/>
      <c r="B50" s="25">
        <v>335.49</v>
      </c>
      <c r="C50" s="20" t="s">
        <v>43</v>
      </c>
      <c r="D50" s="47">
        <v>0</v>
      </c>
      <c r="E50" s="47">
        <v>2216161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2216161</v>
      </c>
      <c r="O50" s="48">
        <f t="shared" si="8"/>
        <v>53.621122671183159</v>
      </c>
      <c r="P50" s="9"/>
    </row>
    <row r="51" spans="1:16">
      <c r="A51" s="12"/>
      <c r="B51" s="25">
        <v>335.5</v>
      </c>
      <c r="C51" s="20" t="s">
        <v>44</v>
      </c>
      <c r="D51" s="47">
        <v>0</v>
      </c>
      <c r="E51" s="47">
        <v>350000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350000</v>
      </c>
      <c r="O51" s="48">
        <f t="shared" si="8"/>
        <v>8.4684248729736264</v>
      </c>
      <c r="P51" s="9"/>
    </row>
    <row r="52" spans="1:16">
      <c r="A52" s="12"/>
      <c r="B52" s="25">
        <v>336</v>
      </c>
      <c r="C52" s="20" t="s">
        <v>4</v>
      </c>
      <c r="D52" s="47">
        <v>36464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36464</v>
      </c>
      <c r="O52" s="48">
        <f t="shared" si="8"/>
        <v>0.88226469876602953</v>
      </c>
      <c r="P52" s="9"/>
    </row>
    <row r="53" spans="1:16">
      <c r="A53" s="12"/>
      <c r="B53" s="25">
        <v>337.3</v>
      </c>
      <c r="C53" s="20" t="s">
        <v>47</v>
      </c>
      <c r="D53" s="47">
        <v>9498</v>
      </c>
      <c r="E53" s="47">
        <v>132456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141954</v>
      </c>
      <c r="O53" s="48">
        <f t="shared" si="8"/>
        <v>3.4346479554802807</v>
      </c>
      <c r="P53" s="9"/>
    </row>
    <row r="54" spans="1:16" ht="15.75">
      <c r="A54" s="29" t="s">
        <v>52</v>
      </c>
      <c r="B54" s="30"/>
      <c r="C54" s="31"/>
      <c r="D54" s="32">
        <f t="shared" ref="D54:M54" si="9">SUM(D55:D84)</f>
        <v>4086599</v>
      </c>
      <c r="E54" s="32">
        <f t="shared" si="9"/>
        <v>4751031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784829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9622459</v>
      </c>
      <c r="O54" s="46">
        <f t="shared" si="8"/>
        <v>232.82020324219695</v>
      </c>
      <c r="P54" s="10"/>
    </row>
    <row r="55" spans="1:16">
      <c r="A55" s="12"/>
      <c r="B55" s="25">
        <v>341.1</v>
      </c>
      <c r="C55" s="20" t="s">
        <v>174</v>
      </c>
      <c r="D55" s="47">
        <v>177924</v>
      </c>
      <c r="E55" s="47">
        <v>103070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280994</v>
      </c>
      <c r="O55" s="48">
        <f t="shared" si="8"/>
        <v>6.7987902250181467</v>
      </c>
      <c r="P55" s="9"/>
    </row>
    <row r="56" spans="1:16">
      <c r="A56" s="12"/>
      <c r="B56" s="25">
        <v>341.16</v>
      </c>
      <c r="C56" s="20" t="s">
        <v>175</v>
      </c>
      <c r="D56" s="47">
        <v>0</v>
      </c>
      <c r="E56" s="47">
        <v>64640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84" si="10">SUM(D56:M56)</f>
        <v>64640</v>
      </c>
      <c r="O56" s="48">
        <f t="shared" si="8"/>
        <v>1.5639970965400436</v>
      </c>
      <c r="P56" s="9"/>
    </row>
    <row r="57" spans="1:16">
      <c r="A57" s="12"/>
      <c r="B57" s="25">
        <v>341.3</v>
      </c>
      <c r="C57" s="20" t="s">
        <v>176</v>
      </c>
      <c r="D57" s="47">
        <v>844782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844782</v>
      </c>
      <c r="O57" s="48">
        <f t="shared" si="8"/>
        <v>20.439922574401162</v>
      </c>
      <c r="P57" s="9"/>
    </row>
    <row r="58" spans="1:16">
      <c r="A58" s="12"/>
      <c r="B58" s="25">
        <v>341.51</v>
      </c>
      <c r="C58" s="20" t="s">
        <v>249</v>
      </c>
      <c r="D58" s="47">
        <v>1449589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1449589</v>
      </c>
      <c r="O58" s="48">
        <f t="shared" si="8"/>
        <v>35.073530123397049</v>
      </c>
      <c r="P58" s="9"/>
    </row>
    <row r="59" spans="1:16">
      <c r="A59" s="12"/>
      <c r="B59" s="25">
        <v>341.52</v>
      </c>
      <c r="C59" s="20" t="s">
        <v>177</v>
      </c>
      <c r="D59" s="47">
        <v>81563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81563</v>
      </c>
      <c r="O59" s="48">
        <f t="shared" si="8"/>
        <v>1.9734575368981369</v>
      </c>
      <c r="P59" s="9"/>
    </row>
    <row r="60" spans="1:16">
      <c r="A60" s="12"/>
      <c r="B60" s="25">
        <v>341.55</v>
      </c>
      <c r="C60" s="20" t="s">
        <v>195</v>
      </c>
      <c r="D60" s="47">
        <v>28221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28221</v>
      </c>
      <c r="O60" s="48">
        <f t="shared" si="8"/>
        <v>0.68282119525768203</v>
      </c>
      <c r="P60" s="9"/>
    </row>
    <row r="61" spans="1:16">
      <c r="A61" s="12"/>
      <c r="B61" s="25">
        <v>341.9</v>
      </c>
      <c r="C61" s="20" t="s">
        <v>180</v>
      </c>
      <c r="D61" s="47">
        <v>39957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39957</v>
      </c>
      <c r="O61" s="48">
        <f t="shared" si="8"/>
        <v>0.96677957899830635</v>
      </c>
      <c r="P61" s="9"/>
    </row>
    <row r="62" spans="1:16">
      <c r="A62" s="12"/>
      <c r="B62" s="25">
        <v>342.1</v>
      </c>
      <c r="C62" s="20" t="s">
        <v>63</v>
      </c>
      <c r="D62" s="47">
        <v>982483</v>
      </c>
      <c r="E62" s="47">
        <v>183094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1165577</v>
      </c>
      <c r="O62" s="48">
        <f t="shared" si="8"/>
        <v>28.201717880474231</v>
      </c>
      <c r="P62" s="9"/>
    </row>
    <row r="63" spans="1:16">
      <c r="A63" s="12"/>
      <c r="B63" s="25">
        <v>342.3</v>
      </c>
      <c r="C63" s="20" t="s">
        <v>64</v>
      </c>
      <c r="D63" s="47">
        <v>65580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65580</v>
      </c>
      <c r="O63" s="48">
        <f t="shared" si="8"/>
        <v>1.5867408661988871</v>
      </c>
      <c r="P63" s="9"/>
    </row>
    <row r="64" spans="1:16">
      <c r="A64" s="12"/>
      <c r="B64" s="25">
        <v>342.5</v>
      </c>
      <c r="C64" s="20" t="s">
        <v>65</v>
      </c>
      <c r="D64" s="47">
        <v>17032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17032</v>
      </c>
      <c r="O64" s="48">
        <f t="shared" si="8"/>
        <v>0.41209774981853375</v>
      </c>
      <c r="P64" s="9"/>
    </row>
    <row r="65" spans="1:16">
      <c r="A65" s="12"/>
      <c r="B65" s="25">
        <v>342.6</v>
      </c>
      <c r="C65" s="20" t="s">
        <v>66</v>
      </c>
      <c r="D65" s="47">
        <v>0</v>
      </c>
      <c r="E65" s="47">
        <v>2453312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2453312</v>
      </c>
      <c r="O65" s="48">
        <f t="shared" si="8"/>
        <v>59.359109605613355</v>
      </c>
      <c r="P65" s="9"/>
    </row>
    <row r="66" spans="1:16">
      <c r="A66" s="12"/>
      <c r="B66" s="25">
        <v>343.3</v>
      </c>
      <c r="C66" s="20" t="s">
        <v>68</v>
      </c>
      <c r="D66" s="47">
        <v>0</v>
      </c>
      <c r="E66" s="47">
        <v>72271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72271</v>
      </c>
      <c r="O66" s="48">
        <f t="shared" si="8"/>
        <v>1.7486329542705057</v>
      </c>
      <c r="P66" s="9"/>
    </row>
    <row r="67" spans="1:16">
      <c r="A67" s="12"/>
      <c r="B67" s="25">
        <v>343.4</v>
      </c>
      <c r="C67" s="20" t="s">
        <v>69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784829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784829</v>
      </c>
      <c r="O67" s="48">
        <f t="shared" si="8"/>
        <v>18.989329784660054</v>
      </c>
      <c r="P67" s="9"/>
    </row>
    <row r="68" spans="1:16">
      <c r="A68" s="12"/>
      <c r="B68" s="25">
        <v>344.3</v>
      </c>
      <c r="C68" s="20" t="s">
        <v>181</v>
      </c>
      <c r="D68" s="47">
        <v>0</v>
      </c>
      <c r="E68" s="47">
        <v>212523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212523</v>
      </c>
      <c r="O68" s="48">
        <f t="shared" si="8"/>
        <v>5.1421001693684971</v>
      </c>
      <c r="P68" s="9"/>
    </row>
    <row r="69" spans="1:16">
      <c r="A69" s="12"/>
      <c r="B69" s="25">
        <v>346.4</v>
      </c>
      <c r="C69" s="20" t="s">
        <v>71</v>
      </c>
      <c r="D69" s="47">
        <v>29684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29684</v>
      </c>
      <c r="O69" s="48">
        <f t="shared" ref="O69:O100" si="11">(N69/O$105)</f>
        <v>0.71821921122671184</v>
      </c>
      <c r="P69" s="9"/>
    </row>
    <row r="70" spans="1:16">
      <c r="A70" s="12"/>
      <c r="B70" s="25">
        <v>346.9</v>
      </c>
      <c r="C70" s="20" t="s">
        <v>242</v>
      </c>
      <c r="D70" s="47">
        <v>0</v>
      </c>
      <c r="E70" s="47">
        <v>30817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30817</v>
      </c>
      <c r="O70" s="48">
        <f t="shared" si="11"/>
        <v>0.74563271231550932</v>
      </c>
      <c r="P70" s="9"/>
    </row>
    <row r="71" spans="1:16">
      <c r="A71" s="12"/>
      <c r="B71" s="25">
        <v>347.2</v>
      </c>
      <c r="C71" s="20" t="s">
        <v>72</v>
      </c>
      <c r="D71" s="47">
        <v>74867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74867</v>
      </c>
      <c r="O71" s="48">
        <f t="shared" si="11"/>
        <v>1.8114444713283329</v>
      </c>
      <c r="P71" s="9"/>
    </row>
    <row r="72" spans="1:16">
      <c r="A72" s="12"/>
      <c r="B72" s="25">
        <v>348.12</v>
      </c>
      <c r="C72" s="20" t="s">
        <v>196</v>
      </c>
      <c r="D72" s="47">
        <v>0</v>
      </c>
      <c r="E72" s="47">
        <v>12383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77" si="12">SUM(D72:M72)</f>
        <v>12383</v>
      </c>
      <c r="O72" s="48">
        <f t="shared" si="11"/>
        <v>0.29961287200580694</v>
      </c>
      <c r="P72" s="9"/>
    </row>
    <row r="73" spans="1:16">
      <c r="A73" s="12"/>
      <c r="B73" s="25">
        <v>348.22</v>
      </c>
      <c r="C73" s="20" t="s">
        <v>197</v>
      </c>
      <c r="D73" s="47">
        <v>0</v>
      </c>
      <c r="E73" s="47">
        <v>21396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21396</v>
      </c>
      <c r="O73" s="48">
        <f t="shared" si="11"/>
        <v>0.51768691023469637</v>
      </c>
      <c r="P73" s="9"/>
    </row>
    <row r="74" spans="1:16">
      <c r="A74" s="12"/>
      <c r="B74" s="25">
        <v>348.32</v>
      </c>
      <c r="C74" s="20" t="s">
        <v>198</v>
      </c>
      <c r="D74" s="47">
        <v>0</v>
      </c>
      <c r="E74" s="47">
        <v>170212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170212</v>
      </c>
      <c r="O74" s="48">
        <f t="shared" si="11"/>
        <v>4.1183643842245345</v>
      </c>
      <c r="P74" s="9"/>
    </row>
    <row r="75" spans="1:16">
      <c r="A75" s="12"/>
      <c r="B75" s="25">
        <v>348.42</v>
      </c>
      <c r="C75" s="20" t="s">
        <v>199</v>
      </c>
      <c r="D75" s="47">
        <v>0</v>
      </c>
      <c r="E75" s="47">
        <v>117177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117177</v>
      </c>
      <c r="O75" s="48">
        <f t="shared" si="11"/>
        <v>2.8351560609726589</v>
      </c>
      <c r="P75" s="9"/>
    </row>
    <row r="76" spans="1:16">
      <c r="A76" s="12"/>
      <c r="B76" s="25">
        <v>348.52</v>
      </c>
      <c r="C76" s="20" t="s">
        <v>200</v>
      </c>
      <c r="D76" s="47">
        <v>0</v>
      </c>
      <c r="E76" s="47">
        <v>137992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137992</v>
      </c>
      <c r="O76" s="48">
        <f t="shared" si="11"/>
        <v>3.3387853859182193</v>
      </c>
      <c r="P76" s="9"/>
    </row>
    <row r="77" spans="1:16">
      <c r="A77" s="12"/>
      <c r="B77" s="25">
        <v>348.72</v>
      </c>
      <c r="C77" s="20" t="s">
        <v>201</v>
      </c>
      <c r="D77" s="47">
        <v>0</v>
      </c>
      <c r="E77" s="47">
        <v>38844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38844</v>
      </c>
      <c r="O77" s="48">
        <f t="shared" si="11"/>
        <v>0.93984998790225016</v>
      </c>
      <c r="P77" s="9"/>
    </row>
    <row r="78" spans="1:16">
      <c r="A78" s="12"/>
      <c r="B78" s="25">
        <v>348.92099999999999</v>
      </c>
      <c r="C78" s="20" t="s">
        <v>182</v>
      </c>
      <c r="D78" s="47">
        <v>0</v>
      </c>
      <c r="E78" s="47">
        <v>9143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9143</v>
      </c>
      <c r="O78" s="48">
        <f t="shared" si="11"/>
        <v>0.22121945318170821</v>
      </c>
      <c r="P78" s="9"/>
    </row>
    <row r="79" spans="1:16">
      <c r="A79" s="12"/>
      <c r="B79" s="25">
        <v>348.92200000000003</v>
      </c>
      <c r="C79" s="20" t="s">
        <v>183</v>
      </c>
      <c r="D79" s="47">
        <v>0</v>
      </c>
      <c r="E79" s="47">
        <v>9143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9143</v>
      </c>
      <c r="O79" s="48">
        <f t="shared" si="11"/>
        <v>0.22121945318170821</v>
      </c>
      <c r="P79" s="9"/>
    </row>
    <row r="80" spans="1:16">
      <c r="A80" s="12"/>
      <c r="B80" s="25">
        <v>348.923</v>
      </c>
      <c r="C80" s="20" t="s">
        <v>184</v>
      </c>
      <c r="D80" s="47">
        <v>0</v>
      </c>
      <c r="E80" s="47">
        <v>9143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9143</v>
      </c>
      <c r="O80" s="48">
        <f t="shared" si="11"/>
        <v>0.22121945318170821</v>
      </c>
      <c r="P80" s="9"/>
    </row>
    <row r="81" spans="1:16">
      <c r="A81" s="12"/>
      <c r="B81" s="25">
        <v>348.92399999999998</v>
      </c>
      <c r="C81" s="20" t="s">
        <v>185</v>
      </c>
      <c r="D81" s="47">
        <v>0</v>
      </c>
      <c r="E81" s="47">
        <v>9143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9143</v>
      </c>
      <c r="O81" s="48">
        <f t="shared" si="11"/>
        <v>0.22121945318170821</v>
      </c>
      <c r="P81" s="9"/>
    </row>
    <row r="82" spans="1:16">
      <c r="A82" s="12"/>
      <c r="B82" s="25">
        <v>348.93</v>
      </c>
      <c r="C82" s="20" t="s">
        <v>256</v>
      </c>
      <c r="D82" s="47">
        <v>0</v>
      </c>
      <c r="E82" s="47">
        <v>93482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93482</v>
      </c>
      <c r="O82" s="48">
        <f t="shared" si="11"/>
        <v>2.2618436970723446</v>
      </c>
      <c r="P82" s="9"/>
    </row>
    <row r="83" spans="1:16">
      <c r="A83" s="12"/>
      <c r="B83" s="25">
        <v>348.93200000000002</v>
      </c>
      <c r="C83" s="20" t="s">
        <v>187</v>
      </c>
      <c r="D83" s="47">
        <v>2526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2526</v>
      </c>
      <c r="O83" s="48">
        <f t="shared" si="11"/>
        <v>6.1117832083232522E-2</v>
      </c>
      <c r="P83" s="9"/>
    </row>
    <row r="84" spans="1:16">
      <c r="A84" s="12"/>
      <c r="B84" s="25">
        <v>349</v>
      </c>
      <c r="C84" s="20" t="s">
        <v>160</v>
      </c>
      <c r="D84" s="47">
        <v>292391</v>
      </c>
      <c r="E84" s="47">
        <v>1003246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1295637</v>
      </c>
      <c r="O84" s="48">
        <f t="shared" si="11"/>
        <v>31.348584563271231</v>
      </c>
      <c r="P84" s="9"/>
    </row>
    <row r="85" spans="1:16" ht="15.75">
      <c r="A85" s="29" t="s">
        <v>53</v>
      </c>
      <c r="B85" s="30"/>
      <c r="C85" s="31"/>
      <c r="D85" s="32">
        <f t="shared" ref="D85:M85" si="13">SUM(D86:D92)</f>
        <v>4677</v>
      </c>
      <c r="E85" s="32">
        <f t="shared" si="13"/>
        <v>232511</v>
      </c>
      <c r="F85" s="32">
        <f t="shared" si="13"/>
        <v>0</v>
      </c>
      <c r="G85" s="32">
        <f t="shared" si="13"/>
        <v>0</v>
      </c>
      <c r="H85" s="32">
        <f t="shared" si="13"/>
        <v>0</v>
      </c>
      <c r="I85" s="32">
        <f t="shared" si="13"/>
        <v>0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>SUM(D85:M85)</f>
        <v>237188</v>
      </c>
      <c r="O85" s="46">
        <f t="shared" si="11"/>
        <v>5.7388821679167679</v>
      </c>
      <c r="P85" s="10"/>
    </row>
    <row r="86" spans="1:16">
      <c r="A86" s="13"/>
      <c r="B86" s="40">
        <v>351.1</v>
      </c>
      <c r="C86" s="21" t="s">
        <v>93</v>
      </c>
      <c r="D86" s="47">
        <v>0</v>
      </c>
      <c r="E86" s="47">
        <v>53560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53560</v>
      </c>
      <c r="O86" s="48">
        <f t="shared" si="11"/>
        <v>1.2959109605613357</v>
      </c>
      <c r="P86" s="9"/>
    </row>
    <row r="87" spans="1:16">
      <c r="A87" s="13"/>
      <c r="B87" s="40">
        <v>351.2</v>
      </c>
      <c r="C87" s="21" t="s">
        <v>95</v>
      </c>
      <c r="D87" s="47">
        <v>0</v>
      </c>
      <c r="E87" s="47">
        <v>1874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2" si="14">SUM(D87:M87)</f>
        <v>1874</v>
      </c>
      <c r="O87" s="48">
        <f t="shared" si="11"/>
        <v>4.5342366319864505E-2</v>
      </c>
      <c r="P87" s="9"/>
    </row>
    <row r="88" spans="1:16">
      <c r="A88" s="13"/>
      <c r="B88" s="40">
        <v>351.3</v>
      </c>
      <c r="C88" s="21" t="s">
        <v>208</v>
      </c>
      <c r="D88" s="47">
        <v>0</v>
      </c>
      <c r="E88" s="47">
        <v>17085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17085</v>
      </c>
      <c r="O88" s="48">
        <f t="shared" si="11"/>
        <v>0.4133801112992983</v>
      </c>
      <c r="P88" s="9"/>
    </row>
    <row r="89" spans="1:16">
      <c r="A89" s="13"/>
      <c r="B89" s="40">
        <v>351.5</v>
      </c>
      <c r="C89" s="21" t="s">
        <v>152</v>
      </c>
      <c r="D89" s="47">
        <v>0</v>
      </c>
      <c r="E89" s="47">
        <v>119739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119739</v>
      </c>
      <c r="O89" s="48">
        <f t="shared" si="11"/>
        <v>2.8971449310428259</v>
      </c>
      <c r="P89" s="9"/>
    </row>
    <row r="90" spans="1:16">
      <c r="A90" s="13"/>
      <c r="B90" s="40">
        <v>351.7</v>
      </c>
      <c r="C90" s="21" t="s">
        <v>209</v>
      </c>
      <c r="D90" s="47">
        <v>0</v>
      </c>
      <c r="E90" s="47">
        <v>25636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25636</v>
      </c>
      <c r="O90" s="48">
        <f t="shared" si="11"/>
        <v>0.62027582869586262</v>
      </c>
      <c r="P90" s="9"/>
    </row>
    <row r="91" spans="1:16">
      <c r="A91" s="13"/>
      <c r="B91" s="40">
        <v>352</v>
      </c>
      <c r="C91" s="21" t="s">
        <v>97</v>
      </c>
      <c r="D91" s="47">
        <v>4677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4677</v>
      </c>
      <c r="O91" s="48">
        <f t="shared" si="11"/>
        <v>0.11316235180256472</v>
      </c>
      <c r="P91" s="9"/>
    </row>
    <row r="92" spans="1:16">
      <c r="A92" s="13"/>
      <c r="B92" s="40">
        <v>354</v>
      </c>
      <c r="C92" s="21" t="s">
        <v>98</v>
      </c>
      <c r="D92" s="47">
        <v>0</v>
      </c>
      <c r="E92" s="47">
        <v>14617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14617</v>
      </c>
      <c r="O92" s="48">
        <f t="shared" si="11"/>
        <v>0.35366561819501574</v>
      </c>
      <c r="P92" s="9"/>
    </row>
    <row r="93" spans="1:16" ht="15.75">
      <c r="A93" s="29" t="s">
        <v>5</v>
      </c>
      <c r="B93" s="30"/>
      <c r="C93" s="31"/>
      <c r="D93" s="32">
        <f t="shared" ref="D93:M93" si="15">SUM(D94:D99)</f>
        <v>463618</v>
      </c>
      <c r="E93" s="32">
        <f t="shared" si="15"/>
        <v>78176</v>
      </c>
      <c r="F93" s="32">
        <f t="shared" si="15"/>
        <v>332</v>
      </c>
      <c r="G93" s="32">
        <f t="shared" si="15"/>
        <v>45047</v>
      </c>
      <c r="H93" s="32">
        <f t="shared" si="15"/>
        <v>0</v>
      </c>
      <c r="I93" s="32">
        <f t="shared" si="15"/>
        <v>45908</v>
      </c>
      <c r="J93" s="32">
        <f t="shared" si="15"/>
        <v>0</v>
      </c>
      <c r="K93" s="32">
        <f t="shared" si="15"/>
        <v>0</v>
      </c>
      <c r="L93" s="32">
        <f t="shared" si="15"/>
        <v>0</v>
      </c>
      <c r="M93" s="32">
        <f t="shared" si="15"/>
        <v>0</v>
      </c>
      <c r="N93" s="32">
        <f t="shared" ref="N93:N103" si="16">SUM(D93:M93)</f>
        <v>633081</v>
      </c>
      <c r="O93" s="46">
        <f t="shared" si="11"/>
        <v>15.317711105734334</v>
      </c>
      <c r="P93" s="10"/>
    </row>
    <row r="94" spans="1:16">
      <c r="A94" s="12"/>
      <c r="B94" s="25">
        <v>361.1</v>
      </c>
      <c r="C94" s="20" t="s">
        <v>100</v>
      </c>
      <c r="D94" s="47">
        <v>109855</v>
      </c>
      <c r="E94" s="47">
        <v>11188</v>
      </c>
      <c r="F94" s="47">
        <v>332</v>
      </c>
      <c r="G94" s="47">
        <v>162</v>
      </c>
      <c r="H94" s="47">
        <v>0</v>
      </c>
      <c r="I94" s="47">
        <v>24852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146389</v>
      </c>
      <c r="O94" s="48">
        <f t="shared" si="11"/>
        <v>3.5419549963706749</v>
      </c>
      <c r="P94" s="9"/>
    </row>
    <row r="95" spans="1:16">
      <c r="A95" s="12"/>
      <c r="B95" s="25">
        <v>361.2</v>
      </c>
      <c r="C95" s="20" t="s">
        <v>217</v>
      </c>
      <c r="D95" s="47">
        <v>194469</v>
      </c>
      <c r="E95" s="47">
        <v>61007</v>
      </c>
      <c r="F95" s="47">
        <v>0</v>
      </c>
      <c r="G95" s="47">
        <v>10823</v>
      </c>
      <c r="H95" s="47">
        <v>0</v>
      </c>
      <c r="I95" s="47">
        <v>21056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287355</v>
      </c>
      <c r="O95" s="48">
        <f t="shared" si="11"/>
        <v>6.9526977982095328</v>
      </c>
      <c r="P95" s="9"/>
    </row>
    <row r="96" spans="1:16">
      <c r="A96" s="12"/>
      <c r="B96" s="25">
        <v>362</v>
      </c>
      <c r="C96" s="20" t="s">
        <v>101</v>
      </c>
      <c r="D96" s="47">
        <v>26803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26803</v>
      </c>
      <c r="O96" s="48">
        <f t="shared" si="11"/>
        <v>0.64851197677232031</v>
      </c>
      <c r="P96" s="9"/>
    </row>
    <row r="97" spans="1:119">
      <c r="A97" s="12"/>
      <c r="B97" s="25">
        <v>364</v>
      </c>
      <c r="C97" s="20" t="s">
        <v>202</v>
      </c>
      <c r="D97" s="47">
        <v>0</v>
      </c>
      <c r="E97" s="47">
        <v>5681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5681</v>
      </c>
      <c r="O97" s="48">
        <f t="shared" si="11"/>
        <v>0.13745463343818048</v>
      </c>
      <c r="P97" s="9"/>
    </row>
    <row r="98" spans="1:119">
      <c r="A98" s="12"/>
      <c r="B98" s="25">
        <v>365</v>
      </c>
      <c r="C98" s="20" t="s">
        <v>203</v>
      </c>
      <c r="D98" s="47">
        <v>131282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131282</v>
      </c>
      <c r="O98" s="48">
        <f t="shared" si="11"/>
        <v>3.1764335833534965</v>
      </c>
      <c r="P98" s="9"/>
    </row>
    <row r="99" spans="1:119">
      <c r="A99" s="12"/>
      <c r="B99" s="25">
        <v>366</v>
      </c>
      <c r="C99" s="20" t="s">
        <v>102</v>
      </c>
      <c r="D99" s="47">
        <v>1209</v>
      </c>
      <c r="E99" s="47">
        <v>300</v>
      </c>
      <c r="F99" s="47">
        <v>0</v>
      </c>
      <c r="G99" s="47">
        <v>34062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35571</v>
      </c>
      <c r="O99" s="48">
        <f t="shared" si="11"/>
        <v>0.86065811759012822</v>
      </c>
      <c r="P99" s="9"/>
    </row>
    <row r="100" spans="1:119" ht="15.75">
      <c r="A100" s="29" t="s">
        <v>54</v>
      </c>
      <c r="B100" s="30"/>
      <c r="C100" s="31"/>
      <c r="D100" s="32">
        <f t="shared" ref="D100:M100" si="17">SUM(D101:D102)</f>
        <v>136310</v>
      </c>
      <c r="E100" s="32">
        <f t="shared" si="17"/>
        <v>1298215</v>
      </c>
      <c r="F100" s="32">
        <f t="shared" si="17"/>
        <v>0</v>
      </c>
      <c r="G100" s="32">
        <f t="shared" si="17"/>
        <v>2924766</v>
      </c>
      <c r="H100" s="32">
        <f t="shared" si="17"/>
        <v>0</v>
      </c>
      <c r="I100" s="32">
        <f t="shared" si="17"/>
        <v>357306</v>
      </c>
      <c r="J100" s="32">
        <f t="shared" si="17"/>
        <v>0</v>
      </c>
      <c r="K100" s="32">
        <f t="shared" si="17"/>
        <v>0</v>
      </c>
      <c r="L100" s="32">
        <f t="shared" si="17"/>
        <v>0</v>
      </c>
      <c r="M100" s="32">
        <f t="shared" si="17"/>
        <v>0</v>
      </c>
      <c r="N100" s="32">
        <f t="shared" si="16"/>
        <v>4716597</v>
      </c>
      <c r="O100" s="46">
        <f t="shared" si="11"/>
        <v>114.12042100169369</v>
      </c>
      <c r="P100" s="9"/>
    </row>
    <row r="101" spans="1:119">
      <c r="A101" s="12"/>
      <c r="B101" s="25">
        <v>381</v>
      </c>
      <c r="C101" s="20" t="s">
        <v>105</v>
      </c>
      <c r="D101" s="47">
        <v>136310</v>
      </c>
      <c r="E101" s="47">
        <v>1298215</v>
      </c>
      <c r="F101" s="47">
        <v>0</v>
      </c>
      <c r="G101" s="47">
        <v>2924766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4359291</v>
      </c>
      <c r="O101" s="48">
        <f>(N101/O$105)</f>
        <v>105.47522380837164</v>
      </c>
      <c r="P101" s="9"/>
    </row>
    <row r="102" spans="1:119" ht="15.75" thickBot="1">
      <c r="A102" s="12"/>
      <c r="B102" s="25">
        <v>389.9</v>
      </c>
      <c r="C102" s="20" t="s">
        <v>243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357306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357306</v>
      </c>
      <c r="O102" s="48">
        <f>(N102/O$105)</f>
        <v>8.6451971933220424</v>
      </c>
      <c r="P102" s="9"/>
    </row>
    <row r="103" spans="1:119" ht="16.5" thickBot="1">
      <c r="A103" s="14" t="s">
        <v>79</v>
      </c>
      <c r="B103" s="23"/>
      <c r="C103" s="22"/>
      <c r="D103" s="15">
        <f t="shared" ref="D103:M103" si="18">SUM(D5,D13,D24,D54,D85,D93,D100)</f>
        <v>31927180</v>
      </c>
      <c r="E103" s="15">
        <f t="shared" si="18"/>
        <v>20402714</v>
      </c>
      <c r="F103" s="15">
        <f t="shared" si="18"/>
        <v>600332</v>
      </c>
      <c r="G103" s="15">
        <f t="shared" si="18"/>
        <v>3557148</v>
      </c>
      <c r="H103" s="15">
        <f t="shared" si="18"/>
        <v>0</v>
      </c>
      <c r="I103" s="15">
        <f t="shared" si="18"/>
        <v>3460910</v>
      </c>
      <c r="J103" s="15">
        <f t="shared" si="18"/>
        <v>0</v>
      </c>
      <c r="K103" s="15">
        <f t="shared" si="18"/>
        <v>0</v>
      </c>
      <c r="L103" s="15">
        <f t="shared" si="18"/>
        <v>0</v>
      </c>
      <c r="M103" s="15">
        <f t="shared" si="18"/>
        <v>0</v>
      </c>
      <c r="N103" s="15">
        <f t="shared" si="16"/>
        <v>59948284</v>
      </c>
      <c r="O103" s="38">
        <f>(N103/O$105)</f>
        <v>1450.4786837648198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49" t="s">
        <v>257</v>
      </c>
      <c r="M105" s="49"/>
      <c r="N105" s="49"/>
      <c r="O105" s="44">
        <v>41330</v>
      </c>
    </row>
    <row r="106" spans="1:119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2"/>
    </row>
    <row r="107" spans="1:119" ht="15.75" customHeight="1" thickBot="1">
      <c r="A107" s="53" t="s">
        <v>130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18489340</v>
      </c>
      <c r="E5" s="27">
        <f t="shared" si="0"/>
        <v>2094169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20583509</v>
      </c>
      <c r="O5" s="33">
        <f t="shared" ref="O5:O36" si="1">(N5/O$104)</f>
        <v>501.37645540020463</v>
      </c>
      <c r="P5" s="6"/>
    </row>
    <row r="6" spans="1:133">
      <c r="A6" s="12"/>
      <c r="B6" s="25">
        <v>311</v>
      </c>
      <c r="C6" s="20" t="s">
        <v>2</v>
      </c>
      <c r="D6" s="47">
        <v>15019231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15019231</v>
      </c>
      <c r="O6" s="48">
        <f t="shared" si="1"/>
        <v>365.84086812490864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234022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234022</v>
      </c>
      <c r="O7" s="48">
        <f t="shared" si="1"/>
        <v>5.7003458859063674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51641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51641</v>
      </c>
      <c r="O8" s="48">
        <f t="shared" si="1"/>
        <v>1.2578798655429435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1256228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1256228</v>
      </c>
      <c r="O9" s="48">
        <f t="shared" si="1"/>
        <v>30.599405660836947</v>
      </c>
      <c r="P9" s="9"/>
    </row>
    <row r="10" spans="1:133">
      <c r="A10" s="12"/>
      <c r="B10" s="25">
        <v>312.42</v>
      </c>
      <c r="C10" s="20" t="s">
        <v>246</v>
      </c>
      <c r="D10" s="47">
        <v>0</v>
      </c>
      <c r="E10" s="47">
        <v>552278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552278</v>
      </c>
      <c r="O10" s="48">
        <f t="shared" si="1"/>
        <v>13.452477225118137</v>
      </c>
      <c r="P10" s="9"/>
    </row>
    <row r="11" spans="1:133">
      <c r="A11" s="12"/>
      <c r="B11" s="25">
        <v>312.60000000000002</v>
      </c>
      <c r="C11" s="20" t="s">
        <v>15</v>
      </c>
      <c r="D11" s="47">
        <v>3299514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3299514</v>
      </c>
      <c r="O11" s="48">
        <f t="shared" si="1"/>
        <v>80.370097919812935</v>
      </c>
      <c r="P11" s="9"/>
    </row>
    <row r="12" spans="1:133">
      <c r="A12" s="12"/>
      <c r="B12" s="25">
        <v>315</v>
      </c>
      <c r="C12" s="20" t="s">
        <v>164</v>
      </c>
      <c r="D12" s="47">
        <v>170595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170595</v>
      </c>
      <c r="O12" s="48">
        <f t="shared" si="1"/>
        <v>4.1553807180786277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SUM(D14:D20)</f>
        <v>423973</v>
      </c>
      <c r="E13" s="32">
        <f t="shared" si="3"/>
        <v>5123089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11772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5558834</v>
      </c>
      <c r="O13" s="46">
        <f t="shared" si="1"/>
        <v>135.40298143908024</v>
      </c>
      <c r="P13" s="10"/>
    </row>
    <row r="14" spans="1:133">
      <c r="A14" s="12"/>
      <c r="B14" s="25">
        <v>322</v>
      </c>
      <c r="C14" s="20" t="s">
        <v>0</v>
      </c>
      <c r="D14" s="47">
        <v>420572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420572</v>
      </c>
      <c r="O14" s="48">
        <f t="shared" si="1"/>
        <v>10.244361085399717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312029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312029</v>
      </c>
      <c r="O15" s="48">
        <f t="shared" si="1"/>
        <v>7.6004530618210167</v>
      </c>
      <c r="P15" s="9"/>
    </row>
    <row r="16" spans="1:133">
      <c r="A16" s="12"/>
      <c r="B16" s="25">
        <v>324.32</v>
      </c>
      <c r="C16" s="20" t="s">
        <v>123</v>
      </c>
      <c r="D16" s="47">
        <v>0</v>
      </c>
      <c r="E16" s="47">
        <v>24872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24872</v>
      </c>
      <c r="O16" s="48">
        <f t="shared" si="1"/>
        <v>0.60583621571588642</v>
      </c>
      <c r="P16" s="9"/>
    </row>
    <row r="17" spans="1:16">
      <c r="A17" s="12"/>
      <c r="B17" s="25">
        <v>324.61</v>
      </c>
      <c r="C17" s="20" t="s">
        <v>20</v>
      </c>
      <c r="D17" s="47">
        <v>0</v>
      </c>
      <c r="E17" s="47">
        <v>31694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31694</v>
      </c>
      <c r="O17" s="48">
        <f t="shared" si="1"/>
        <v>0.7720075997466751</v>
      </c>
      <c r="P17" s="9"/>
    </row>
    <row r="18" spans="1:16">
      <c r="A18" s="12"/>
      <c r="B18" s="25">
        <v>325.2</v>
      </c>
      <c r="C18" s="20" t="s">
        <v>21</v>
      </c>
      <c r="D18" s="47">
        <v>0</v>
      </c>
      <c r="E18" s="47">
        <v>4720679</v>
      </c>
      <c r="F18" s="47">
        <v>0</v>
      </c>
      <c r="G18" s="47">
        <v>0</v>
      </c>
      <c r="H18" s="47">
        <v>0</v>
      </c>
      <c r="I18" s="47">
        <v>11772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4732451</v>
      </c>
      <c r="O18" s="48">
        <f t="shared" si="1"/>
        <v>115.27381010376577</v>
      </c>
      <c r="P18" s="9"/>
    </row>
    <row r="19" spans="1:16">
      <c r="A19" s="12"/>
      <c r="B19" s="25">
        <v>329</v>
      </c>
      <c r="C19" s="20" t="s">
        <v>22</v>
      </c>
      <c r="D19" s="47">
        <v>3395</v>
      </c>
      <c r="E19" s="47">
        <v>33815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37210</v>
      </c>
      <c r="O19" s="48">
        <f t="shared" si="1"/>
        <v>0.90636722365664735</v>
      </c>
      <c r="P19" s="9"/>
    </row>
    <row r="20" spans="1:16">
      <c r="A20" s="12"/>
      <c r="B20" s="25">
        <v>367</v>
      </c>
      <c r="C20" s="20" t="s">
        <v>103</v>
      </c>
      <c r="D20" s="47">
        <v>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</v>
      </c>
      <c r="O20" s="48">
        <f t="shared" si="1"/>
        <v>1.461489745213621E-4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SUM(D22:D49)</f>
        <v>6278142</v>
      </c>
      <c r="E21" s="32">
        <f t="shared" si="5"/>
        <v>6774878</v>
      </c>
      <c r="F21" s="32">
        <f t="shared" si="5"/>
        <v>600000</v>
      </c>
      <c r="G21" s="32">
        <f t="shared" si="5"/>
        <v>0</v>
      </c>
      <c r="H21" s="32">
        <f t="shared" si="5"/>
        <v>0</v>
      </c>
      <c r="I21" s="32">
        <f t="shared" si="5"/>
        <v>90909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13743929</v>
      </c>
      <c r="O21" s="46">
        <f t="shared" si="1"/>
        <v>334.77685487406831</v>
      </c>
      <c r="P21" s="10"/>
    </row>
    <row r="22" spans="1:16">
      <c r="A22" s="12"/>
      <c r="B22" s="25">
        <v>331.1</v>
      </c>
      <c r="C22" s="20" t="s">
        <v>221</v>
      </c>
      <c r="D22" s="47">
        <v>90131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90131</v>
      </c>
      <c r="O22" s="48">
        <f t="shared" si="1"/>
        <v>2.1954255370974813</v>
      </c>
      <c r="P22" s="9"/>
    </row>
    <row r="23" spans="1:16">
      <c r="A23" s="12"/>
      <c r="B23" s="25">
        <v>331.2</v>
      </c>
      <c r="C23" s="20" t="s">
        <v>23</v>
      </c>
      <c r="D23" s="47">
        <v>44954</v>
      </c>
      <c r="E23" s="47">
        <v>89934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134888</v>
      </c>
      <c r="O23" s="48">
        <f t="shared" si="1"/>
        <v>3.285623812539582</v>
      </c>
      <c r="P23" s="9"/>
    </row>
    <row r="24" spans="1:16">
      <c r="A24" s="12"/>
      <c r="B24" s="25">
        <v>331.39</v>
      </c>
      <c r="C24" s="20" t="s">
        <v>247</v>
      </c>
      <c r="D24" s="47">
        <v>0</v>
      </c>
      <c r="E24" s="47">
        <v>23930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29" si="6">SUM(D24:M24)</f>
        <v>23930</v>
      </c>
      <c r="O24" s="48">
        <f t="shared" si="1"/>
        <v>0.58289082671603254</v>
      </c>
      <c r="P24" s="9"/>
    </row>
    <row r="25" spans="1:16">
      <c r="A25" s="12"/>
      <c r="B25" s="25">
        <v>331.49</v>
      </c>
      <c r="C25" s="20" t="s">
        <v>28</v>
      </c>
      <c r="D25" s="47">
        <v>0</v>
      </c>
      <c r="E25" s="47">
        <v>1147860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1147860</v>
      </c>
      <c r="O25" s="48">
        <f t="shared" si="1"/>
        <v>27.959760315681784</v>
      </c>
      <c r="P25" s="9"/>
    </row>
    <row r="26" spans="1:16">
      <c r="A26" s="12"/>
      <c r="B26" s="25">
        <v>331.5</v>
      </c>
      <c r="C26" s="20" t="s">
        <v>25</v>
      </c>
      <c r="D26" s="47">
        <v>236368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236368</v>
      </c>
      <c r="O26" s="48">
        <f t="shared" si="1"/>
        <v>5.75749013494422</v>
      </c>
      <c r="P26" s="9"/>
    </row>
    <row r="27" spans="1:16">
      <c r="A27" s="12"/>
      <c r="B27" s="25">
        <v>331.65</v>
      </c>
      <c r="C27" s="20" t="s">
        <v>29</v>
      </c>
      <c r="D27" s="47">
        <v>73627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73627</v>
      </c>
      <c r="O27" s="48">
        <f t="shared" si="1"/>
        <v>1.7934184245140548</v>
      </c>
      <c r="P27" s="9"/>
    </row>
    <row r="28" spans="1:16">
      <c r="A28" s="12"/>
      <c r="B28" s="25">
        <v>333</v>
      </c>
      <c r="C28" s="20" t="s">
        <v>3</v>
      </c>
      <c r="D28" s="47">
        <v>143704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143704</v>
      </c>
      <c r="O28" s="48">
        <f t="shared" si="1"/>
        <v>3.5003653724363035</v>
      </c>
      <c r="P28" s="9"/>
    </row>
    <row r="29" spans="1:16">
      <c r="A29" s="12"/>
      <c r="B29" s="25">
        <v>334.2</v>
      </c>
      <c r="C29" s="20" t="s">
        <v>26</v>
      </c>
      <c r="D29" s="47">
        <v>0</v>
      </c>
      <c r="E29" s="47">
        <v>505097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505097</v>
      </c>
      <c r="O29" s="48">
        <f t="shared" si="1"/>
        <v>12.303234763969407</v>
      </c>
      <c r="P29" s="9"/>
    </row>
    <row r="30" spans="1:16">
      <c r="A30" s="12"/>
      <c r="B30" s="25">
        <v>334.34</v>
      </c>
      <c r="C30" s="20" t="s">
        <v>30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90909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90909</v>
      </c>
      <c r="O30" s="48">
        <f t="shared" si="1"/>
        <v>2.214376187460418</v>
      </c>
      <c r="P30" s="9"/>
    </row>
    <row r="31" spans="1:16">
      <c r="A31" s="12"/>
      <c r="B31" s="25">
        <v>334.49</v>
      </c>
      <c r="C31" s="20" t="s">
        <v>32</v>
      </c>
      <c r="D31" s="47">
        <v>0</v>
      </c>
      <c r="E31" s="47">
        <v>1573289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7" si="7">SUM(D31:M31)</f>
        <v>1573289</v>
      </c>
      <c r="O31" s="48">
        <f t="shared" si="1"/>
        <v>38.322428995956543</v>
      </c>
      <c r="P31" s="9"/>
    </row>
    <row r="32" spans="1:16">
      <c r="A32" s="12"/>
      <c r="B32" s="25">
        <v>334.5</v>
      </c>
      <c r="C32" s="20" t="s">
        <v>33</v>
      </c>
      <c r="D32" s="47">
        <v>32222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32222</v>
      </c>
      <c r="O32" s="48">
        <f t="shared" si="1"/>
        <v>0.78486870950455501</v>
      </c>
      <c r="P32" s="9"/>
    </row>
    <row r="33" spans="1:16">
      <c r="A33" s="12"/>
      <c r="B33" s="25">
        <v>334.61</v>
      </c>
      <c r="C33" s="20" t="s">
        <v>165</v>
      </c>
      <c r="D33" s="47">
        <v>0</v>
      </c>
      <c r="E33" s="47">
        <v>32468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32468</v>
      </c>
      <c r="O33" s="48">
        <f t="shared" si="1"/>
        <v>0.79086081745993086</v>
      </c>
      <c r="P33" s="9"/>
    </row>
    <row r="34" spans="1:16">
      <c r="A34" s="12"/>
      <c r="B34" s="25">
        <v>334.7</v>
      </c>
      <c r="C34" s="20" t="s">
        <v>34</v>
      </c>
      <c r="D34" s="47">
        <v>0</v>
      </c>
      <c r="E34" s="47">
        <v>145528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145528</v>
      </c>
      <c r="O34" s="48">
        <f t="shared" si="1"/>
        <v>3.5447946606907976</v>
      </c>
      <c r="P34" s="9"/>
    </row>
    <row r="35" spans="1:16">
      <c r="A35" s="12"/>
      <c r="B35" s="25">
        <v>334.82</v>
      </c>
      <c r="C35" s="20" t="s">
        <v>193</v>
      </c>
      <c r="D35" s="47">
        <v>0</v>
      </c>
      <c r="E35" s="47">
        <v>383586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383586</v>
      </c>
      <c r="O35" s="48">
        <f t="shared" si="1"/>
        <v>9.3434500901252004</v>
      </c>
      <c r="P35" s="9"/>
    </row>
    <row r="36" spans="1:16">
      <c r="A36" s="12"/>
      <c r="B36" s="25">
        <v>335.12</v>
      </c>
      <c r="C36" s="20" t="s">
        <v>166</v>
      </c>
      <c r="D36" s="47">
        <v>986157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986157</v>
      </c>
      <c r="O36" s="48">
        <f t="shared" si="1"/>
        <v>24.020972377843815</v>
      </c>
      <c r="P36" s="9"/>
    </row>
    <row r="37" spans="1:16">
      <c r="A37" s="12"/>
      <c r="B37" s="25">
        <v>335.13</v>
      </c>
      <c r="C37" s="20" t="s">
        <v>167</v>
      </c>
      <c r="D37" s="47">
        <v>19475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19475</v>
      </c>
      <c r="O37" s="48">
        <f t="shared" ref="O37:O68" si="8">(N37/O$104)</f>
        <v>0.47437521313392117</v>
      </c>
      <c r="P37" s="9"/>
    </row>
    <row r="38" spans="1:16">
      <c r="A38" s="12"/>
      <c r="B38" s="25">
        <v>335.14</v>
      </c>
      <c r="C38" s="20" t="s">
        <v>168</v>
      </c>
      <c r="D38" s="47">
        <v>14128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14128</v>
      </c>
      <c r="O38" s="48">
        <f t="shared" si="8"/>
        <v>0.34413211867296734</v>
      </c>
      <c r="P38" s="9"/>
    </row>
    <row r="39" spans="1:16">
      <c r="A39" s="12"/>
      <c r="B39" s="25">
        <v>335.15</v>
      </c>
      <c r="C39" s="20" t="s">
        <v>169</v>
      </c>
      <c r="D39" s="47">
        <v>8426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8426</v>
      </c>
      <c r="O39" s="48">
        <f t="shared" si="8"/>
        <v>0.20524187655283285</v>
      </c>
      <c r="P39" s="9"/>
    </row>
    <row r="40" spans="1:16">
      <c r="A40" s="12"/>
      <c r="B40" s="25">
        <v>335.16</v>
      </c>
      <c r="C40" s="20" t="s">
        <v>170</v>
      </c>
      <c r="D40" s="47">
        <v>12000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12000</v>
      </c>
      <c r="O40" s="48">
        <f t="shared" si="8"/>
        <v>0.29229794904272421</v>
      </c>
      <c r="P40" s="9"/>
    </row>
    <row r="41" spans="1:16">
      <c r="A41" s="12"/>
      <c r="B41" s="25">
        <v>335.18</v>
      </c>
      <c r="C41" s="20" t="s">
        <v>171</v>
      </c>
      <c r="D41" s="47">
        <v>3370965</v>
      </c>
      <c r="E41" s="47">
        <v>0</v>
      </c>
      <c r="F41" s="47">
        <v>600000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3970965</v>
      </c>
      <c r="O41" s="48">
        <f t="shared" si="8"/>
        <v>96.725410435036778</v>
      </c>
      <c r="P41" s="9"/>
    </row>
    <row r="42" spans="1:16">
      <c r="A42" s="12"/>
      <c r="B42" s="25">
        <v>335.19</v>
      </c>
      <c r="C42" s="20" t="s">
        <v>172</v>
      </c>
      <c r="D42" s="47">
        <v>1188560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1188560</v>
      </c>
      <c r="O42" s="48">
        <f t="shared" si="8"/>
        <v>28.951137526185025</v>
      </c>
      <c r="P42" s="9"/>
    </row>
    <row r="43" spans="1:16">
      <c r="A43" s="12"/>
      <c r="B43" s="25">
        <v>335.21</v>
      </c>
      <c r="C43" s="20" t="s">
        <v>134</v>
      </c>
      <c r="D43" s="47">
        <v>0</v>
      </c>
      <c r="E43" s="47">
        <v>600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600</v>
      </c>
      <c r="O43" s="48">
        <f t="shared" si="8"/>
        <v>1.461489745213621E-2</v>
      </c>
      <c r="P43" s="9"/>
    </row>
    <row r="44" spans="1:16">
      <c r="A44" s="12"/>
      <c r="B44" s="25">
        <v>335.22</v>
      </c>
      <c r="C44" s="20" t="s">
        <v>41</v>
      </c>
      <c r="D44" s="47">
        <v>0</v>
      </c>
      <c r="E44" s="47">
        <v>159077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159077</v>
      </c>
      <c r="O44" s="48">
        <f t="shared" si="8"/>
        <v>3.8748234033224533</v>
      </c>
      <c r="P44" s="9"/>
    </row>
    <row r="45" spans="1:16">
      <c r="A45" s="12"/>
      <c r="B45" s="25">
        <v>335.49</v>
      </c>
      <c r="C45" s="20" t="s">
        <v>43</v>
      </c>
      <c r="D45" s="47">
        <v>0</v>
      </c>
      <c r="E45" s="47">
        <v>2163517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2163517</v>
      </c>
      <c r="O45" s="48">
        <f t="shared" si="8"/>
        <v>52.699298484922295</v>
      </c>
      <c r="P45" s="9"/>
    </row>
    <row r="46" spans="1:16">
      <c r="A46" s="12"/>
      <c r="B46" s="25">
        <v>335.5</v>
      </c>
      <c r="C46" s="20" t="s">
        <v>44</v>
      </c>
      <c r="D46" s="47">
        <v>0</v>
      </c>
      <c r="E46" s="47">
        <v>350000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350000</v>
      </c>
      <c r="O46" s="48">
        <f t="shared" si="8"/>
        <v>8.5253568470794558</v>
      </c>
      <c r="P46" s="9"/>
    </row>
    <row r="47" spans="1:16">
      <c r="A47" s="12"/>
      <c r="B47" s="25">
        <v>336</v>
      </c>
      <c r="C47" s="20" t="s">
        <v>4</v>
      </c>
      <c r="D47" s="47">
        <v>36494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36494</v>
      </c>
      <c r="O47" s="48">
        <f t="shared" si="8"/>
        <v>0.88892677936376485</v>
      </c>
      <c r="P47" s="9"/>
    </row>
    <row r="48" spans="1:16">
      <c r="A48" s="12"/>
      <c r="B48" s="25">
        <v>337.3</v>
      </c>
      <c r="C48" s="20" t="s">
        <v>47</v>
      </c>
      <c r="D48" s="47">
        <v>15366</v>
      </c>
      <c r="E48" s="47">
        <v>199992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215358</v>
      </c>
      <c r="O48" s="48">
        <f t="shared" si="8"/>
        <v>5.2457251424952505</v>
      </c>
      <c r="P48" s="9"/>
    </row>
    <row r="49" spans="1:16">
      <c r="A49" s="12"/>
      <c r="B49" s="25">
        <v>339</v>
      </c>
      <c r="C49" s="20" t="s">
        <v>248</v>
      </c>
      <c r="D49" s="47">
        <v>5565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5565</v>
      </c>
      <c r="O49" s="48">
        <f t="shared" si="8"/>
        <v>0.13555317386856336</v>
      </c>
      <c r="P49" s="9"/>
    </row>
    <row r="50" spans="1:16" ht="15.75">
      <c r="A50" s="29" t="s">
        <v>52</v>
      </c>
      <c r="B50" s="30"/>
      <c r="C50" s="31"/>
      <c r="D50" s="32">
        <f t="shared" ref="D50:M50" si="9">SUM(D51:D82)</f>
        <v>2651284</v>
      </c>
      <c r="E50" s="32">
        <f t="shared" si="9"/>
        <v>4198914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1682467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8532665</v>
      </c>
      <c r="O50" s="46">
        <f t="shared" si="8"/>
        <v>207.84003994738637</v>
      </c>
      <c r="P50" s="10"/>
    </row>
    <row r="51" spans="1:16">
      <c r="A51" s="12"/>
      <c r="B51" s="25">
        <v>341.1</v>
      </c>
      <c r="C51" s="20" t="s">
        <v>174</v>
      </c>
      <c r="D51" s="47">
        <v>136442</v>
      </c>
      <c r="E51" s="47">
        <v>83151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219593</v>
      </c>
      <c r="O51" s="48">
        <f t="shared" si="8"/>
        <v>5.3488819603449116</v>
      </c>
      <c r="P51" s="9"/>
    </row>
    <row r="52" spans="1:16">
      <c r="A52" s="12"/>
      <c r="B52" s="25">
        <v>341.16</v>
      </c>
      <c r="C52" s="20" t="s">
        <v>175</v>
      </c>
      <c r="D52" s="47">
        <v>0</v>
      </c>
      <c r="E52" s="47">
        <v>76716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82" si="10">SUM(D52:M52)</f>
        <v>76716</v>
      </c>
      <c r="O52" s="48">
        <f t="shared" si="8"/>
        <v>1.8686607882301358</v>
      </c>
      <c r="P52" s="9"/>
    </row>
    <row r="53" spans="1:16">
      <c r="A53" s="12"/>
      <c r="B53" s="25">
        <v>341.3</v>
      </c>
      <c r="C53" s="20" t="s">
        <v>176</v>
      </c>
      <c r="D53" s="47">
        <v>800358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800358</v>
      </c>
      <c r="O53" s="48">
        <f t="shared" si="8"/>
        <v>19.495250158328055</v>
      </c>
      <c r="P53" s="9"/>
    </row>
    <row r="54" spans="1:16">
      <c r="A54" s="12"/>
      <c r="B54" s="25">
        <v>341.51</v>
      </c>
      <c r="C54" s="20" t="s">
        <v>249</v>
      </c>
      <c r="D54" s="47">
        <v>787948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787948</v>
      </c>
      <c r="O54" s="48">
        <f t="shared" si="8"/>
        <v>19.192965362693037</v>
      </c>
      <c r="P54" s="9"/>
    </row>
    <row r="55" spans="1:16">
      <c r="A55" s="12"/>
      <c r="B55" s="25">
        <v>341.52</v>
      </c>
      <c r="C55" s="20" t="s">
        <v>177</v>
      </c>
      <c r="D55" s="47">
        <v>71478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71478</v>
      </c>
      <c r="O55" s="48">
        <f t="shared" si="8"/>
        <v>1.7410727334729867</v>
      </c>
      <c r="P55" s="9"/>
    </row>
    <row r="56" spans="1:16">
      <c r="A56" s="12"/>
      <c r="B56" s="25">
        <v>341.55</v>
      </c>
      <c r="C56" s="20" t="s">
        <v>195</v>
      </c>
      <c r="D56" s="47">
        <v>1617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1617</v>
      </c>
      <c r="O56" s="48">
        <f t="shared" si="8"/>
        <v>3.9387148633507091E-2</v>
      </c>
      <c r="P56" s="9"/>
    </row>
    <row r="57" spans="1:16">
      <c r="A57" s="12"/>
      <c r="B57" s="25">
        <v>341.56</v>
      </c>
      <c r="C57" s="20" t="s">
        <v>178</v>
      </c>
      <c r="D57" s="47">
        <v>28537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28537</v>
      </c>
      <c r="O57" s="48">
        <f t="shared" si="8"/>
        <v>0.69510888098601842</v>
      </c>
      <c r="P57" s="9"/>
    </row>
    <row r="58" spans="1:16">
      <c r="A58" s="12"/>
      <c r="B58" s="25">
        <v>341.9</v>
      </c>
      <c r="C58" s="20" t="s">
        <v>180</v>
      </c>
      <c r="D58" s="47">
        <v>78616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78616</v>
      </c>
      <c r="O58" s="48">
        <f t="shared" si="8"/>
        <v>1.9149412968285673</v>
      </c>
      <c r="P58" s="9"/>
    </row>
    <row r="59" spans="1:16">
      <c r="A59" s="12"/>
      <c r="B59" s="25">
        <v>342.1</v>
      </c>
      <c r="C59" s="20" t="s">
        <v>63</v>
      </c>
      <c r="D59" s="47">
        <v>489277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489277</v>
      </c>
      <c r="O59" s="48">
        <f t="shared" si="8"/>
        <v>11.917888634481415</v>
      </c>
      <c r="P59" s="9"/>
    </row>
    <row r="60" spans="1:16">
      <c r="A60" s="12"/>
      <c r="B60" s="25">
        <v>342.3</v>
      </c>
      <c r="C60" s="20" t="s">
        <v>64</v>
      </c>
      <c r="D60" s="47">
        <v>140591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140591</v>
      </c>
      <c r="O60" s="48">
        <f t="shared" si="8"/>
        <v>3.4245384128221366</v>
      </c>
      <c r="P60" s="9"/>
    </row>
    <row r="61" spans="1:16">
      <c r="A61" s="12"/>
      <c r="B61" s="25">
        <v>342.5</v>
      </c>
      <c r="C61" s="20" t="s">
        <v>65</v>
      </c>
      <c r="D61" s="47">
        <v>18626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18626</v>
      </c>
      <c r="O61" s="48">
        <f t="shared" si="8"/>
        <v>0.45369513323914845</v>
      </c>
      <c r="P61" s="9"/>
    </row>
    <row r="62" spans="1:16">
      <c r="A62" s="12"/>
      <c r="B62" s="25">
        <v>342.6</v>
      </c>
      <c r="C62" s="20" t="s">
        <v>66</v>
      </c>
      <c r="D62" s="47">
        <v>0</v>
      </c>
      <c r="E62" s="47">
        <v>2373938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2373938</v>
      </c>
      <c r="O62" s="48">
        <f t="shared" si="8"/>
        <v>57.824767379548888</v>
      </c>
      <c r="P62" s="9"/>
    </row>
    <row r="63" spans="1:16">
      <c r="A63" s="12"/>
      <c r="B63" s="25">
        <v>342.9</v>
      </c>
      <c r="C63" s="20" t="s">
        <v>67</v>
      </c>
      <c r="D63" s="47">
        <v>0</v>
      </c>
      <c r="E63" s="47">
        <v>154841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154841</v>
      </c>
      <c r="O63" s="48">
        <f t="shared" si="8"/>
        <v>3.7716422273103718</v>
      </c>
      <c r="P63" s="9"/>
    </row>
    <row r="64" spans="1:16">
      <c r="A64" s="12"/>
      <c r="B64" s="25">
        <v>343.3</v>
      </c>
      <c r="C64" s="20" t="s">
        <v>68</v>
      </c>
      <c r="D64" s="47">
        <v>0</v>
      </c>
      <c r="E64" s="47">
        <v>67411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67411</v>
      </c>
      <c r="O64" s="48">
        <f t="shared" si="8"/>
        <v>1.6420080869099236</v>
      </c>
      <c r="P64" s="9"/>
    </row>
    <row r="65" spans="1:16">
      <c r="A65" s="12"/>
      <c r="B65" s="25">
        <v>343.4</v>
      </c>
      <c r="C65" s="20" t="s">
        <v>69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1682467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1682467</v>
      </c>
      <c r="O65" s="48">
        <f t="shared" si="8"/>
        <v>40.981804452672094</v>
      </c>
      <c r="P65" s="9"/>
    </row>
    <row r="66" spans="1:16">
      <c r="A66" s="12"/>
      <c r="B66" s="25">
        <v>344.3</v>
      </c>
      <c r="C66" s="20" t="s">
        <v>181</v>
      </c>
      <c r="D66" s="47">
        <v>0</v>
      </c>
      <c r="E66" s="47">
        <v>156106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156106</v>
      </c>
      <c r="O66" s="48">
        <f t="shared" si="8"/>
        <v>3.8024553027719588</v>
      </c>
      <c r="P66" s="9"/>
    </row>
    <row r="67" spans="1:16">
      <c r="A67" s="12"/>
      <c r="B67" s="25">
        <v>346.4</v>
      </c>
      <c r="C67" s="20" t="s">
        <v>71</v>
      </c>
      <c r="D67" s="47">
        <v>32187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32187</v>
      </c>
      <c r="O67" s="48">
        <f t="shared" si="8"/>
        <v>0.78401617381984701</v>
      </c>
      <c r="P67" s="9"/>
    </row>
    <row r="68" spans="1:16">
      <c r="A68" s="12"/>
      <c r="B68" s="25">
        <v>347.2</v>
      </c>
      <c r="C68" s="20" t="s">
        <v>72</v>
      </c>
      <c r="D68" s="47">
        <v>61369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61369</v>
      </c>
      <c r="O68" s="48">
        <f t="shared" si="8"/>
        <v>1.4948360695669118</v>
      </c>
      <c r="P68" s="9"/>
    </row>
    <row r="69" spans="1:16">
      <c r="A69" s="12"/>
      <c r="B69" s="25">
        <v>348.12</v>
      </c>
      <c r="C69" s="20" t="s">
        <v>196</v>
      </c>
      <c r="D69" s="47">
        <v>0</v>
      </c>
      <c r="E69" s="47">
        <v>8817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75" si="11">SUM(D69:M69)</f>
        <v>8817</v>
      </c>
      <c r="O69" s="48">
        <f t="shared" ref="O69:O100" si="12">(N69/O$104)</f>
        <v>0.21476591805914161</v>
      </c>
      <c r="P69" s="9"/>
    </row>
    <row r="70" spans="1:16">
      <c r="A70" s="12"/>
      <c r="B70" s="25">
        <v>348.22</v>
      </c>
      <c r="C70" s="20" t="s">
        <v>197</v>
      </c>
      <c r="D70" s="47">
        <v>0</v>
      </c>
      <c r="E70" s="47">
        <v>22191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22191</v>
      </c>
      <c r="O70" s="48">
        <f t="shared" si="12"/>
        <v>0.54053198226725774</v>
      </c>
      <c r="P70" s="9"/>
    </row>
    <row r="71" spans="1:16">
      <c r="A71" s="12"/>
      <c r="B71" s="25">
        <v>348.32</v>
      </c>
      <c r="C71" s="20" t="s">
        <v>198</v>
      </c>
      <c r="D71" s="47">
        <v>0</v>
      </c>
      <c r="E71" s="47">
        <v>137972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137972</v>
      </c>
      <c r="O71" s="48">
        <f t="shared" si="12"/>
        <v>3.3607443854435624</v>
      </c>
      <c r="P71" s="9"/>
    </row>
    <row r="72" spans="1:16">
      <c r="A72" s="12"/>
      <c r="B72" s="25">
        <v>348.42</v>
      </c>
      <c r="C72" s="20" t="s">
        <v>199</v>
      </c>
      <c r="D72" s="47">
        <v>0</v>
      </c>
      <c r="E72" s="47">
        <v>105661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105661</v>
      </c>
      <c r="O72" s="48">
        <f t="shared" si="12"/>
        <v>2.5737077994836071</v>
      </c>
      <c r="P72" s="9"/>
    </row>
    <row r="73" spans="1:16">
      <c r="A73" s="12"/>
      <c r="B73" s="25">
        <v>348.52</v>
      </c>
      <c r="C73" s="20" t="s">
        <v>200</v>
      </c>
      <c r="D73" s="47">
        <v>0</v>
      </c>
      <c r="E73" s="47">
        <v>114015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114015</v>
      </c>
      <c r="O73" s="48">
        <f t="shared" si="12"/>
        <v>2.7771958883421837</v>
      </c>
      <c r="P73" s="9"/>
    </row>
    <row r="74" spans="1:16">
      <c r="A74" s="12"/>
      <c r="B74" s="25">
        <v>348.62</v>
      </c>
      <c r="C74" s="20" t="s">
        <v>239</v>
      </c>
      <c r="D74" s="47">
        <v>48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48</v>
      </c>
      <c r="O74" s="48">
        <f t="shared" si="12"/>
        <v>1.1691917961708968E-3</v>
      </c>
      <c r="P74" s="9"/>
    </row>
    <row r="75" spans="1:16">
      <c r="A75" s="12"/>
      <c r="B75" s="25">
        <v>348.72</v>
      </c>
      <c r="C75" s="20" t="s">
        <v>201</v>
      </c>
      <c r="D75" s="47">
        <v>0</v>
      </c>
      <c r="E75" s="47">
        <v>30646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30646</v>
      </c>
      <c r="O75" s="48">
        <f t="shared" si="12"/>
        <v>0.74648024553027714</v>
      </c>
      <c r="P75" s="9"/>
    </row>
    <row r="76" spans="1:16">
      <c r="A76" s="12"/>
      <c r="B76" s="25">
        <v>348.92099999999999</v>
      </c>
      <c r="C76" s="20" t="s">
        <v>182</v>
      </c>
      <c r="D76" s="47">
        <v>0</v>
      </c>
      <c r="E76" s="47">
        <v>7140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7140</v>
      </c>
      <c r="O76" s="48">
        <f t="shared" si="12"/>
        <v>0.17391727968042092</v>
      </c>
      <c r="P76" s="9"/>
    </row>
    <row r="77" spans="1:16">
      <c r="A77" s="12"/>
      <c r="B77" s="25">
        <v>348.92200000000003</v>
      </c>
      <c r="C77" s="20" t="s">
        <v>183</v>
      </c>
      <c r="D77" s="47">
        <v>0</v>
      </c>
      <c r="E77" s="47">
        <v>7140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7140</v>
      </c>
      <c r="O77" s="48">
        <f t="shared" si="12"/>
        <v>0.17391727968042092</v>
      </c>
      <c r="P77" s="9"/>
    </row>
    <row r="78" spans="1:16">
      <c r="A78" s="12"/>
      <c r="B78" s="25">
        <v>348.923</v>
      </c>
      <c r="C78" s="20" t="s">
        <v>184</v>
      </c>
      <c r="D78" s="47">
        <v>0</v>
      </c>
      <c r="E78" s="47">
        <v>7140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7140</v>
      </c>
      <c r="O78" s="48">
        <f t="shared" si="12"/>
        <v>0.17391727968042092</v>
      </c>
      <c r="P78" s="9"/>
    </row>
    <row r="79" spans="1:16">
      <c r="A79" s="12"/>
      <c r="B79" s="25">
        <v>348.92399999999998</v>
      </c>
      <c r="C79" s="20" t="s">
        <v>185</v>
      </c>
      <c r="D79" s="47">
        <v>0</v>
      </c>
      <c r="E79" s="47">
        <v>7140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7140</v>
      </c>
      <c r="O79" s="48">
        <f t="shared" si="12"/>
        <v>0.17391727968042092</v>
      </c>
      <c r="P79" s="9"/>
    </row>
    <row r="80" spans="1:16">
      <c r="A80" s="12"/>
      <c r="B80" s="25">
        <v>348.93099999999998</v>
      </c>
      <c r="C80" s="20" t="s">
        <v>186</v>
      </c>
      <c r="D80" s="47">
        <v>0</v>
      </c>
      <c r="E80" s="47">
        <v>83813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83813</v>
      </c>
      <c r="O80" s="48">
        <f t="shared" si="12"/>
        <v>2.0415306669264872</v>
      </c>
      <c r="P80" s="9"/>
    </row>
    <row r="81" spans="1:16">
      <c r="A81" s="12"/>
      <c r="B81" s="25">
        <v>348.93200000000002</v>
      </c>
      <c r="C81" s="20" t="s">
        <v>187</v>
      </c>
      <c r="D81" s="47">
        <v>2413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2413</v>
      </c>
      <c r="O81" s="48">
        <f t="shared" si="12"/>
        <v>5.8776245920007797E-2</v>
      </c>
      <c r="P81" s="9"/>
    </row>
    <row r="82" spans="1:16">
      <c r="A82" s="12"/>
      <c r="B82" s="25">
        <v>349</v>
      </c>
      <c r="C82" s="20" t="s">
        <v>160</v>
      </c>
      <c r="D82" s="47">
        <v>1777</v>
      </c>
      <c r="E82" s="47">
        <v>755076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756853</v>
      </c>
      <c r="O82" s="48">
        <f t="shared" si="12"/>
        <v>18.435548302236079</v>
      </c>
      <c r="P82" s="9"/>
    </row>
    <row r="83" spans="1:16" ht="15.75">
      <c r="A83" s="29" t="s">
        <v>53</v>
      </c>
      <c r="B83" s="30"/>
      <c r="C83" s="31"/>
      <c r="D83" s="32">
        <f t="shared" ref="D83:M83" si="13">SUM(D84:D91)</f>
        <v>5355</v>
      </c>
      <c r="E83" s="32">
        <f t="shared" si="13"/>
        <v>203650</v>
      </c>
      <c r="F83" s="32">
        <f t="shared" si="13"/>
        <v>0</v>
      </c>
      <c r="G83" s="32">
        <f t="shared" si="13"/>
        <v>0</v>
      </c>
      <c r="H83" s="32">
        <f t="shared" si="13"/>
        <v>0</v>
      </c>
      <c r="I83" s="32">
        <f t="shared" si="13"/>
        <v>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>SUM(D83:M83)</f>
        <v>209005</v>
      </c>
      <c r="O83" s="46">
        <f t="shared" si="12"/>
        <v>5.0909777366395481</v>
      </c>
      <c r="P83" s="10"/>
    </row>
    <row r="84" spans="1:16">
      <c r="A84" s="13"/>
      <c r="B84" s="40">
        <v>351.1</v>
      </c>
      <c r="C84" s="21" t="s">
        <v>93</v>
      </c>
      <c r="D84" s="47">
        <v>0</v>
      </c>
      <c r="E84" s="47">
        <v>46796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46796</v>
      </c>
      <c r="O84" s="48">
        <f t="shared" si="12"/>
        <v>1.1398645686169435</v>
      </c>
      <c r="P84" s="9"/>
    </row>
    <row r="85" spans="1:16">
      <c r="A85" s="13"/>
      <c r="B85" s="40">
        <v>351.2</v>
      </c>
      <c r="C85" s="21" t="s">
        <v>95</v>
      </c>
      <c r="D85" s="47">
        <v>0</v>
      </c>
      <c r="E85" s="47">
        <v>3064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1" si="14">SUM(D85:M85)</f>
        <v>3064</v>
      </c>
      <c r="O85" s="48">
        <f t="shared" si="12"/>
        <v>7.4633409655575578E-2</v>
      </c>
      <c r="P85" s="9"/>
    </row>
    <row r="86" spans="1:16">
      <c r="A86" s="13"/>
      <c r="B86" s="40">
        <v>351.3</v>
      </c>
      <c r="C86" s="21" t="s">
        <v>208</v>
      </c>
      <c r="D86" s="47">
        <v>0</v>
      </c>
      <c r="E86" s="47">
        <v>12699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12699</v>
      </c>
      <c r="O86" s="48">
        <f t="shared" si="12"/>
        <v>0.30932430457446292</v>
      </c>
      <c r="P86" s="9"/>
    </row>
    <row r="87" spans="1:16">
      <c r="A87" s="13"/>
      <c r="B87" s="40">
        <v>351.5</v>
      </c>
      <c r="C87" s="21" t="s">
        <v>152</v>
      </c>
      <c r="D87" s="47">
        <v>0</v>
      </c>
      <c r="E87" s="47">
        <v>85790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85790</v>
      </c>
      <c r="O87" s="48">
        <f t="shared" si="12"/>
        <v>2.089686754031276</v>
      </c>
      <c r="P87" s="9"/>
    </row>
    <row r="88" spans="1:16">
      <c r="A88" s="13"/>
      <c r="B88" s="40">
        <v>351.7</v>
      </c>
      <c r="C88" s="21" t="s">
        <v>209</v>
      </c>
      <c r="D88" s="47">
        <v>0</v>
      </c>
      <c r="E88" s="47">
        <v>21298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21298</v>
      </c>
      <c r="O88" s="48">
        <f t="shared" si="12"/>
        <v>0.51878014322599508</v>
      </c>
      <c r="P88" s="9"/>
    </row>
    <row r="89" spans="1:16">
      <c r="A89" s="13"/>
      <c r="B89" s="40">
        <v>352</v>
      </c>
      <c r="C89" s="21" t="s">
        <v>97</v>
      </c>
      <c r="D89" s="47">
        <v>5355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5355</v>
      </c>
      <c r="O89" s="48">
        <f t="shared" si="12"/>
        <v>0.13043795976031569</v>
      </c>
      <c r="P89" s="9"/>
    </row>
    <row r="90" spans="1:16">
      <c r="A90" s="13"/>
      <c r="B90" s="40">
        <v>354</v>
      </c>
      <c r="C90" s="21" t="s">
        <v>98</v>
      </c>
      <c r="D90" s="47">
        <v>0</v>
      </c>
      <c r="E90" s="47">
        <v>5382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5382</v>
      </c>
      <c r="O90" s="48">
        <f t="shared" si="12"/>
        <v>0.13109563014566181</v>
      </c>
      <c r="P90" s="9"/>
    </row>
    <row r="91" spans="1:16">
      <c r="A91" s="13"/>
      <c r="B91" s="40">
        <v>359</v>
      </c>
      <c r="C91" s="21" t="s">
        <v>99</v>
      </c>
      <c r="D91" s="47">
        <v>0</v>
      </c>
      <c r="E91" s="47">
        <v>28621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28621</v>
      </c>
      <c r="O91" s="48">
        <f t="shared" si="12"/>
        <v>0.69715496662931753</v>
      </c>
      <c r="P91" s="9"/>
    </row>
    <row r="92" spans="1:16" ht="15.75">
      <c r="A92" s="29" t="s">
        <v>5</v>
      </c>
      <c r="B92" s="30"/>
      <c r="C92" s="31"/>
      <c r="D92" s="32">
        <f t="shared" ref="D92:M92" si="15">SUM(D93:D98)</f>
        <v>337550</v>
      </c>
      <c r="E92" s="32">
        <f t="shared" si="15"/>
        <v>72398</v>
      </c>
      <c r="F92" s="32">
        <f t="shared" si="15"/>
        <v>4404</v>
      </c>
      <c r="G92" s="32">
        <f t="shared" si="15"/>
        <v>710</v>
      </c>
      <c r="H92" s="32">
        <f t="shared" si="15"/>
        <v>0</v>
      </c>
      <c r="I92" s="32">
        <f t="shared" si="15"/>
        <v>38853</v>
      </c>
      <c r="J92" s="32">
        <f t="shared" si="15"/>
        <v>0</v>
      </c>
      <c r="K92" s="32">
        <f t="shared" si="15"/>
        <v>0</v>
      </c>
      <c r="L92" s="32">
        <f t="shared" si="15"/>
        <v>0</v>
      </c>
      <c r="M92" s="32">
        <f t="shared" si="15"/>
        <v>0</v>
      </c>
      <c r="N92" s="32">
        <f t="shared" ref="N92:N102" si="16">SUM(D92:M92)</f>
        <v>453915</v>
      </c>
      <c r="O92" s="46">
        <f t="shared" si="12"/>
        <v>11.056535294977348</v>
      </c>
      <c r="P92" s="10"/>
    </row>
    <row r="93" spans="1:16">
      <c r="A93" s="12"/>
      <c r="B93" s="25">
        <v>361.1</v>
      </c>
      <c r="C93" s="20" t="s">
        <v>100</v>
      </c>
      <c r="D93" s="47">
        <v>16720</v>
      </c>
      <c r="E93" s="47">
        <v>11224</v>
      </c>
      <c r="F93" s="47">
        <v>4404</v>
      </c>
      <c r="G93" s="47">
        <v>163</v>
      </c>
      <c r="H93" s="47">
        <v>0</v>
      </c>
      <c r="I93" s="47">
        <v>18248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50759</v>
      </c>
      <c r="O93" s="48">
        <f t="shared" si="12"/>
        <v>1.2363959662883033</v>
      </c>
      <c r="P93" s="9"/>
    </row>
    <row r="94" spans="1:16">
      <c r="A94" s="12"/>
      <c r="B94" s="25">
        <v>361.2</v>
      </c>
      <c r="C94" s="20" t="s">
        <v>217</v>
      </c>
      <c r="D94" s="47">
        <v>40685</v>
      </c>
      <c r="E94" s="47">
        <v>2007</v>
      </c>
      <c r="F94" s="47">
        <v>0</v>
      </c>
      <c r="G94" s="47">
        <v>547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43239</v>
      </c>
      <c r="O94" s="48">
        <f t="shared" si="12"/>
        <v>1.053222584888196</v>
      </c>
      <c r="P94" s="9"/>
    </row>
    <row r="95" spans="1:16">
      <c r="A95" s="12"/>
      <c r="B95" s="25">
        <v>362</v>
      </c>
      <c r="C95" s="20" t="s">
        <v>101</v>
      </c>
      <c r="D95" s="47">
        <v>26571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26571</v>
      </c>
      <c r="O95" s="48">
        <f t="shared" si="12"/>
        <v>0.64722073366785204</v>
      </c>
      <c r="P95" s="9"/>
    </row>
    <row r="96" spans="1:16">
      <c r="A96" s="12"/>
      <c r="B96" s="25">
        <v>365</v>
      </c>
      <c r="C96" s="20" t="s">
        <v>203</v>
      </c>
      <c r="D96" s="47">
        <v>0</v>
      </c>
      <c r="E96" s="47">
        <v>6000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6000</v>
      </c>
      <c r="O96" s="48">
        <f t="shared" si="12"/>
        <v>0.14614897452136211</v>
      </c>
      <c r="P96" s="9"/>
    </row>
    <row r="97" spans="1:119">
      <c r="A97" s="12"/>
      <c r="B97" s="25">
        <v>366</v>
      </c>
      <c r="C97" s="20" t="s">
        <v>102</v>
      </c>
      <c r="D97" s="47">
        <v>7322</v>
      </c>
      <c r="E97" s="47">
        <v>500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7822</v>
      </c>
      <c r="O97" s="48">
        <f t="shared" si="12"/>
        <v>0.19052954645101575</v>
      </c>
      <c r="P97" s="9"/>
    </row>
    <row r="98" spans="1:119">
      <c r="A98" s="12"/>
      <c r="B98" s="25">
        <v>369.9</v>
      </c>
      <c r="C98" s="20" t="s">
        <v>104</v>
      </c>
      <c r="D98" s="47">
        <v>246252</v>
      </c>
      <c r="E98" s="47">
        <v>52667</v>
      </c>
      <c r="F98" s="47">
        <v>0</v>
      </c>
      <c r="G98" s="47">
        <v>0</v>
      </c>
      <c r="H98" s="47">
        <v>0</v>
      </c>
      <c r="I98" s="47">
        <v>20605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319524</v>
      </c>
      <c r="O98" s="48">
        <f t="shared" si="12"/>
        <v>7.7830174891606179</v>
      </c>
      <c r="P98" s="9"/>
    </row>
    <row r="99" spans="1:119" ht="15.75">
      <c r="A99" s="29" t="s">
        <v>54</v>
      </c>
      <c r="B99" s="30"/>
      <c r="C99" s="31"/>
      <c r="D99" s="32">
        <f t="shared" ref="D99:M99" si="17">SUM(D100:D101)</f>
        <v>5252663</v>
      </c>
      <c r="E99" s="32">
        <f t="shared" si="17"/>
        <v>1728956</v>
      </c>
      <c r="F99" s="32">
        <f t="shared" si="17"/>
        <v>0</v>
      </c>
      <c r="G99" s="32">
        <f t="shared" si="17"/>
        <v>496402</v>
      </c>
      <c r="H99" s="32">
        <f t="shared" si="17"/>
        <v>0</v>
      </c>
      <c r="I99" s="32">
        <f t="shared" si="17"/>
        <v>433000</v>
      </c>
      <c r="J99" s="32">
        <f t="shared" si="17"/>
        <v>0</v>
      </c>
      <c r="K99" s="32">
        <f t="shared" si="17"/>
        <v>0</v>
      </c>
      <c r="L99" s="32">
        <f t="shared" si="17"/>
        <v>0</v>
      </c>
      <c r="M99" s="32">
        <f t="shared" si="17"/>
        <v>0</v>
      </c>
      <c r="N99" s="32">
        <f t="shared" si="16"/>
        <v>7911021</v>
      </c>
      <c r="O99" s="46">
        <f t="shared" si="12"/>
        <v>192.69793442782677</v>
      </c>
      <c r="P99" s="9"/>
    </row>
    <row r="100" spans="1:119">
      <c r="A100" s="12"/>
      <c r="B100" s="25">
        <v>381</v>
      </c>
      <c r="C100" s="20" t="s">
        <v>105</v>
      </c>
      <c r="D100" s="47">
        <v>5252663</v>
      </c>
      <c r="E100" s="47">
        <v>1290124</v>
      </c>
      <c r="F100" s="47">
        <v>0</v>
      </c>
      <c r="G100" s="47">
        <v>496402</v>
      </c>
      <c r="H100" s="47">
        <v>0</v>
      </c>
      <c r="I100" s="47">
        <v>433000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7472189</v>
      </c>
      <c r="O100" s="48">
        <f t="shared" si="12"/>
        <v>182.00879329663371</v>
      </c>
      <c r="P100" s="9"/>
    </row>
    <row r="101" spans="1:119" ht="15.75" thickBot="1">
      <c r="A101" s="12"/>
      <c r="B101" s="25">
        <v>383</v>
      </c>
      <c r="C101" s="20" t="s">
        <v>156</v>
      </c>
      <c r="D101" s="47">
        <v>0</v>
      </c>
      <c r="E101" s="47">
        <v>438832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438832</v>
      </c>
      <c r="O101" s="48">
        <f>(N101/O$104)</f>
        <v>10.689141131193063</v>
      </c>
      <c r="P101" s="9"/>
    </row>
    <row r="102" spans="1:119" ht="16.5" thickBot="1">
      <c r="A102" s="14" t="s">
        <v>79</v>
      </c>
      <c r="B102" s="23"/>
      <c r="C102" s="22"/>
      <c r="D102" s="15">
        <f t="shared" ref="D102:M102" si="18">SUM(D5,D13,D21,D50,D83,D92,D99)</f>
        <v>33438307</v>
      </c>
      <c r="E102" s="15">
        <f t="shared" si="18"/>
        <v>20196054</v>
      </c>
      <c r="F102" s="15">
        <f t="shared" si="18"/>
        <v>604404</v>
      </c>
      <c r="G102" s="15">
        <f t="shared" si="18"/>
        <v>497112</v>
      </c>
      <c r="H102" s="15">
        <f t="shared" si="18"/>
        <v>0</v>
      </c>
      <c r="I102" s="15">
        <f t="shared" si="18"/>
        <v>2257001</v>
      </c>
      <c r="J102" s="15">
        <f t="shared" si="18"/>
        <v>0</v>
      </c>
      <c r="K102" s="15">
        <f t="shared" si="18"/>
        <v>0</v>
      </c>
      <c r="L102" s="15">
        <f t="shared" si="18"/>
        <v>0</v>
      </c>
      <c r="M102" s="15">
        <f t="shared" si="18"/>
        <v>0</v>
      </c>
      <c r="N102" s="15">
        <f t="shared" si="16"/>
        <v>56992878</v>
      </c>
      <c r="O102" s="38">
        <f>(N102/O$104)</f>
        <v>1388.2417791201831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49" t="s">
        <v>250</v>
      </c>
      <c r="M104" s="49"/>
      <c r="N104" s="49"/>
      <c r="O104" s="44">
        <v>41054</v>
      </c>
    </row>
    <row r="105" spans="1:119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2"/>
    </row>
    <row r="106" spans="1:119" ht="15.75" customHeight="1" thickBot="1">
      <c r="A106" s="53" t="s">
        <v>130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17743013</v>
      </c>
      <c r="E5" s="27">
        <f t="shared" si="0"/>
        <v>1507636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19250649</v>
      </c>
      <c r="O5" s="33">
        <f t="shared" ref="O5:O36" si="2">(N5/O$107)</f>
        <v>469.35630866756065</v>
      </c>
      <c r="P5" s="6"/>
    </row>
    <row r="6" spans="1:133">
      <c r="A6" s="12"/>
      <c r="B6" s="25">
        <v>311</v>
      </c>
      <c r="C6" s="20" t="s">
        <v>2</v>
      </c>
      <c r="D6" s="47">
        <v>14438592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14438592</v>
      </c>
      <c r="O6" s="48">
        <f t="shared" si="2"/>
        <v>352.03198829696453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212390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212390</v>
      </c>
      <c r="O7" s="48">
        <f t="shared" si="2"/>
        <v>5.1783493843715718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49541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49541</v>
      </c>
      <c r="O8" s="48">
        <f t="shared" si="2"/>
        <v>1.207875167621602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1245705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1245705</v>
      </c>
      <c r="O9" s="48">
        <f t="shared" si="2"/>
        <v>30.371937096184322</v>
      </c>
      <c r="P9" s="9"/>
    </row>
    <row r="10" spans="1:133">
      <c r="A10" s="12"/>
      <c r="B10" s="25">
        <v>312.60000000000002</v>
      </c>
      <c r="C10" s="20" t="s">
        <v>15</v>
      </c>
      <c r="D10" s="47">
        <v>3127281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3127281</v>
      </c>
      <c r="O10" s="48">
        <f t="shared" si="2"/>
        <v>76.247251005729609</v>
      </c>
      <c r="P10" s="9"/>
    </row>
    <row r="11" spans="1:133">
      <c r="A11" s="12"/>
      <c r="B11" s="25">
        <v>315</v>
      </c>
      <c r="C11" s="20" t="s">
        <v>164</v>
      </c>
      <c r="D11" s="47">
        <v>177140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177140</v>
      </c>
      <c r="O11" s="48">
        <f t="shared" si="2"/>
        <v>4.318907716689016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SUM(D13:D19)</f>
        <v>371593</v>
      </c>
      <c r="E12" s="32">
        <f t="shared" si="3"/>
        <v>5107874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510644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5990111</v>
      </c>
      <c r="O12" s="46">
        <f t="shared" si="2"/>
        <v>146.04683652322322</v>
      </c>
      <c r="P12" s="10"/>
    </row>
    <row r="13" spans="1:133">
      <c r="A13" s="12"/>
      <c r="B13" s="25">
        <v>322</v>
      </c>
      <c r="C13" s="20" t="s">
        <v>0</v>
      </c>
      <c r="D13" s="47">
        <v>348395</v>
      </c>
      <c r="E13" s="47">
        <v>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348396</v>
      </c>
      <c r="O13" s="48">
        <f t="shared" si="2"/>
        <v>8.4943557235157865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227462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227462</v>
      </c>
      <c r="O14" s="48">
        <f t="shared" si="2"/>
        <v>5.545824698281117</v>
      </c>
      <c r="P14" s="9"/>
    </row>
    <row r="15" spans="1:133">
      <c r="A15" s="12"/>
      <c r="B15" s="25">
        <v>324.32</v>
      </c>
      <c r="C15" s="20" t="s">
        <v>123</v>
      </c>
      <c r="D15" s="47">
        <v>0</v>
      </c>
      <c r="E15" s="47">
        <v>5640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5640</v>
      </c>
      <c r="O15" s="48">
        <f t="shared" si="2"/>
        <v>0.13751066682920882</v>
      </c>
      <c r="P15" s="9"/>
    </row>
    <row r="16" spans="1:133">
      <c r="A16" s="12"/>
      <c r="B16" s="25">
        <v>324.61</v>
      </c>
      <c r="C16" s="20" t="s">
        <v>20</v>
      </c>
      <c r="D16" s="47">
        <v>0</v>
      </c>
      <c r="E16" s="47">
        <v>23883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23883</v>
      </c>
      <c r="O16" s="48">
        <f t="shared" si="2"/>
        <v>0.58229915884432526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4842188</v>
      </c>
      <c r="F17" s="47">
        <v>0</v>
      </c>
      <c r="G17" s="47">
        <v>0</v>
      </c>
      <c r="H17" s="47">
        <v>0</v>
      </c>
      <c r="I17" s="47">
        <v>510644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5352832</v>
      </c>
      <c r="O17" s="48">
        <f t="shared" si="2"/>
        <v>130.50913080580276</v>
      </c>
      <c r="P17" s="9"/>
    </row>
    <row r="18" spans="1:16">
      <c r="A18" s="12"/>
      <c r="B18" s="25">
        <v>329</v>
      </c>
      <c r="C18" s="20" t="s">
        <v>22</v>
      </c>
      <c r="D18" s="47">
        <v>20076</v>
      </c>
      <c r="E18" s="47">
        <v>8700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28776</v>
      </c>
      <c r="O18" s="48">
        <f t="shared" si="2"/>
        <v>0.70159697671583565</v>
      </c>
      <c r="P18" s="9"/>
    </row>
    <row r="19" spans="1:16">
      <c r="A19" s="12"/>
      <c r="B19" s="25">
        <v>367</v>
      </c>
      <c r="C19" s="20" t="s">
        <v>103</v>
      </c>
      <c r="D19" s="47">
        <v>3122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3122</v>
      </c>
      <c r="O19" s="48">
        <f t="shared" si="2"/>
        <v>7.6118493234182613E-2</v>
      </c>
      <c r="P19" s="9"/>
    </row>
    <row r="20" spans="1:16" ht="15.75">
      <c r="A20" s="29" t="s">
        <v>24</v>
      </c>
      <c r="B20" s="30"/>
      <c r="C20" s="31"/>
      <c r="D20" s="32">
        <f t="shared" ref="D20:M20" si="4">SUM(D21:D47)</f>
        <v>4227207</v>
      </c>
      <c r="E20" s="32">
        <f t="shared" si="4"/>
        <v>5952343</v>
      </c>
      <c r="F20" s="32">
        <f t="shared" si="4"/>
        <v>1560907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5">
        <f t="shared" si="1"/>
        <v>11740457</v>
      </c>
      <c r="O20" s="46">
        <f t="shared" si="2"/>
        <v>286.24788492015114</v>
      </c>
      <c r="P20" s="10"/>
    </row>
    <row r="21" spans="1:16">
      <c r="A21" s="12"/>
      <c r="B21" s="25">
        <v>331.2</v>
      </c>
      <c r="C21" s="20" t="s">
        <v>23</v>
      </c>
      <c r="D21" s="47">
        <v>65794</v>
      </c>
      <c r="E21" s="47">
        <v>25014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90808</v>
      </c>
      <c r="O21" s="48">
        <f t="shared" si="2"/>
        <v>2.2140192612458858</v>
      </c>
      <c r="P21" s="9"/>
    </row>
    <row r="22" spans="1:16">
      <c r="A22" s="12"/>
      <c r="B22" s="25">
        <v>331.42</v>
      </c>
      <c r="C22" s="20" t="s">
        <v>222</v>
      </c>
      <c r="D22" s="47">
        <v>0</v>
      </c>
      <c r="E22" s="47">
        <v>297085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5">SUM(D22:M22)</f>
        <v>297085</v>
      </c>
      <c r="O22" s="48">
        <f t="shared" si="2"/>
        <v>7.2433256125807635</v>
      </c>
      <c r="P22" s="9"/>
    </row>
    <row r="23" spans="1:16">
      <c r="A23" s="12"/>
      <c r="B23" s="25">
        <v>331.49</v>
      </c>
      <c r="C23" s="20" t="s">
        <v>28</v>
      </c>
      <c r="D23" s="47">
        <v>0</v>
      </c>
      <c r="E23" s="47">
        <v>87465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87465</v>
      </c>
      <c r="O23" s="48">
        <f t="shared" si="2"/>
        <v>2.132512495428502</v>
      </c>
      <c r="P23" s="9"/>
    </row>
    <row r="24" spans="1:16">
      <c r="A24" s="12"/>
      <c r="B24" s="25">
        <v>331.5</v>
      </c>
      <c r="C24" s="20" t="s">
        <v>25</v>
      </c>
      <c r="D24" s="47">
        <v>61799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61799</v>
      </c>
      <c r="O24" s="48">
        <f t="shared" si="2"/>
        <v>1.506741436059978</v>
      </c>
      <c r="P24" s="9"/>
    </row>
    <row r="25" spans="1:16">
      <c r="A25" s="12"/>
      <c r="B25" s="25">
        <v>331.65</v>
      </c>
      <c r="C25" s="20" t="s">
        <v>29</v>
      </c>
      <c r="D25" s="47">
        <v>0</v>
      </c>
      <c r="E25" s="47">
        <v>99169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99169</v>
      </c>
      <c r="O25" s="48">
        <f t="shared" si="2"/>
        <v>2.4178715104230162</v>
      </c>
      <c r="P25" s="9"/>
    </row>
    <row r="26" spans="1:16">
      <c r="A26" s="12"/>
      <c r="B26" s="25">
        <v>331.69</v>
      </c>
      <c r="C26" s="20" t="s">
        <v>146</v>
      </c>
      <c r="D26" s="47">
        <v>6372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6372</v>
      </c>
      <c r="O26" s="48">
        <f t="shared" si="2"/>
        <v>0.15535779592831891</v>
      </c>
      <c r="P26" s="9"/>
    </row>
    <row r="27" spans="1:16">
      <c r="A27" s="12"/>
      <c r="B27" s="25">
        <v>333</v>
      </c>
      <c r="C27" s="20" t="s">
        <v>3</v>
      </c>
      <c r="D27" s="47">
        <v>176316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176316</v>
      </c>
      <c r="O27" s="48">
        <f t="shared" si="2"/>
        <v>4.2988175057905647</v>
      </c>
      <c r="P27" s="9"/>
    </row>
    <row r="28" spans="1:16">
      <c r="A28" s="12"/>
      <c r="B28" s="25">
        <v>334.2</v>
      </c>
      <c r="C28" s="20" t="s">
        <v>26</v>
      </c>
      <c r="D28" s="47">
        <v>105803</v>
      </c>
      <c r="E28" s="47">
        <v>48957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154760</v>
      </c>
      <c r="O28" s="48">
        <f t="shared" si="2"/>
        <v>3.7732536876752407</v>
      </c>
      <c r="P28" s="9"/>
    </row>
    <row r="29" spans="1:16">
      <c r="A29" s="12"/>
      <c r="B29" s="25">
        <v>334.49</v>
      </c>
      <c r="C29" s="20" t="s">
        <v>32</v>
      </c>
      <c r="D29" s="47">
        <v>0</v>
      </c>
      <c r="E29" s="47">
        <v>1494235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6">SUM(D29:M29)</f>
        <v>1494235</v>
      </c>
      <c r="O29" s="48">
        <f t="shared" si="2"/>
        <v>36.431427526514689</v>
      </c>
      <c r="P29" s="9"/>
    </row>
    <row r="30" spans="1:16">
      <c r="A30" s="12"/>
      <c r="B30" s="25">
        <v>334.5</v>
      </c>
      <c r="C30" s="20" t="s">
        <v>33</v>
      </c>
      <c r="D30" s="47">
        <v>10300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10300</v>
      </c>
      <c r="O30" s="48">
        <f t="shared" si="2"/>
        <v>0.25112763623064732</v>
      </c>
      <c r="P30" s="9"/>
    </row>
    <row r="31" spans="1:16">
      <c r="A31" s="12"/>
      <c r="B31" s="25">
        <v>334.61</v>
      </c>
      <c r="C31" s="20" t="s">
        <v>165</v>
      </c>
      <c r="D31" s="47">
        <v>0</v>
      </c>
      <c r="E31" s="47">
        <v>31540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31540</v>
      </c>
      <c r="O31" s="48">
        <f t="shared" si="2"/>
        <v>0.7689869559917103</v>
      </c>
      <c r="P31" s="9"/>
    </row>
    <row r="32" spans="1:16">
      <c r="A32" s="12"/>
      <c r="B32" s="25">
        <v>334.7</v>
      </c>
      <c r="C32" s="20" t="s">
        <v>34</v>
      </c>
      <c r="D32" s="47">
        <v>131648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131648</v>
      </c>
      <c r="O32" s="48">
        <f t="shared" si="2"/>
        <v>3.2097525295623552</v>
      </c>
      <c r="P32" s="9"/>
    </row>
    <row r="33" spans="1:16">
      <c r="A33" s="12"/>
      <c r="B33" s="25">
        <v>334.82</v>
      </c>
      <c r="C33" s="20" t="s">
        <v>193</v>
      </c>
      <c r="D33" s="47">
        <v>0</v>
      </c>
      <c r="E33" s="47">
        <v>394453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394453</v>
      </c>
      <c r="O33" s="48">
        <f t="shared" si="2"/>
        <v>9.6172863586492738</v>
      </c>
      <c r="P33" s="9"/>
    </row>
    <row r="34" spans="1:16">
      <c r="A34" s="12"/>
      <c r="B34" s="25">
        <v>335.12</v>
      </c>
      <c r="C34" s="20" t="s">
        <v>166</v>
      </c>
      <c r="D34" s="47">
        <v>946367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946367</v>
      </c>
      <c r="O34" s="48">
        <f t="shared" si="2"/>
        <v>23.073680360843593</v>
      </c>
      <c r="P34" s="9"/>
    </row>
    <row r="35" spans="1:16">
      <c r="A35" s="12"/>
      <c r="B35" s="25">
        <v>335.13</v>
      </c>
      <c r="C35" s="20" t="s">
        <v>167</v>
      </c>
      <c r="D35" s="47">
        <v>20441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20441</v>
      </c>
      <c r="O35" s="48">
        <f t="shared" si="2"/>
        <v>0.49837864196025844</v>
      </c>
      <c r="P35" s="9"/>
    </row>
    <row r="36" spans="1:16">
      <c r="A36" s="12"/>
      <c r="B36" s="25">
        <v>335.14</v>
      </c>
      <c r="C36" s="20" t="s">
        <v>168</v>
      </c>
      <c r="D36" s="47">
        <v>11536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11536</v>
      </c>
      <c r="O36" s="48">
        <f t="shared" si="2"/>
        <v>0.28126295257832501</v>
      </c>
      <c r="P36" s="9"/>
    </row>
    <row r="37" spans="1:16">
      <c r="A37" s="12"/>
      <c r="B37" s="25">
        <v>335.15</v>
      </c>
      <c r="C37" s="20" t="s">
        <v>169</v>
      </c>
      <c r="D37" s="47">
        <v>7655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7655</v>
      </c>
      <c r="O37" s="48">
        <f t="shared" ref="O37:O68" si="7">(N37/O$107)</f>
        <v>0.18663903449957334</v>
      </c>
      <c r="P37" s="9"/>
    </row>
    <row r="38" spans="1:16">
      <c r="A38" s="12"/>
      <c r="B38" s="25">
        <v>335.16</v>
      </c>
      <c r="C38" s="20" t="s">
        <v>170</v>
      </c>
      <c r="D38" s="47">
        <v>12000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12000</v>
      </c>
      <c r="O38" s="48">
        <f t="shared" si="7"/>
        <v>0.29257588687065705</v>
      </c>
      <c r="P38" s="9"/>
    </row>
    <row r="39" spans="1:16">
      <c r="A39" s="12"/>
      <c r="B39" s="25">
        <v>335.18</v>
      </c>
      <c r="C39" s="20" t="s">
        <v>171</v>
      </c>
      <c r="D39" s="47">
        <v>1491253</v>
      </c>
      <c r="E39" s="47">
        <v>734348</v>
      </c>
      <c r="F39" s="47">
        <v>1560907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3786508</v>
      </c>
      <c r="O39" s="48">
        <f t="shared" si="7"/>
        <v>92.320078020236494</v>
      </c>
      <c r="P39" s="9"/>
    </row>
    <row r="40" spans="1:16">
      <c r="A40" s="12"/>
      <c r="B40" s="25">
        <v>335.19</v>
      </c>
      <c r="C40" s="20" t="s">
        <v>172</v>
      </c>
      <c r="D40" s="47">
        <v>1078557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1078557</v>
      </c>
      <c r="O40" s="48">
        <f t="shared" si="7"/>
        <v>26.296647567962939</v>
      </c>
      <c r="P40" s="9"/>
    </row>
    <row r="41" spans="1:16">
      <c r="A41" s="12"/>
      <c r="B41" s="25">
        <v>335.21</v>
      </c>
      <c r="C41" s="20" t="s">
        <v>134</v>
      </c>
      <c r="D41" s="47">
        <v>0</v>
      </c>
      <c r="E41" s="47">
        <v>600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600</v>
      </c>
      <c r="O41" s="48">
        <f t="shared" si="7"/>
        <v>1.4628794343532854E-2</v>
      </c>
      <c r="P41" s="9"/>
    </row>
    <row r="42" spans="1:16">
      <c r="A42" s="12"/>
      <c r="B42" s="25">
        <v>335.22</v>
      </c>
      <c r="C42" s="20" t="s">
        <v>41</v>
      </c>
      <c r="D42" s="47">
        <v>0</v>
      </c>
      <c r="E42" s="47">
        <v>213095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213095</v>
      </c>
      <c r="O42" s="48">
        <f t="shared" si="7"/>
        <v>5.1955382177252227</v>
      </c>
      <c r="P42" s="9"/>
    </row>
    <row r="43" spans="1:16">
      <c r="A43" s="12"/>
      <c r="B43" s="25">
        <v>335.49</v>
      </c>
      <c r="C43" s="20" t="s">
        <v>43</v>
      </c>
      <c r="D43" s="47">
        <v>0</v>
      </c>
      <c r="E43" s="47">
        <v>2111560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2111560</v>
      </c>
      <c r="O43" s="48">
        <f t="shared" si="7"/>
        <v>51.482628306717054</v>
      </c>
      <c r="P43" s="9"/>
    </row>
    <row r="44" spans="1:16">
      <c r="A44" s="12"/>
      <c r="B44" s="25">
        <v>335.5</v>
      </c>
      <c r="C44" s="20" t="s">
        <v>44</v>
      </c>
      <c r="D44" s="47">
        <v>0</v>
      </c>
      <c r="E44" s="47">
        <v>350000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350000</v>
      </c>
      <c r="O44" s="48">
        <f t="shared" si="7"/>
        <v>8.5334633670608309</v>
      </c>
      <c r="P44" s="9"/>
    </row>
    <row r="45" spans="1:16">
      <c r="A45" s="12"/>
      <c r="B45" s="25">
        <v>336</v>
      </c>
      <c r="C45" s="20" t="s">
        <v>4</v>
      </c>
      <c r="D45" s="47">
        <v>36608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36608</v>
      </c>
      <c r="O45" s="48">
        <f t="shared" si="7"/>
        <v>0.89255150554675122</v>
      </c>
      <c r="P45" s="9"/>
    </row>
    <row r="46" spans="1:16">
      <c r="A46" s="12"/>
      <c r="B46" s="25">
        <v>337.2</v>
      </c>
      <c r="C46" s="20" t="s">
        <v>214</v>
      </c>
      <c r="D46" s="47">
        <v>53322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53322</v>
      </c>
      <c r="O46" s="48">
        <f t="shared" si="7"/>
        <v>1.3000609533097647</v>
      </c>
      <c r="P46" s="9"/>
    </row>
    <row r="47" spans="1:16">
      <c r="A47" s="12"/>
      <c r="B47" s="25">
        <v>337.3</v>
      </c>
      <c r="C47" s="20" t="s">
        <v>47</v>
      </c>
      <c r="D47" s="47">
        <v>11436</v>
      </c>
      <c r="E47" s="47">
        <v>64822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76258</v>
      </c>
      <c r="O47" s="48">
        <f t="shared" si="7"/>
        <v>1.859270998415214</v>
      </c>
      <c r="P47" s="9"/>
    </row>
    <row r="48" spans="1:16" ht="15.75">
      <c r="A48" s="29" t="s">
        <v>52</v>
      </c>
      <c r="B48" s="30"/>
      <c r="C48" s="31"/>
      <c r="D48" s="32">
        <f t="shared" ref="D48:M48" si="8">SUM(D49:D80)</f>
        <v>1723038</v>
      </c>
      <c r="E48" s="32">
        <f t="shared" si="8"/>
        <v>4057750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1676425</v>
      </c>
      <c r="J48" s="32">
        <f t="shared" si="8"/>
        <v>0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>SUM(D48:M48)</f>
        <v>7457213</v>
      </c>
      <c r="O48" s="46">
        <f t="shared" si="7"/>
        <v>181.81672558819943</v>
      </c>
      <c r="P48" s="10"/>
    </row>
    <row r="49" spans="1:16">
      <c r="A49" s="12"/>
      <c r="B49" s="25">
        <v>341.1</v>
      </c>
      <c r="C49" s="20" t="s">
        <v>174</v>
      </c>
      <c r="D49" s="47">
        <v>130700</v>
      </c>
      <c r="E49" s="47">
        <v>75110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205810</v>
      </c>
      <c r="O49" s="48">
        <f t="shared" si="7"/>
        <v>5.0179202730708274</v>
      </c>
      <c r="P49" s="9"/>
    </row>
    <row r="50" spans="1:16">
      <c r="A50" s="12"/>
      <c r="B50" s="25">
        <v>341.16</v>
      </c>
      <c r="C50" s="20" t="s">
        <v>175</v>
      </c>
      <c r="D50" s="47">
        <v>0</v>
      </c>
      <c r="E50" s="47">
        <v>73105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0" si="9">SUM(D50:M50)</f>
        <v>73105</v>
      </c>
      <c r="O50" s="48">
        <f t="shared" si="7"/>
        <v>1.7823966841399488</v>
      </c>
      <c r="P50" s="9"/>
    </row>
    <row r="51" spans="1:16">
      <c r="A51" s="12"/>
      <c r="B51" s="25">
        <v>341.3</v>
      </c>
      <c r="C51" s="20" t="s">
        <v>176</v>
      </c>
      <c r="D51" s="47">
        <v>41376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41376</v>
      </c>
      <c r="O51" s="48">
        <f t="shared" si="7"/>
        <v>1.0088016579300256</v>
      </c>
      <c r="P51" s="9"/>
    </row>
    <row r="52" spans="1:16">
      <c r="A52" s="12"/>
      <c r="B52" s="25">
        <v>341.52</v>
      </c>
      <c r="C52" s="20" t="s">
        <v>177</v>
      </c>
      <c r="D52" s="47">
        <v>358597</v>
      </c>
      <c r="E52" s="47">
        <v>84583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443180</v>
      </c>
      <c r="O52" s="48">
        <f t="shared" si="7"/>
        <v>10.805315128611484</v>
      </c>
      <c r="P52" s="9"/>
    </row>
    <row r="53" spans="1:16">
      <c r="A53" s="12"/>
      <c r="B53" s="25">
        <v>341.55</v>
      </c>
      <c r="C53" s="20" t="s">
        <v>195</v>
      </c>
      <c r="D53" s="47">
        <v>363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363</v>
      </c>
      <c r="O53" s="48">
        <f t="shared" si="7"/>
        <v>8.8504205778373764E-3</v>
      </c>
      <c r="P53" s="9"/>
    </row>
    <row r="54" spans="1:16">
      <c r="A54" s="12"/>
      <c r="B54" s="25">
        <v>341.56</v>
      </c>
      <c r="C54" s="20" t="s">
        <v>178</v>
      </c>
      <c r="D54" s="47">
        <v>26346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26346</v>
      </c>
      <c r="O54" s="48">
        <f t="shared" si="7"/>
        <v>0.64235035962452758</v>
      </c>
      <c r="P54" s="9"/>
    </row>
    <row r="55" spans="1:16">
      <c r="A55" s="12"/>
      <c r="B55" s="25">
        <v>341.8</v>
      </c>
      <c r="C55" s="20" t="s">
        <v>179</v>
      </c>
      <c r="D55" s="47">
        <v>751220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751220</v>
      </c>
      <c r="O55" s="48">
        <f t="shared" si="7"/>
        <v>18.31573814458125</v>
      </c>
      <c r="P55" s="9"/>
    </row>
    <row r="56" spans="1:16">
      <c r="A56" s="12"/>
      <c r="B56" s="25">
        <v>341.9</v>
      </c>
      <c r="C56" s="20" t="s">
        <v>180</v>
      </c>
      <c r="D56" s="47">
        <v>69944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69944</v>
      </c>
      <c r="O56" s="48">
        <f t="shared" si="7"/>
        <v>1.7053273192734366</v>
      </c>
      <c r="P56" s="9"/>
    </row>
    <row r="57" spans="1:16">
      <c r="A57" s="12"/>
      <c r="B57" s="25">
        <v>342.1</v>
      </c>
      <c r="C57" s="20" t="s">
        <v>63</v>
      </c>
      <c r="D57" s="47">
        <v>84300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84300</v>
      </c>
      <c r="O57" s="48">
        <f t="shared" si="7"/>
        <v>2.0553456052663659</v>
      </c>
      <c r="P57" s="9"/>
    </row>
    <row r="58" spans="1:16">
      <c r="A58" s="12"/>
      <c r="B58" s="25">
        <v>342.3</v>
      </c>
      <c r="C58" s="20" t="s">
        <v>64</v>
      </c>
      <c r="D58" s="47">
        <v>118698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118698</v>
      </c>
      <c r="O58" s="48">
        <f t="shared" si="7"/>
        <v>2.8940143849811046</v>
      </c>
      <c r="P58" s="9"/>
    </row>
    <row r="59" spans="1:16">
      <c r="A59" s="12"/>
      <c r="B59" s="25">
        <v>342.5</v>
      </c>
      <c r="C59" s="20" t="s">
        <v>65</v>
      </c>
      <c r="D59" s="47">
        <v>18889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18889</v>
      </c>
      <c r="O59" s="48">
        <f t="shared" si="7"/>
        <v>0.46053882725832013</v>
      </c>
      <c r="P59" s="9"/>
    </row>
    <row r="60" spans="1:16">
      <c r="A60" s="12"/>
      <c r="B60" s="25">
        <v>342.6</v>
      </c>
      <c r="C60" s="20" t="s">
        <v>66</v>
      </c>
      <c r="D60" s="47">
        <v>0</v>
      </c>
      <c r="E60" s="47">
        <v>2309911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2309911</v>
      </c>
      <c r="O60" s="48">
        <f t="shared" si="7"/>
        <v>56.318688284773863</v>
      </c>
      <c r="P60" s="9"/>
    </row>
    <row r="61" spans="1:16">
      <c r="A61" s="12"/>
      <c r="B61" s="25">
        <v>343.3</v>
      </c>
      <c r="C61" s="20" t="s">
        <v>68</v>
      </c>
      <c r="D61" s="47">
        <v>0</v>
      </c>
      <c r="E61" s="47">
        <v>63649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63649</v>
      </c>
      <c r="O61" s="48">
        <f t="shared" si="7"/>
        <v>1.5518468852858711</v>
      </c>
      <c r="P61" s="9"/>
    </row>
    <row r="62" spans="1:16">
      <c r="A62" s="12"/>
      <c r="B62" s="25">
        <v>343.4</v>
      </c>
      <c r="C62" s="20" t="s">
        <v>69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1676425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1676425</v>
      </c>
      <c r="O62" s="48">
        <f t="shared" si="7"/>
        <v>40.873460928928438</v>
      </c>
      <c r="P62" s="9"/>
    </row>
    <row r="63" spans="1:16">
      <c r="A63" s="12"/>
      <c r="B63" s="25">
        <v>344.3</v>
      </c>
      <c r="C63" s="20" t="s">
        <v>181</v>
      </c>
      <c r="D63" s="47">
        <v>0</v>
      </c>
      <c r="E63" s="47">
        <v>165419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165419</v>
      </c>
      <c r="O63" s="48">
        <f t="shared" si="7"/>
        <v>4.0331342191881019</v>
      </c>
      <c r="P63" s="9"/>
    </row>
    <row r="64" spans="1:16">
      <c r="A64" s="12"/>
      <c r="B64" s="25">
        <v>346.4</v>
      </c>
      <c r="C64" s="20" t="s">
        <v>71</v>
      </c>
      <c r="D64" s="47">
        <v>23469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23469</v>
      </c>
      <c r="O64" s="48">
        <f t="shared" si="7"/>
        <v>0.57220529074728754</v>
      </c>
      <c r="P64" s="9"/>
    </row>
    <row r="65" spans="1:16">
      <c r="A65" s="12"/>
      <c r="B65" s="25">
        <v>346.9</v>
      </c>
      <c r="C65" s="20" t="s">
        <v>242</v>
      </c>
      <c r="D65" s="47">
        <v>32500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32500</v>
      </c>
      <c r="O65" s="48">
        <f t="shared" si="7"/>
        <v>0.79239302694136293</v>
      </c>
      <c r="P65" s="9"/>
    </row>
    <row r="66" spans="1:16">
      <c r="A66" s="12"/>
      <c r="B66" s="25">
        <v>347.2</v>
      </c>
      <c r="C66" s="20" t="s">
        <v>72</v>
      </c>
      <c r="D66" s="47">
        <v>63835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63835</v>
      </c>
      <c r="O66" s="48">
        <f t="shared" si="7"/>
        <v>1.5563818115323662</v>
      </c>
      <c r="P66" s="9"/>
    </row>
    <row r="67" spans="1:16">
      <c r="A67" s="12"/>
      <c r="B67" s="25">
        <v>348.12</v>
      </c>
      <c r="C67" s="20" t="s">
        <v>196</v>
      </c>
      <c r="D67" s="47">
        <v>0</v>
      </c>
      <c r="E67" s="47">
        <v>7789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73" si="10">SUM(D67:M67)</f>
        <v>7789</v>
      </c>
      <c r="O67" s="48">
        <f t="shared" si="7"/>
        <v>0.18990613190296232</v>
      </c>
      <c r="P67" s="9"/>
    </row>
    <row r="68" spans="1:16">
      <c r="A68" s="12"/>
      <c r="B68" s="25">
        <v>348.22</v>
      </c>
      <c r="C68" s="20" t="s">
        <v>197</v>
      </c>
      <c r="D68" s="47">
        <v>0</v>
      </c>
      <c r="E68" s="47">
        <v>28332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28332</v>
      </c>
      <c r="O68" s="48">
        <f t="shared" si="7"/>
        <v>0.69077166890162134</v>
      </c>
      <c r="P68" s="9"/>
    </row>
    <row r="69" spans="1:16">
      <c r="A69" s="12"/>
      <c r="B69" s="25">
        <v>348.32</v>
      </c>
      <c r="C69" s="20" t="s">
        <v>198</v>
      </c>
      <c r="D69" s="47">
        <v>0</v>
      </c>
      <c r="E69" s="47">
        <v>119930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119930</v>
      </c>
      <c r="O69" s="48">
        <f t="shared" ref="O69:O100" si="11">(N69/O$107)</f>
        <v>2.9240521760331588</v>
      </c>
      <c r="P69" s="9"/>
    </row>
    <row r="70" spans="1:16">
      <c r="A70" s="12"/>
      <c r="B70" s="25">
        <v>348.42</v>
      </c>
      <c r="C70" s="20" t="s">
        <v>199</v>
      </c>
      <c r="D70" s="47">
        <v>0</v>
      </c>
      <c r="E70" s="47">
        <v>103540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103540</v>
      </c>
      <c r="O70" s="48">
        <f t="shared" si="11"/>
        <v>2.5244422772156527</v>
      </c>
      <c r="P70" s="9"/>
    </row>
    <row r="71" spans="1:16">
      <c r="A71" s="12"/>
      <c r="B71" s="25">
        <v>348.52</v>
      </c>
      <c r="C71" s="20" t="s">
        <v>200</v>
      </c>
      <c r="D71" s="47">
        <v>0</v>
      </c>
      <c r="E71" s="47">
        <v>126415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126415</v>
      </c>
      <c r="O71" s="48">
        <f t="shared" si="11"/>
        <v>3.0821650615628426</v>
      </c>
      <c r="P71" s="9"/>
    </row>
    <row r="72" spans="1:16">
      <c r="A72" s="12"/>
      <c r="B72" s="25">
        <v>348.62</v>
      </c>
      <c r="C72" s="20" t="s">
        <v>239</v>
      </c>
      <c r="D72" s="47">
        <v>96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96</v>
      </c>
      <c r="O72" s="48">
        <f t="shared" si="11"/>
        <v>2.3406070949652568E-3</v>
      </c>
      <c r="P72" s="9"/>
    </row>
    <row r="73" spans="1:16">
      <c r="A73" s="12"/>
      <c r="B73" s="25">
        <v>348.72</v>
      </c>
      <c r="C73" s="20" t="s">
        <v>201</v>
      </c>
      <c r="D73" s="47">
        <v>0</v>
      </c>
      <c r="E73" s="47">
        <v>29687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29687</v>
      </c>
      <c r="O73" s="48">
        <f t="shared" si="11"/>
        <v>0.72380836279409977</v>
      </c>
      <c r="P73" s="9"/>
    </row>
    <row r="74" spans="1:16">
      <c r="A74" s="12"/>
      <c r="B74" s="25">
        <v>348.92099999999999</v>
      </c>
      <c r="C74" s="20" t="s">
        <v>182</v>
      </c>
      <c r="D74" s="47">
        <v>0</v>
      </c>
      <c r="E74" s="47">
        <v>7294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7294</v>
      </c>
      <c r="O74" s="48">
        <f t="shared" si="11"/>
        <v>0.17783737656954773</v>
      </c>
      <c r="P74" s="9"/>
    </row>
    <row r="75" spans="1:16">
      <c r="A75" s="12"/>
      <c r="B75" s="25">
        <v>348.92200000000003</v>
      </c>
      <c r="C75" s="20" t="s">
        <v>183</v>
      </c>
      <c r="D75" s="47">
        <v>0</v>
      </c>
      <c r="E75" s="47">
        <v>7294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7294</v>
      </c>
      <c r="O75" s="48">
        <f t="shared" si="11"/>
        <v>0.17783737656954773</v>
      </c>
      <c r="P75" s="9"/>
    </row>
    <row r="76" spans="1:16">
      <c r="A76" s="12"/>
      <c r="B76" s="25">
        <v>348.923</v>
      </c>
      <c r="C76" s="20" t="s">
        <v>184</v>
      </c>
      <c r="D76" s="47">
        <v>0</v>
      </c>
      <c r="E76" s="47">
        <v>7294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7294</v>
      </c>
      <c r="O76" s="48">
        <f t="shared" si="11"/>
        <v>0.17783737656954773</v>
      </c>
      <c r="P76" s="9"/>
    </row>
    <row r="77" spans="1:16">
      <c r="A77" s="12"/>
      <c r="B77" s="25">
        <v>348.92399999999998</v>
      </c>
      <c r="C77" s="20" t="s">
        <v>185</v>
      </c>
      <c r="D77" s="47">
        <v>0</v>
      </c>
      <c r="E77" s="47">
        <v>7294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7294</v>
      </c>
      <c r="O77" s="48">
        <f t="shared" si="11"/>
        <v>0.17783737656954773</v>
      </c>
      <c r="P77" s="9"/>
    </row>
    <row r="78" spans="1:16">
      <c r="A78" s="12"/>
      <c r="B78" s="25">
        <v>348.93099999999998</v>
      </c>
      <c r="C78" s="20" t="s">
        <v>186</v>
      </c>
      <c r="D78" s="47">
        <v>0</v>
      </c>
      <c r="E78" s="47">
        <v>91048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91048</v>
      </c>
      <c r="O78" s="48">
        <f t="shared" si="11"/>
        <v>2.219870778983299</v>
      </c>
      <c r="P78" s="9"/>
    </row>
    <row r="79" spans="1:16">
      <c r="A79" s="12"/>
      <c r="B79" s="25">
        <v>348.93200000000002</v>
      </c>
      <c r="C79" s="20" t="s">
        <v>187</v>
      </c>
      <c r="D79" s="47">
        <v>2701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2701</v>
      </c>
      <c r="O79" s="48">
        <f t="shared" si="11"/>
        <v>6.5853955869803735E-2</v>
      </c>
      <c r="P79" s="9"/>
    </row>
    <row r="80" spans="1:16">
      <c r="A80" s="12"/>
      <c r="B80" s="25">
        <v>349</v>
      </c>
      <c r="C80" s="20" t="s">
        <v>160</v>
      </c>
      <c r="D80" s="47">
        <v>4</v>
      </c>
      <c r="E80" s="47">
        <v>750056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750060</v>
      </c>
      <c r="O80" s="48">
        <f t="shared" si="11"/>
        <v>18.287455808850421</v>
      </c>
      <c r="P80" s="9"/>
    </row>
    <row r="81" spans="1:16" ht="15.75">
      <c r="A81" s="29" t="s">
        <v>53</v>
      </c>
      <c r="B81" s="30"/>
      <c r="C81" s="31"/>
      <c r="D81" s="32">
        <f t="shared" ref="D81:M81" si="12">SUM(D82:D90)</f>
        <v>5113</v>
      </c>
      <c r="E81" s="32">
        <f t="shared" si="12"/>
        <v>201418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0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>SUM(D81:M81)</f>
        <v>206531</v>
      </c>
      <c r="O81" s="46">
        <f t="shared" si="11"/>
        <v>5.0354992076069731</v>
      </c>
      <c r="P81" s="10"/>
    </row>
    <row r="82" spans="1:16">
      <c r="A82" s="13"/>
      <c r="B82" s="40">
        <v>351.1</v>
      </c>
      <c r="C82" s="21" t="s">
        <v>93</v>
      </c>
      <c r="D82" s="47">
        <v>0</v>
      </c>
      <c r="E82" s="47">
        <v>26706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26706</v>
      </c>
      <c r="O82" s="48">
        <f t="shared" si="11"/>
        <v>0.65112763623064729</v>
      </c>
      <c r="P82" s="9"/>
    </row>
    <row r="83" spans="1:16">
      <c r="A83" s="13"/>
      <c r="B83" s="40">
        <v>351.2</v>
      </c>
      <c r="C83" s="21" t="s">
        <v>95</v>
      </c>
      <c r="D83" s="47">
        <v>0</v>
      </c>
      <c r="E83" s="47">
        <v>6262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90" si="13">SUM(D83:M83)</f>
        <v>6262</v>
      </c>
      <c r="O83" s="48">
        <f t="shared" si="11"/>
        <v>0.15267585029867123</v>
      </c>
      <c r="P83" s="9"/>
    </row>
    <row r="84" spans="1:16">
      <c r="A84" s="13"/>
      <c r="B84" s="40">
        <v>351.3</v>
      </c>
      <c r="C84" s="21" t="s">
        <v>208</v>
      </c>
      <c r="D84" s="47">
        <v>0</v>
      </c>
      <c r="E84" s="47">
        <v>13444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13444</v>
      </c>
      <c r="O84" s="48">
        <f t="shared" si="11"/>
        <v>0.32778251859075946</v>
      </c>
      <c r="P84" s="9"/>
    </row>
    <row r="85" spans="1:16">
      <c r="A85" s="13"/>
      <c r="B85" s="40">
        <v>351.5</v>
      </c>
      <c r="C85" s="21" t="s">
        <v>152</v>
      </c>
      <c r="D85" s="47">
        <v>0</v>
      </c>
      <c r="E85" s="47">
        <v>76599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76599</v>
      </c>
      <c r="O85" s="48">
        <f t="shared" si="11"/>
        <v>1.8675850298671217</v>
      </c>
      <c r="P85" s="9"/>
    </row>
    <row r="86" spans="1:16">
      <c r="A86" s="13"/>
      <c r="B86" s="40">
        <v>351.7</v>
      </c>
      <c r="C86" s="21" t="s">
        <v>209</v>
      </c>
      <c r="D86" s="47">
        <v>0</v>
      </c>
      <c r="E86" s="47">
        <v>26834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26834</v>
      </c>
      <c r="O86" s="48">
        <f t="shared" si="11"/>
        <v>0.65424844569060103</v>
      </c>
      <c r="P86" s="9"/>
    </row>
    <row r="87" spans="1:16">
      <c r="A87" s="13"/>
      <c r="B87" s="40">
        <v>351.8</v>
      </c>
      <c r="C87" s="21" t="s">
        <v>188</v>
      </c>
      <c r="D87" s="47">
        <v>0</v>
      </c>
      <c r="E87" s="47">
        <v>18279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18279</v>
      </c>
      <c r="O87" s="48">
        <f t="shared" si="11"/>
        <v>0.44566621967572839</v>
      </c>
      <c r="P87" s="9"/>
    </row>
    <row r="88" spans="1:16">
      <c r="A88" s="13"/>
      <c r="B88" s="40">
        <v>352</v>
      </c>
      <c r="C88" s="21" t="s">
        <v>97</v>
      </c>
      <c r="D88" s="47">
        <v>5113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5113</v>
      </c>
      <c r="O88" s="48">
        <f t="shared" si="11"/>
        <v>0.12466170913080581</v>
      </c>
      <c r="P88" s="9"/>
    </row>
    <row r="89" spans="1:16">
      <c r="A89" s="13"/>
      <c r="B89" s="40">
        <v>354</v>
      </c>
      <c r="C89" s="21" t="s">
        <v>98</v>
      </c>
      <c r="D89" s="47">
        <v>0</v>
      </c>
      <c r="E89" s="47">
        <v>5823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5823</v>
      </c>
      <c r="O89" s="48">
        <f t="shared" si="11"/>
        <v>0.14197244910398635</v>
      </c>
      <c r="P89" s="9"/>
    </row>
    <row r="90" spans="1:16">
      <c r="A90" s="13"/>
      <c r="B90" s="40">
        <v>359</v>
      </c>
      <c r="C90" s="21" t="s">
        <v>99</v>
      </c>
      <c r="D90" s="47">
        <v>0</v>
      </c>
      <c r="E90" s="47">
        <v>27471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27471</v>
      </c>
      <c r="O90" s="48">
        <f t="shared" si="11"/>
        <v>0.66977934901865166</v>
      </c>
      <c r="P90" s="9"/>
    </row>
    <row r="91" spans="1:16" ht="15.75">
      <c r="A91" s="29" t="s">
        <v>5</v>
      </c>
      <c r="B91" s="30"/>
      <c r="C91" s="31"/>
      <c r="D91" s="32">
        <f t="shared" ref="D91:M91" si="14">SUM(D92:D96)</f>
        <v>454293</v>
      </c>
      <c r="E91" s="32">
        <f t="shared" si="14"/>
        <v>163466</v>
      </c>
      <c r="F91" s="32">
        <f t="shared" si="14"/>
        <v>20796</v>
      </c>
      <c r="G91" s="32">
        <f t="shared" si="14"/>
        <v>174</v>
      </c>
      <c r="H91" s="32">
        <f t="shared" si="14"/>
        <v>0</v>
      </c>
      <c r="I91" s="32">
        <f t="shared" si="14"/>
        <v>646</v>
      </c>
      <c r="J91" s="32">
        <f t="shared" si="14"/>
        <v>0</v>
      </c>
      <c r="K91" s="32">
        <f t="shared" si="14"/>
        <v>0</v>
      </c>
      <c r="L91" s="32">
        <f t="shared" si="14"/>
        <v>0</v>
      </c>
      <c r="M91" s="32">
        <f t="shared" si="14"/>
        <v>0</v>
      </c>
      <c r="N91" s="32">
        <f t="shared" ref="N91:N98" si="15">SUM(D91:M91)</f>
        <v>639375</v>
      </c>
      <c r="O91" s="46">
        <f t="shared" si="11"/>
        <v>15.588808972327197</v>
      </c>
      <c r="P91" s="10"/>
    </row>
    <row r="92" spans="1:16">
      <c r="A92" s="12"/>
      <c r="B92" s="25">
        <v>361.1</v>
      </c>
      <c r="C92" s="20" t="s">
        <v>100</v>
      </c>
      <c r="D92" s="47">
        <v>4749</v>
      </c>
      <c r="E92" s="47">
        <v>10170</v>
      </c>
      <c r="F92" s="47">
        <v>20796</v>
      </c>
      <c r="G92" s="47">
        <v>174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35889</v>
      </c>
      <c r="O92" s="48">
        <f t="shared" si="11"/>
        <v>0.87502133365841761</v>
      </c>
      <c r="P92" s="9"/>
    </row>
    <row r="93" spans="1:16">
      <c r="A93" s="12"/>
      <c r="B93" s="25">
        <v>362</v>
      </c>
      <c r="C93" s="20" t="s">
        <v>101</v>
      </c>
      <c r="D93" s="47">
        <v>31403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31403</v>
      </c>
      <c r="O93" s="48">
        <f t="shared" si="11"/>
        <v>0.76564671461660372</v>
      </c>
      <c r="P93" s="9"/>
    </row>
    <row r="94" spans="1:16">
      <c r="A94" s="12"/>
      <c r="B94" s="25">
        <v>365</v>
      </c>
      <c r="C94" s="20" t="s">
        <v>203</v>
      </c>
      <c r="D94" s="47">
        <v>25165</v>
      </c>
      <c r="E94" s="47">
        <v>16912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42077</v>
      </c>
      <c r="O94" s="48">
        <f t="shared" si="11"/>
        <v>1.0258929659880531</v>
      </c>
      <c r="P94" s="9"/>
    </row>
    <row r="95" spans="1:16">
      <c r="A95" s="12"/>
      <c r="B95" s="25">
        <v>366</v>
      </c>
      <c r="C95" s="20" t="s">
        <v>102</v>
      </c>
      <c r="D95" s="47">
        <v>1443</v>
      </c>
      <c r="E95" s="47">
        <v>71994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73437</v>
      </c>
      <c r="O95" s="48">
        <f t="shared" si="11"/>
        <v>1.7904912836767037</v>
      </c>
      <c r="P95" s="9"/>
    </row>
    <row r="96" spans="1:16">
      <c r="A96" s="12"/>
      <c r="B96" s="25">
        <v>369.9</v>
      </c>
      <c r="C96" s="20" t="s">
        <v>104</v>
      </c>
      <c r="D96" s="47">
        <v>391533</v>
      </c>
      <c r="E96" s="47">
        <v>64390</v>
      </c>
      <c r="F96" s="47">
        <v>0</v>
      </c>
      <c r="G96" s="47">
        <v>0</v>
      </c>
      <c r="H96" s="47">
        <v>0</v>
      </c>
      <c r="I96" s="47">
        <v>646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456569</v>
      </c>
      <c r="O96" s="48">
        <f t="shared" si="11"/>
        <v>11.13175667438742</v>
      </c>
      <c r="P96" s="9"/>
    </row>
    <row r="97" spans="1:119" ht="15.75">
      <c r="A97" s="29" t="s">
        <v>54</v>
      </c>
      <c r="B97" s="30"/>
      <c r="C97" s="31"/>
      <c r="D97" s="32">
        <f t="shared" ref="D97:M97" si="16">SUM(D98:D104)</f>
        <v>1996798</v>
      </c>
      <c r="E97" s="32">
        <f t="shared" si="16"/>
        <v>713516</v>
      </c>
      <c r="F97" s="32">
        <f t="shared" si="16"/>
        <v>0</v>
      </c>
      <c r="G97" s="32">
        <f t="shared" si="16"/>
        <v>83046</v>
      </c>
      <c r="H97" s="32">
        <f t="shared" si="16"/>
        <v>0</v>
      </c>
      <c r="I97" s="32">
        <f t="shared" si="16"/>
        <v>521319</v>
      </c>
      <c r="J97" s="32">
        <f t="shared" si="16"/>
        <v>0</v>
      </c>
      <c r="K97" s="32">
        <f t="shared" si="16"/>
        <v>0</v>
      </c>
      <c r="L97" s="32">
        <f t="shared" si="16"/>
        <v>0</v>
      </c>
      <c r="M97" s="32">
        <f t="shared" si="16"/>
        <v>0</v>
      </c>
      <c r="N97" s="32">
        <f t="shared" si="15"/>
        <v>3314679</v>
      </c>
      <c r="O97" s="46">
        <f t="shared" si="11"/>
        <v>80.816262343045224</v>
      </c>
      <c r="P97" s="9"/>
    </row>
    <row r="98" spans="1:119">
      <c r="A98" s="12"/>
      <c r="B98" s="25">
        <v>381</v>
      </c>
      <c r="C98" s="20" t="s">
        <v>105</v>
      </c>
      <c r="D98" s="47">
        <v>1794411</v>
      </c>
      <c r="E98" s="47">
        <v>281850</v>
      </c>
      <c r="F98" s="47">
        <v>0</v>
      </c>
      <c r="G98" s="47">
        <v>83046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2159307</v>
      </c>
      <c r="O98" s="48">
        <f t="shared" si="11"/>
        <v>52.646763379251496</v>
      </c>
      <c r="P98" s="9"/>
    </row>
    <row r="99" spans="1:119">
      <c r="A99" s="12"/>
      <c r="B99" s="25">
        <v>383</v>
      </c>
      <c r="C99" s="20" t="s">
        <v>156</v>
      </c>
      <c r="D99" s="47">
        <v>202387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4" si="17">SUM(D99:M99)</f>
        <v>202387</v>
      </c>
      <c r="O99" s="48">
        <f t="shared" si="11"/>
        <v>4.9344630013409727</v>
      </c>
      <c r="P99" s="9"/>
    </row>
    <row r="100" spans="1:119">
      <c r="A100" s="12"/>
      <c r="B100" s="25">
        <v>384</v>
      </c>
      <c r="C100" s="20" t="s">
        <v>235</v>
      </c>
      <c r="D100" s="47">
        <v>0</v>
      </c>
      <c r="E100" s="47">
        <v>431666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431666</v>
      </c>
      <c r="O100" s="48">
        <f t="shared" si="11"/>
        <v>10.524588565159089</v>
      </c>
      <c r="P100" s="9"/>
    </row>
    <row r="101" spans="1:119">
      <c r="A101" s="12"/>
      <c r="B101" s="25">
        <v>389.1</v>
      </c>
      <c r="C101" s="20" t="s">
        <v>204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6305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7"/>
        <v>6305</v>
      </c>
      <c r="O101" s="48">
        <f>(N101/O$107)</f>
        <v>0.15372424722662439</v>
      </c>
      <c r="P101" s="9"/>
    </row>
    <row r="102" spans="1:119">
      <c r="A102" s="12"/>
      <c r="B102" s="25">
        <v>389.3</v>
      </c>
      <c r="C102" s="20" t="s">
        <v>190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30865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7"/>
        <v>30865</v>
      </c>
      <c r="O102" s="48">
        <f>(N102/O$107)</f>
        <v>0.75252956235523594</v>
      </c>
      <c r="P102" s="9"/>
    </row>
    <row r="103" spans="1:119">
      <c r="A103" s="12"/>
      <c r="B103" s="25">
        <v>389.6</v>
      </c>
      <c r="C103" s="20" t="s">
        <v>236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59492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7"/>
        <v>59492</v>
      </c>
      <c r="O103" s="48">
        <f>(N103/O$107)</f>
        <v>1.4504937218090943</v>
      </c>
      <c r="P103" s="9"/>
    </row>
    <row r="104" spans="1:119" ht="15.75" thickBot="1">
      <c r="A104" s="12"/>
      <c r="B104" s="25">
        <v>389.9</v>
      </c>
      <c r="C104" s="20" t="s">
        <v>243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424657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424657</v>
      </c>
      <c r="O104" s="48">
        <f>(N104/O$107)</f>
        <v>10.353699865902719</v>
      </c>
      <c r="P104" s="9"/>
    </row>
    <row r="105" spans="1:119" ht="16.5" thickBot="1">
      <c r="A105" s="14" t="s">
        <v>79</v>
      </c>
      <c r="B105" s="23"/>
      <c r="C105" s="22"/>
      <c r="D105" s="15">
        <f t="shared" ref="D105:M105" si="18">SUM(D5,D12,D20,D48,D81,D91,D97)</f>
        <v>26521055</v>
      </c>
      <c r="E105" s="15">
        <f t="shared" si="18"/>
        <v>17704003</v>
      </c>
      <c r="F105" s="15">
        <f t="shared" si="18"/>
        <v>1581703</v>
      </c>
      <c r="G105" s="15">
        <f t="shared" si="18"/>
        <v>83220</v>
      </c>
      <c r="H105" s="15">
        <f t="shared" si="18"/>
        <v>0</v>
      </c>
      <c r="I105" s="15">
        <f t="shared" si="18"/>
        <v>2709034</v>
      </c>
      <c r="J105" s="15">
        <f t="shared" si="18"/>
        <v>0</v>
      </c>
      <c r="K105" s="15">
        <f t="shared" si="18"/>
        <v>0</v>
      </c>
      <c r="L105" s="15">
        <f t="shared" si="18"/>
        <v>0</v>
      </c>
      <c r="M105" s="15">
        <f t="shared" si="18"/>
        <v>0</v>
      </c>
      <c r="N105" s="15">
        <f>SUM(D105:M105)</f>
        <v>48599015</v>
      </c>
      <c r="O105" s="38">
        <f>(N105/O$107)</f>
        <v>1184.9083262221138</v>
      </c>
      <c r="P105" s="6"/>
      <c r="Q105" s="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</row>
    <row r="106" spans="1:119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</row>
    <row r="107" spans="1:119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49" t="s">
        <v>244</v>
      </c>
      <c r="M107" s="49"/>
      <c r="N107" s="49"/>
      <c r="O107" s="44">
        <v>41015</v>
      </c>
    </row>
    <row r="108" spans="1:119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2"/>
    </row>
    <row r="109" spans="1:119" ht="15.75" customHeight="1" thickBot="1">
      <c r="A109" s="53" t="s">
        <v>130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5"/>
    </row>
  </sheetData>
  <mergeCells count="10">
    <mergeCell ref="L107:N107"/>
    <mergeCell ref="A108:O108"/>
    <mergeCell ref="A109:O10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15979714</v>
      </c>
      <c r="E5" s="27">
        <f t="shared" si="0"/>
        <v>1469081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17448795</v>
      </c>
      <c r="O5" s="33">
        <f t="shared" ref="O5:O36" si="2">(N5/O$99)</f>
        <v>430.27137326461667</v>
      </c>
      <c r="P5" s="6"/>
    </row>
    <row r="6" spans="1:133">
      <c r="A6" s="12"/>
      <c r="B6" s="25">
        <v>311</v>
      </c>
      <c r="C6" s="20" t="s">
        <v>2</v>
      </c>
      <c r="D6" s="47">
        <v>12818664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12818664</v>
      </c>
      <c r="O6" s="48">
        <f t="shared" si="2"/>
        <v>316.09656498902672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217024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217024</v>
      </c>
      <c r="O7" s="48">
        <f t="shared" si="2"/>
        <v>5.3516139373165981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48742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48742</v>
      </c>
      <c r="O8" s="48">
        <f t="shared" si="2"/>
        <v>1.2019332725075826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1203315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1203315</v>
      </c>
      <c r="O9" s="48">
        <f t="shared" si="2"/>
        <v>29.672650605380614</v>
      </c>
      <c r="P9" s="9"/>
    </row>
    <row r="10" spans="1:133">
      <c r="A10" s="12"/>
      <c r="B10" s="25">
        <v>312.60000000000002</v>
      </c>
      <c r="C10" s="20" t="s">
        <v>15</v>
      </c>
      <c r="D10" s="47">
        <v>2972761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2972761</v>
      </c>
      <c r="O10" s="48">
        <f t="shared" si="2"/>
        <v>73.305575419820968</v>
      </c>
      <c r="P10" s="9"/>
    </row>
    <row r="11" spans="1:133">
      <c r="A11" s="12"/>
      <c r="B11" s="25">
        <v>315</v>
      </c>
      <c r="C11" s="20" t="s">
        <v>164</v>
      </c>
      <c r="D11" s="47">
        <v>188289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188289</v>
      </c>
      <c r="O11" s="48">
        <f t="shared" si="2"/>
        <v>4.6430350405642002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SUM(D13:D19)</f>
        <v>300285</v>
      </c>
      <c r="E12" s="32">
        <f t="shared" si="3"/>
        <v>4828545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484018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5612848</v>
      </c>
      <c r="O12" s="46">
        <f t="shared" si="2"/>
        <v>138.40771336275984</v>
      </c>
      <c r="P12" s="10"/>
    </row>
    <row r="13" spans="1:133">
      <c r="A13" s="12"/>
      <c r="B13" s="25">
        <v>322</v>
      </c>
      <c r="C13" s="20" t="s">
        <v>0</v>
      </c>
      <c r="D13" s="47">
        <v>276961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276961</v>
      </c>
      <c r="O13" s="48">
        <f t="shared" si="2"/>
        <v>6.8296057011811699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146415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146415</v>
      </c>
      <c r="O14" s="48">
        <f t="shared" si="2"/>
        <v>3.6104603851749562</v>
      </c>
      <c r="P14" s="9"/>
    </row>
    <row r="15" spans="1:133">
      <c r="A15" s="12"/>
      <c r="B15" s="25">
        <v>324.32</v>
      </c>
      <c r="C15" s="20" t="s">
        <v>123</v>
      </c>
      <c r="D15" s="47">
        <v>0</v>
      </c>
      <c r="E15" s="47">
        <v>792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792</v>
      </c>
      <c r="O15" s="48">
        <f t="shared" si="2"/>
        <v>1.9529997780682071E-2</v>
      </c>
      <c r="P15" s="9"/>
    </row>
    <row r="16" spans="1:133">
      <c r="A16" s="12"/>
      <c r="B16" s="25">
        <v>324.61</v>
      </c>
      <c r="C16" s="20" t="s">
        <v>20</v>
      </c>
      <c r="D16" s="47">
        <v>0</v>
      </c>
      <c r="E16" s="47">
        <v>16824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16824</v>
      </c>
      <c r="O16" s="48">
        <f t="shared" si="2"/>
        <v>0.41486449831085248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4657964</v>
      </c>
      <c r="F17" s="47">
        <v>0</v>
      </c>
      <c r="G17" s="47">
        <v>0</v>
      </c>
      <c r="H17" s="47">
        <v>0</v>
      </c>
      <c r="I17" s="47">
        <v>484018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5141982</v>
      </c>
      <c r="O17" s="48">
        <f t="shared" si="2"/>
        <v>126.796587182206</v>
      </c>
      <c r="P17" s="9"/>
    </row>
    <row r="18" spans="1:16">
      <c r="A18" s="12"/>
      <c r="B18" s="25">
        <v>329</v>
      </c>
      <c r="C18" s="20" t="s">
        <v>22</v>
      </c>
      <c r="D18" s="47">
        <v>18804</v>
      </c>
      <c r="E18" s="47">
        <v>6550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25354</v>
      </c>
      <c r="O18" s="48">
        <f t="shared" si="2"/>
        <v>0.62520651986289544</v>
      </c>
      <c r="P18" s="9"/>
    </row>
    <row r="19" spans="1:16">
      <c r="A19" s="12"/>
      <c r="B19" s="25">
        <v>367</v>
      </c>
      <c r="C19" s="20" t="s">
        <v>103</v>
      </c>
      <c r="D19" s="47">
        <v>4520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4520</v>
      </c>
      <c r="O19" s="48">
        <f t="shared" si="2"/>
        <v>0.11145907824328656</v>
      </c>
      <c r="P19" s="9"/>
    </row>
    <row r="20" spans="1:16" ht="15.75">
      <c r="A20" s="29" t="s">
        <v>24</v>
      </c>
      <c r="B20" s="30"/>
      <c r="C20" s="31"/>
      <c r="D20" s="32">
        <f t="shared" ref="D20:M20" si="4">SUM(D21:D44)</f>
        <v>4096075</v>
      </c>
      <c r="E20" s="32">
        <f t="shared" si="4"/>
        <v>4835355</v>
      </c>
      <c r="F20" s="32">
        <f t="shared" si="4"/>
        <v>1498650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5">
        <f t="shared" si="1"/>
        <v>10430080</v>
      </c>
      <c r="O20" s="46">
        <f t="shared" si="2"/>
        <v>257.196261682243</v>
      </c>
      <c r="P20" s="10"/>
    </row>
    <row r="21" spans="1:16">
      <c r="A21" s="12"/>
      <c r="B21" s="25">
        <v>331.2</v>
      </c>
      <c r="C21" s="20" t="s">
        <v>23</v>
      </c>
      <c r="D21" s="47">
        <v>149331</v>
      </c>
      <c r="E21" s="47">
        <v>32514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181845</v>
      </c>
      <c r="O21" s="48">
        <f t="shared" si="2"/>
        <v>4.4841318768031959</v>
      </c>
      <c r="P21" s="9"/>
    </row>
    <row r="22" spans="1:16">
      <c r="A22" s="12"/>
      <c r="B22" s="25">
        <v>331.49</v>
      </c>
      <c r="C22" s="20" t="s">
        <v>28</v>
      </c>
      <c r="D22" s="47">
        <v>0</v>
      </c>
      <c r="E22" s="47">
        <v>240774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240774</v>
      </c>
      <c r="O22" s="48">
        <f t="shared" si="2"/>
        <v>5.9372672798559911</v>
      </c>
      <c r="P22" s="9"/>
    </row>
    <row r="23" spans="1:16">
      <c r="A23" s="12"/>
      <c r="B23" s="25">
        <v>331.65</v>
      </c>
      <c r="C23" s="20" t="s">
        <v>29</v>
      </c>
      <c r="D23" s="47">
        <v>0</v>
      </c>
      <c r="E23" s="47">
        <v>36556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36556</v>
      </c>
      <c r="O23" s="48">
        <f t="shared" si="2"/>
        <v>0.90143762483663359</v>
      </c>
      <c r="P23" s="9"/>
    </row>
    <row r="24" spans="1:16">
      <c r="A24" s="12"/>
      <c r="B24" s="25">
        <v>331.69</v>
      </c>
      <c r="C24" s="20" t="s">
        <v>146</v>
      </c>
      <c r="D24" s="47">
        <v>15679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15679</v>
      </c>
      <c r="O24" s="48">
        <f t="shared" si="2"/>
        <v>0.38662984242842702</v>
      </c>
      <c r="P24" s="9"/>
    </row>
    <row r="25" spans="1:16">
      <c r="A25" s="12"/>
      <c r="B25" s="25">
        <v>333</v>
      </c>
      <c r="C25" s="20" t="s">
        <v>3</v>
      </c>
      <c r="D25" s="47">
        <v>155601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155601</v>
      </c>
      <c r="O25" s="48">
        <f t="shared" si="2"/>
        <v>3.8369787685251397</v>
      </c>
      <c r="P25" s="9"/>
    </row>
    <row r="26" spans="1:16">
      <c r="A26" s="12"/>
      <c r="B26" s="25">
        <v>334.2</v>
      </c>
      <c r="C26" s="20" t="s">
        <v>26</v>
      </c>
      <c r="D26" s="47">
        <v>103154</v>
      </c>
      <c r="E26" s="47">
        <v>109930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1"/>
        <v>213084</v>
      </c>
      <c r="O26" s="48">
        <f t="shared" si="2"/>
        <v>5.254457130175326</v>
      </c>
      <c r="P26" s="9"/>
    </row>
    <row r="27" spans="1:16">
      <c r="A27" s="12"/>
      <c r="B27" s="25">
        <v>334.41</v>
      </c>
      <c r="C27" s="20" t="s">
        <v>31</v>
      </c>
      <c r="D27" s="47">
        <v>0</v>
      </c>
      <c r="E27" s="47">
        <v>169125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3" si="5">SUM(D27:M27)</f>
        <v>169125</v>
      </c>
      <c r="O27" s="48">
        <f t="shared" si="2"/>
        <v>4.1704682760831506</v>
      </c>
      <c r="P27" s="9"/>
    </row>
    <row r="28" spans="1:16">
      <c r="A28" s="12"/>
      <c r="B28" s="25">
        <v>334.49</v>
      </c>
      <c r="C28" s="20" t="s">
        <v>32</v>
      </c>
      <c r="D28" s="47">
        <v>0</v>
      </c>
      <c r="E28" s="47">
        <v>470717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470717</v>
      </c>
      <c r="O28" s="48">
        <f t="shared" si="2"/>
        <v>11.607451976425912</v>
      </c>
      <c r="P28" s="9"/>
    </row>
    <row r="29" spans="1:16">
      <c r="A29" s="12"/>
      <c r="B29" s="25">
        <v>334.61</v>
      </c>
      <c r="C29" s="20" t="s">
        <v>165</v>
      </c>
      <c r="D29" s="47">
        <v>0</v>
      </c>
      <c r="E29" s="47">
        <v>31540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31540</v>
      </c>
      <c r="O29" s="48">
        <f t="shared" si="2"/>
        <v>0.7777476388923138</v>
      </c>
      <c r="P29" s="9"/>
    </row>
    <row r="30" spans="1:16">
      <c r="A30" s="12"/>
      <c r="B30" s="25">
        <v>334.7</v>
      </c>
      <c r="C30" s="20" t="s">
        <v>34</v>
      </c>
      <c r="D30" s="47">
        <v>109850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109850</v>
      </c>
      <c r="O30" s="48">
        <f t="shared" si="2"/>
        <v>2.7088008285453604</v>
      </c>
      <c r="P30" s="9"/>
    </row>
    <row r="31" spans="1:16">
      <c r="A31" s="12"/>
      <c r="B31" s="25">
        <v>334.82</v>
      </c>
      <c r="C31" s="20" t="s">
        <v>193</v>
      </c>
      <c r="D31" s="47">
        <v>0</v>
      </c>
      <c r="E31" s="47">
        <v>430006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430006</v>
      </c>
      <c r="O31" s="48">
        <f t="shared" si="2"/>
        <v>10.603555840505019</v>
      </c>
      <c r="P31" s="9"/>
    </row>
    <row r="32" spans="1:16">
      <c r="A32" s="12"/>
      <c r="B32" s="25">
        <v>335.12</v>
      </c>
      <c r="C32" s="20" t="s">
        <v>166</v>
      </c>
      <c r="D32" s="47">
        <v>914680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914680</v>
      </c>
      <c r="O32" s="48">
        <f t="shared" si="2"/>
        <v>22.555174709639239</v>
      </c>
      <c r="P32" s="9"/>
    </row>
    <row r="33" spans="1:16">
      <c r="A33" s="12"/>
      <c r="B33" s="25">
        <v>335.13</v>
      </c>
      <c r="C33" s="20" t="s">
        <v>167</v>
      </c>
      <c r="D33" s="47">
        <v>24605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24605</v>
      </c>
      <c r="O33" s="48">
        <f t="shared" si="2"/>
        <v>0.60673686287081108</v>
      </c>
      <c r="P33" s="9"/>
    </row>
    <row r="34" spans="1:16">
      <c r="A34" s="12"/>
      <c r="B34" s="25">
        <v>335.14</v>
      </c>
      <c r="C34" s="20" t="s">
        <v>168</v>
      </c>
      <c r="D34" s="47">
        <v>12020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12020</v>
      </c>
      <c r="O34" s="48">
        <f t="shared" si="2"/>
        <v>0.29640223904520013</v>
      </c>
      <c r="P34" s="9"/>
    </row>
    <row r="35" spans="1:16">
      <c r="A35" s="12"/>
      <c r="B35" s="25">
        <v>335.15</v>
      </c>
      <c r="C35" s="20" t="s">
        <v>169</v>
      </c>
      <c r="D35" s="47">
        <v>8195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8195</v>
      </c>
      <c r="O35" s="48">
        <f t="shared" si="2"/>
        <v>0.20208122703622419</v>
      </c>
      <c r="P35" s="9"/>
    </row>
    <row r="36" spans="1:16">
      <c r="A36" s="12"/>
      <c r="B36" s="25">
        <v>335.16</v>
      </c>
      <c r="C36" s="20" t="s">
        <v>170</v>
      </c>
      <c r="D36" s="47">
        <v>12000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12000</v>
      </c>
      <c r="O36" s="48">
        <f t="shared" si="2"/>
        <v>0.29590905728306166</v>
      </c>
      <c r="P36" s="9"/>
    </row>
    <row r="37" spans="1:16">
      <c r="A37" s="12"/>
      <c r="B37" s="25">
        <v>335.18</v>
      </c>
      <c r="C37" s="20" t="s">
        <v>171</v>
      </c>
      <c r="D37" s="47">
        <v>1435584</v>
      </c>
      <c r="E37" s="47">
        <v>652647</v>
      </c>
      <c r="F37" s="47">
        <v>1498650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3586881</v>
      </c>
      <c r="O37" s="48">
        <f t="shared" ref="O37:O68" si="6">(N37/O$99)</f>
        <v>88.449214608043789</v>
      </c>
      <c r="P37" s="9"/>
    </row>
    <row r="38" spans="1:16">
      <c r="A38" s="12"/>
      <c r="B38" s="25">
        <v>335.19</v>
      </c>
      <c r="C38" s="20" t="s">
        <v>172</v>
      </c>
      <c r="D38" s="47">
        <v>1064759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1064759</v>
      </c>
      <c r="O38" s="48">
        <f t="shared" si="6"/>
        <v>26.255985993637957</v>
      </c>
      <c r="P38" s="9"/>
    </row>
    <row r="39" spans="1:16">
      <c r="A39" s="12"/>
      <c r="B39" s="25">
        <v>335.21</v>
      </c>
      <c r="C39" s="20" t="s">
        <v>134</v>
      </c>
      <c r="D39" s="47">
        <v>0</v>
      </c>
      <c r="E39" s="47">
        <v>582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582</v>
      </c>
      <c r="O39" s="48">
        <f t="shared" si="6"/>
        <v>1.435158927822849E-2</v>
      </c>
      <c r="P39" s="9"/>
    </row>
    <row r="40" spans="1:16">
      <c r="A40" s="12"/>
      <c r="B40" s="25">
        <v>335.22</v>
      </c>
      <c r="C40" s="20" t="s">
        <v>41</v>
      </c>
      <c r="D40" s="47">
        <v>0</v>
      </c>
      <c r="E40" s="47">
        <v>158489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158489</v>
      </c>
      <c r="O40" s="48">
        <f t="shared" si="6"/>
        <v>3.9081942149779301</v>
      </c>
      <c r="P40" s="9"/>
    </row>
    <row r="41" spans="1:16">
      <c r="A41" s="12"/>
      <c r="B41" s="25">
        <v>335.49</v>
      </c>
      <c r="C41" s="20" t="s">
        <v>43</v>
      </c>
      <c r="D41" s="47">
        <v>0</v>
      </c>
      <c r="E41" s="47">
        <v>2065907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2065907</v>
      </c>
      <c r="O41" s="48">
        <f t="shared" si="6"/>
        <v>50.943382733706507</v>
      </c>
      <c r="P41" s="9"/>
    </row>
    <row r="42" spans="1:16">
      <c r="A42" s="12"/>
      <c r="B42" s="25">
        <v>335.5</v>
      </c>
      <c r="C42" s="20" t="s">
        <v>44</v>
      </c>
      <c r="D42" s="47">
        <v>0</v>
      </c>
      <c r="E42" s="47">
        <v>350000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350000</v>
      </c>
      <c r="O42" s="48">
        <f t="shared" si="6"/>
        <v>8.6306808374226325</v>
      </c>
      <c r="P42" s="9"/>
    </row>
    <row r="43" spans="1:16">
      <c r="A43" s="12"/>
      <c r="B43" s="25">
        <v>336</v>
      </c>
      <c r="C43" s="20" t="s">
        <v>4</v>
      </c>
      <c r="D43" s="47">
        <v>36599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36599</v>
      </c>
      <c r="O43" s="48">
        <f t="shared" si="6"/>
        <v>0.90249796562523121</v>
      </c>
      <c r="P43" s="9"/>
    </row>
    <row r="44" spans="1:16">
      <c r="A44" s="12"/>
      <c r="B44" s="25">
        <v>337.3</v>
      </c>
      <c r="C44" s="20" t="s">
        <v>47</v>
      </c>
      <c r="D44" s="47">
        <v>54018</v>
      </c>
      <c r="E44" s="47">
        <v>86568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140586</v>
      </c>
      <c r="O44" s="48">
        <f t="shared" si="6"/>
        <v>3.4667225605997092</v>
      </c>
      <c r="P44" s="9"/>
    </row>
    <row r="45" spans="1:16" ht="15.75">
      <c r="A45" s="29" t="s">
        <v>52</v>
      </c>
      <c r="B45" s="30"/>
      <c r="C45" s="31"/>
      <c r="D45" s="32">
        <f t="shared" ref="D45:M45" si="7">SUM(D46:D75)</f>
        <v>1665811</v>
      </c>
      <c r="E45" s="32">
        <f t="shared" si="7"/>
        <v>3277144</v>
      </c>
      <c r="F45" s="32">
        <f t="shared" si="7"/>
        <v>0</v>
      </c>
      <c r="G45" s="32">
        <f t="shared" si="7"/>
        <v>0</v>
      </c>
      <c r="H45" s="32">
        <f t="shared" si="7"/>
        <v>0</v>
      </c>
      <c r="I45" s="32">
        <f t="shared" si="7"/>
        <v>1694655</v>
      </c>
      <c r="J45" s="32">
        <f t="shared" si="7"/>
        <v>0</v>
      </c>
      <c r="K45" s="32">
        <f t="shared" si="7"/>
        <v>0</v>
      </c>
      <c r="L45" s="32">
        <f t="shared" si="7"/>
        <v>0</v>
      </c>
      <c r="M45" s="32">
        <f t="shared" si="7"/>
        <v>0</v>
      </c>
      <c r="N45" s="32">
        <f>SUM(D45:M45)</f>
        <v>6637610</v>
      </c>
      <c r="O45" s="46">
        <f t="shared" si="6"/>
        <v>163.67740980938524</v>
      </c>
      <c r="P45" s="10"/>
    </row>
    <row r="46" spans="1:16">
      <c r="A46" s="12"/>
      <c r="B46" s="25">
        <v>341.1</v>
      </c>
      <c r="C46" s="20" t="s">
        <v>174</v>
      </c>
      <c r="D46" s="47">
        <v>127143</v>
      </c>
      <c r="E46" s="47">
        <v>71924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199067</v>
      </c>
      <c r="O46" s="48">
        <f t="shared" si="6"/>
        <v>4.9088106921806034</v>
      </c>
      <c r="P46" s="9"/>
    </row>
    <row r="47" spans="1:16">
      <c r="A47" s="12"/>
      <c r="B47" s="25">
        <v>341.16</v>
      </c>
      <c r="C47" s="20" t="s">
        <v>175</v>
      </c>
      <c r="D47" s="47">
        <v>0</v>
      </c>
      <c r="E47" s="47">
        <v>70955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5" si="8">SUM(D47:M47)</f>
        <v>70955</v>
      </c>
      <c r="O47" s="48">
        <f t="shared" si="6"/>
        <v>1.7496855966266367</v>
      </c>
      <c r="P47" s="9"/>
    </row>
    <row r="48" spans="1:16">
      <c r="A48" s="12"/>
      <c r="B48" s="25">
        <v>341.3</v>
      </c>
      <c r="C48" s="20" t="s">
        <v>176</v>
      </c>
      <c r="D48" s="47">
        <v>38573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38573</v>
      </c>
      <c r="O48" s="48">
        <f t="shared" si="6"/>
        <v>0.95117500554829482</v>
      </c>
      <c r="P48" s="9"/>
    </row>
    <row r="49" spans="1:16">
      <c r="A49" s="12"/>
      <c r="B49" s="25">
        <v>341.52</v>
      </c>
      <c r="C49" s="20" t="s">
        <v>177</v>
      </c>
      <c r="D49" s="47">
        <v>339723</v>
      </c>
      <c r="E49" s="47">
        <v>79087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418810</v>
      </c>
      <c r="O49" s="48">
        <f t="shared" si="6"/>
        <v>10.327472690059922</v>
      </c>
      <c r="P49" s="9"/>
    </row>
    <row r="50" spans="1:16">
      <c r="A50" s="12"/>
      <c r="B50" s="25">
        <v>341.55</v>
      </c>
      <c r="C50" s="20" t="s">
        <v>195</v>
      </c>
      <c r="D50" s="47">
        <v>1561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1561</v>
      </c>
      <c r="O50" s="48">
        <f t="shared" si="6"/>
        <v>3.8492836534904942E-2</v>
      </c>
      <c r="P50" s="9"/>
    </row>
    <row r="51" spans="1:16">
      <c r="A51" s="12"/>
      <c r="B51" s="25">
        <v>341.56</v>
      </c>
      <c r="C51" s="20" t="s">
        <v>178</v>
      </c>
      <c r="D51" s="47">
        <v>28011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28011</v>
      </c>
      <c r="O51" s="48">
        <f t="shared" si="6"/>
        <v>0.69072571696298668</v>
      </c>
      <c r="P51" s="9"/>
    </row>
    <row r="52" spans="1:16">
      <c r="A52" s="12"/>
      <c r="B52" s="25">
        <v>341.8</v>
      </c>
      <c r="C52" s="20" t="s">
        <v>179</v>
      </c>
      <c r="D52" s="47">
        <v>725671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725671</v>
      </c>
      <c r="O52" s="48">
        <f t="shared" si="6"/>
        <v>17.894385125638053</v>
      </c>
      <c r="P52" s="9"/>
    </row>
    <row r="53" spans="1:16">
      <c r="A53" s="12"/>
      <c r="B53" s="25">
        <v>341.9</v>
      </c>
      <c r="C53" s="20" t="s">
        <v>180</v>
      </c>
      <c r="D53" s="47">
        <v>42937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42937</v>
      </c>
      <c r="O53" s="48">
        <f t="shared" si="6"/>
        <v>1.0587872660469015</v>
      </c>
      <c r="P53" s="9"/>
    </row>
    <row r="54" spans="1:16">
      <c r="A54" s="12"/>
      <c r="B54" s="25">
        <v>342.1</v>
      </c>
      <c r="C54" s="20" t="s">
        <v>63</v>
      </c>
      <c r="D54" s="47">
        <v>84300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84300</v>
      </c>
      <c r="O54" s="48">
        <f t="shared" si="6"/>
        <v>2.0787611274135083</v>
      </c>
      <c r="P54" s="9"/>
    </row>
    <row r="55" spans="1:16">
      <c r="A55" s="12"/>
      <c r="B55" s="25">
        <v>342.3</v>
      </c>
      <c r="C55" s="20" t="s">
        <v>64</v>
      </c>
      <c r="D55" s="47">
        <v>160254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160254</v>
      </c>
      <c r="O55" s="48">
        <f t="shared" si="6"/>
        <v>3.9517175054866471</v>
      </c>
      <c r="P55" s="9"/>
    </row>
    <row r="56" spans="1:16">
      <c r="A56" s="12"/>
      <c r="B56" s="25">
        <v>342.5</v>
      </c>
      <c r="C56" s="20" t="s">
        <v>65</v>
      </c>
      <c r="D56" s="47">
        <v>16390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16390</v>
      </c>
      <c r="O56" s="48">
        <f t="shared" si="6"/>
        <v>0.40416245407244838</v>
      </c>
      <c r="P56" s="9"/>
    </row>
    <row r="57" spans="1:16">
      <c r="A57" s="12"/>
      <c r="B57" s="25">
        <v>342.6</v>
      </c>
      <c r="C57" s="20" t="s">
        <v>66</v>
      </c>
      <c r="D57" s="47">
        <v>0</v>
      </c>
      <c r="E57" s="47">
        <v>2359475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2359475</v>
      </c>
      <c r="O57" s="48">
        <f t="shared" si="6"/>
        <v>58.182501911079328</v>
      </c>
      <c r="P57" s="9"/>
    </row>
    <row r="58" spans="1:16">
      <c r="A58" s="12"/>
      <c r="B58" s="25">
        <v>343.3</v>
      </c>
      <c r="C58" s="20" t="s">
        <v>68</v>
      </c>
      <c r="D58" s="47">
        <v>0</v>
      </c>
      <c r="E58" s="47">
        <v>69842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69842</v>
      </c>
      <c r="O58" s="48">
        <f t="shared" si="6"/>
        <v>1.7222400315636328</v>
      </c>
      <c r="P58" s="9"/>
    </row>
    <row r="59" spans="1:16">
      <c r="A59" s="12"/>
      <c r="B59" s="25">
        <v>343.4</v>
      </c>
      <c r="C59" s="20" t="s">
        <v>69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1694655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1694655</v>
      </c>
      <c r="O59" s="48">
        <f t="shared" si="6"/>
        <v>41.788646955835574</v>
      </c>
      <c r="P59" s="9"/>
    </row>
    <row r="60" spans="1:16">
      <c r="A60" s="12"/>
      <c r="B60" s="25">
        <v>344.3</v>
      </c>
      <c r="C60" s="20" t="s">
        <v>181</v>
      </c>
      <c r="D60" s="47">
        <v>0</v>
      </c>
      <c r="E60" s="47">
        <v>116255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116255</v>
      </c>
      <c r="O60" s="48">
        <f t="shared" si="6"/>
        <v>2.8667422878701947</v>
      </c>
      <c r="P60" s="9"/>
    </row>
    <row r="61" spans="1:16">
      <c r="A61" s="12"/>
      <c r="B61" s="25">
        <v>346.4</v>
      </c>
      <c r="C61" s="20" t="s">
        <v>71</v>
      </c>
      <c r="D61" s="47">
        <v>24529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24529</v>
      </c>
      <c r="O61" s="48">
        <f t="shared" si="6"/>
        <v>0.60486277217468498</v>
      </c>
      <c r="P61" s="9"/>
    </row>
    <row r="62" spans="1:16">
      <c r="A62" s="12"/>
      <c r="B62" s="25">
        <v>347.2</v>
      </c>
      <c r="C62" s="20" t="s">
        <v>72</v>
      </c>
      <c r="D62" s="47">
        <v>60720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60720</v>
      </c>
      <c r="O62" s="48">
        <f t="shared" si="6"/>
        <v>1.4972998298522922</v>
      </c>
      <c r="P62" s="9"/>
    </row>
    <row r="63" spans="1:16">
      <c r="A63" s="12"/>
      <c r="B63" s="25">
        <v>348.12</v>
      </c>
      <c r="C63" s="20" t="s">
        <v>196</v>
      </c>
      <c r="D63" s="47">
        <v>0</v>
      </c>
      <c r="E63" s="47">
        <v>8556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69" si="9">SUM(D63:M63)</f>
        <v>8556</v>
      </c>
      <c r="O63" s="48">
        <f t="shared" si="6"/>
        <v>0.21098315784282298</v>
      </c>
      <c r="P63" s="9"/>
    </row>
    <row r="64" spans="1:16">
      <c r="A64" s="12"/>
      <c r="B64" s="25">
        <v>348.22</v>
      </c>
      <c r="C64" s="20" t="s">
        <v>197</v>
      </c>
      <c r="D64" s="47">
        <v>0</v>
      </c>
      <c r="E64" s="47">
        <v>28398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28398</v>
      </c>
      <c r="O64" s="48">
        <f t="shared" si="6"/>
        <v>0.70026878406036541</v>
      </c>
      <c r="P64" s="9"/>
    </row>
    <row r="65" spans="1:16">
      <c r="A65" s="12"/>
      <c r="B65" s="25">
        <v>348.32</v>
      </c>
      <c r="C65" s="20" t="s">
        <v>198</v>
      </c>
      <c r="D65" s="47">
        <v>0</v>
      </c>
      <c r="E65" s="47">
        <v>103903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103903</v>
      </c>
      <c r="O65" s="48">
        <f t="shared" si="6"/>
        <v>2.5621532315734963</v>
      </c>
      <c r="P65" s="9"/>
    </row>
    <row r="66" spans="1:16">
      <c r="A66" s="12"/>
      <c r="B66" s="25">
        <v>348.42</v>
      </c>
      <c r="C66" s="20" t="s">
        <v>199</v>
      </c>
      <c r="D66" s="47">
        <v>0</v>
      </c>
      <c r="E66" s="47">
        <v>123073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123073</v>
      </c>
      <c r="O66" s="48">
        <f t="shared" si="6"/>
        <v>3.0348679505831875</v>
      </c>
      <c r="P66" s="9"/>
    </row>
    <row r="67" spans="1:16">
      <c r="A67" s="12"/>
      <c r="B67" s="25">
        <v>348.52</v>
      </c>
      <c r="C67" s="20" t="s">
        <v>200</v>
      </c>
      <c r="D67" s="47">
        <v>0</v>
      </c>
      <c r="E67" s="47">
        <v>108002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108002</v>
      </c>
      <c r="O67" s="48">
        <f t="shared" si="6"/>
        <v>2.6632308337237687</v>
      </c>
      <c r="P67" s="9"/>
    </row>
    <row r="68" spans="1:16">
      <c r="A68" s="12"/>
      <c r="B68" s="25">
        <v>348.62</v>
      </c>
      <c r="C68" s="20" t="s">
        <v>239</v>
      </c>
      <c r="D68" s="47">
        <v>48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48</v>
      </c>
      <c r="O68" s="48">
        <f t="shared" si="6"/>
        <v>1.1836362291322467E-3</v>
      </c>
      <c r="P68" s="9"/>
    </row>
    <row r="69" spans="1:16">
      <c r="A69" s="12"/>
      <c r="B69" s="25">
        <v>348.72</v>
      </c>
      <c r="C69" s="20" t="s">
        <v>201</v>
      </c>
      <c r="D69" s="47">
        <v>0</v>
      </c>
      <c r="E69" s="47">
        <v>31634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31634</v>
      </c>
      <c r="O69" s="48">
        <f t="shared" ref="O69:O97" si="10">(N69/O$99)</f>
        <v>0.78006559317436441</v>
      </c>
      <c r="P69" s="9"/>
    </row>
    <row r="70" spans="1:16">
      <c r="A70" s="12"/>
      <c r="B70" s="25">
        <v>348.92099999999999</v>
      </c>
      <c r="C70" s="20" t="s">
        <v>182</v>
      </c>
      <c r="D70" s="47">
        <v>0</v>
      </c>
      <c r="E70" s="47">
        <v>7459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7459</v>
      </c>
      <c r="O70" s="48">
        <f t="shared" si="10"/>
        <v>0.18393213818952975</v>
      </c>
      <c r="P70" s="9"/>
    </row>
    <row r="71" spans="1:16">
      <c r="A71" s="12"/>
      <c r="B71" s="25">
        <v>348.92200000000003</v>
      </c>
      <c r="C71" s="20" t="s">
        <v>183</v>
      </c>
      <c r="D71" s="47">
        <v>0</v>
      </c>
      <c r="E71" s="47">
        <v>7459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7459</v>
      </c>
      <c r="O71" s="48">
        <f t="shared" si="10"/>
        <v>0.18393213818952975</v>
      </c>
      <c r="P71" s="9"/>
    </row>
    <row r="72" spans="1:16">
      <c r="A72" s="12"/>
      <c r="B72" s="25">
        <v>348.923</v>
      </c>
      <c r="C72" s="20" t="s">
        <v>184</v>
      </c>
      <c r="D72" s="47">
        <v>0</v>
      </c>
      <c r="E72" s="47">
        <v>7459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7459</v>
      </c>
      <c r="O72" s="48">
        <f t="shared" si="10"/>
        <v>0.18393213818952975</v>
      </c>
      <c r="P72" s="9"/>
    </row>
    <row r="73" spans="1:16">
      <c r="A73" s="12"/>
      <c r="B73" s="25">
        <v>348.92399999999998</v>
      </c>
      <c r="C73" s="20" t="s">
        <v>185</v>
      </c>
      <c r="D73" s="47">
        <v>0</v>
      </c>
      <c r="E73" s="47">
        <v>7459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7459</v>
      </c>
      <c r="O73" s="48">
        <f t="shared" si="10"/>
        <v>0.18393213818952975</v>
      </c>
      <c r="P73" s="9"/>
    </row>
    <row r="74" spans="1:16">
      <c r="A74" s="12"/>
      <c r="B74" s="25">
        <v>348.93099999999998</v>
      </c>
      <c r="C74" s="20" t="s">
        <v>186</v>
      </c>
      <c r="D74" s="47">
        <v>12242</v>
      </c>
      <c r="E74" s="47">
        <v>76204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88446</v>
      </c>
      <c r="O74" s="48">
        <f t="shared" si="10"/>
        <v>2.1809977067048059</v>
      </c>
      <c r="P74" s="9"/>
    </row>
    <row r="75" spans="1:16">
      <c r="A75" s="12"/>
      <c r="B75" s="25">
        <v>348.93200000000002</v>
      </c>
      <c r="C75" s="20" t="s">
        <v>187</v>
      </c>
      <c r="D75" s="47">
        <v>3709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3709</v>
      </c>
      <c r="O75" s="48">
        <f t="shared" si="10"/>
        <v>9.1460557788572983E-2</v>
      </c>
      <c r="P75" s="9"/>
    </row>
    <row r="76" spans="1:16" ht="15.75">
      <c r="A76" s="29" t="s">
        <v>53</v>
      </c>
      <c r="B76" s="30"/>
      <c r="C76" s="31"/>
      <c r="D76" s="32">
        <f t="shared" ref="D76:M76" si="11">SUM(D77:D85)</f>
        <v>7485</v>
      </c>
      <c r="E76" s="32">
        <f t="shared" si="11"/>
        <v>264962</v>
      </c>
      <c r="F76" s="32">
        <f t="shared" si="11"/>
        <v>0</v>
      </c>
      <c r="G76" s="32">
        <f t="shared" si="11"/>
        <v>0</v>
      </c>
      <c r="H76" s="32">
        <f t="shared" si="11"/>
        <v>0</v>
      </c>
      <c r="I76" s="32">
        <f t="shared" si="11"/>
        <v>0</v>
      </c>
      <c r="J76" s="32">
        <f t="shared" si="11"/>
        <v>0</v>
      </c>
      <c r="K76" s="32">
        <f t="shared" si="11"/>
        <v>0</v>
      </c>
      <c r="L76" s="32">
        <f t="shared" si="11"/>
        <v>0</v>
      </c>
      <c r="M76" s="32">
        <f t="shared" si="11"/>
        <v>0</v>
      </c>
      <c r="N76" s="32">
        <f>SUM(D76:M76)</f>
        <v>272447</v>
      </c>
      <c r="O76" s="46">
        <f t="shared" si="10"/>
        <v>6.7182945774665255</v>
      </c>
      <c r="P76" s="10"/>
    </row>
    <row r="77" spans="1:16">
      <c r="A77" s="13"/>
      <c r="B77" s="40">
        <v>351.1</v>
      </c>
      <c r="C77" s="21" t="s">
        <v>93</v>
      </c>
      <c r="D77" s="47">
        <v>0</v>
      </c>
      <c r="E77" s="47">
        <v>18304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18304</v>
      </c>
      <c r="O77" s="48">
        <f t="shared" si="10"/>
        <v>0.45135994870909674</v>
      </c>
      <c r="P77" s="9"/>
    </row>
    <row r="78" spans="1:16">
      <c r="A78" s="13"/>
      <c r="B78" s="40">
        <v>351.2</v>
      </c>
      <c r="C78" s="21" t="s">
        <v>95</v>
      </c>
      <c r="D78" s="47">
        <v>0</v>
      </c>
      <c r="E78" s="47">
        <v>6897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5" si="12">SUM(D78:M78)</f>
        <v>6897</v>
      </c>
      <c r="O78" s="48">
        <f t="shared" si="10"/>
        <v>0.1700737306734397</v>
      </c>
      <c r="P78" s="9"/>
    </row>
    <row r="79" spans="1:16">
      <c r="A79" s="13"/>
      <c r="B79" s="40">
        <v>351.3</v>
      </c>
      <c r="C79" s="21" t="s">
        <v>208</v>
      </c>
      <c r="D79" s="47">
        <v>0</v>
      </c>
      <c r="E79" s="47">
        <v>13357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13357</v>
      </c>
      <c r="O79" s="48">
        <f t="shared" si="10"/>
        <v>0.32937143984415457</v>
      </c>
      <c r="P79" s="9"/>
    </row>
    <row r="80" spans="1:16">
      <c r="A80" s="13"/>
      <c r="B80" s="40">
        <v>351.5</v>
      </c>
      <c r="C80" s="21" t="s">
        <v>152</v>
      </c>
      <c r="D80" s="47">
        <v>0</v>
      </c>
      <c r="E80" s="47">
        <v>88192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88192</v>
      </c>
      <c r="O80" s="48">
        <f t="shared" si="10"/>
        <v>2.1747342983256481</v>
      </c>
      <c r="P80" s="9"/>
    </row>
    <row r="81" spans="1:16">
      <c r="A81" s="13"/>
      <c r="B81" s="40">
        <v>351.7</v>
      </c>
      <c r="C81" s="21" t="s">
        <v>209</v>
      </c>
      <c r="D81" s="47">
        <v>0</v>
      </c>
      <c r="E81" s="47">
        <v>22781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22781</v>
      </c>
      <c r="O81" s="48">
        <f t="shared" si="10"/>
        <v>0.56175868616378566</v>
      </c>
      <c r="P81" s="9"/>
    </row>
    <row r="82" spans="1:16">
      <c r="A82" s="13"/>
      <c r="B82" s="40">
        <v>351.8</v>
      </c>
      <c r="C82" s="21" t="s">
        <v>188</v>
      </c>
      <c r="D82" s="47">
        <v>0</v>
      </c>
      <c r="E82" s="47">
        <v>36423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36423</v>
      </c>
      <c r="O82" s="48">
        <f t="shared" si="10"/>
        <v>0.89815796611841292</v>
      </c>
      <c r="P82" s="9"/>
    </row>
    <row r="83" spans="1:16">
      <c r="A83" s="13"/>
      <c r="B83" s="40">
        <v>352</v>
      </c>
      <c r="C83" s="21" t="s">
        <v>97</v>
      </c>
      <c r="D83" s="47">
        <v>7485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7485</v>
      </c>
      <c r="O83" s="48">
        <f t="shared" si="10"/>
        <v>0.18457327448030972</v>
      </c>
      <c r="P83" s="9"/>
    </row>
    <row r="84" spans="1:16">
      <c r="A84" s="13"/>
      <c r="B84" s="40">
        <v>354</v>
      </c>
      <c r="C84" s="21" t="s">
        <v>98</v>
      </c>
      <c r="D84" s="47">
        <v>0</v>
      </c>
      <c r="E84" s="47">
        <v>5054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5054</v>
      </c>
      <c r="O84" s="48">
        <f t="shared" si="10"/>
        <v>0.12462703129238281</v>
      </c>
      <c r="P84" s="9"/>
    </row>
    <row r="85" spans="1:16">
      <c r="A85" s="13"/>
      <c r="B85" s="40">
        <v>359</v>
      </c>
      <c r="C85" s="21" t="s">
        <v>99</v>
      </c>
      <c r="D85" s="47">
        <v>0</v>
      </c>
      <c r="E85" s="47">
        <v>73954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73954</v>
      </c>
      <c r="O85" s="48">
        <f t="shared" si="10"/>
        <v>1.8236382018592951</v>
      </c>
      <c r="P85" s="9"/>
    </row>
    <row r="86" spans="1:16" ht="15.75">
      <c r="A86" s="29" t="s">
        <v>5</v>
      </c>
      <c r="B86" s="30"/>
      <c r="C86" s="31"/>
      <c r="D86" s="32">
        <f t="shared" ref="D86:M86" si="13">SUM(D87:D90)</f>
        <v>406313</v>
      </c>
      <c r="E86" s="32">
        <f t="shared" si="13"/>
        <v>858736</v>
      </c>
      <c r="F86" s="32">
        <f t="shared" si="13"/>
        <v>18686</v>
      </c>
      <c r="G86" s="32">
        <f t="shared" si="13"/>
        <v>405</v>
      </c>
      <c r="H86" s="32">
        <f t="shared" si="13"/>
        <v>0</v>
      </c>
      <c r="I86" s="32">
        <f t="shared" si="13"/>
        <v>124179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 t="shared" ref="N86:N97" si="14">SUM(D86:M86)</f>
        <v>1408319</v>
      </c>
      <c r="O86" s="46">
        <f t="shared" si="10"/>
        <v>34.72786230365201</v>
      </c>
      <c r="P86" s="10"/>
    </row>
    <row r="87" spans="1:16">
      <c r="A87" s="12"/>
      <c r="B87" s="25">
        <v>361.1</v>
      </c>
      <c r="C87" s="20" t="s">
        <v>100</v>
      </c>
      <c r="D87" s="47">
        <v>12727</v>
      </c>
      <c r="E87" s="47">
        <v>18125</v>
      </c>
      <c r="F87" s="47">
        <v>18686</v>
      </c>
      <c r="G87" s="47">
        <v>405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49943</v>
      </c>
      <c r="O87" s="48">
        <f t="shared" si="10"/>
        <v>1.2315488373239958</v>
      </c>
      <c r="P87" s="9"/>
    </row>
    <row r="88" spans="1:16">
      <c r="A88" s="12"/>
      <c r="B88" s="25">
        <v>362</v>
      </c>
      <c r="C88" s="20" t="s">
        <v>101</v>
      </c>
      <c r="D88" s="47">
        <v>28331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28331</v>
      </c>
      <c r="O88" s="48">
        <f t="shared" si="10"/>
        <v>0.69861662515720169</v>
      </c>
      <c r="P88" s="9"/>
    </row>
    <row r="89" spans="1:16">
      <c r="A89" s="12"/>
      <c r="B89" s="25">
        <v>366</v>
      </c>
      <c r="C89" s="20" t="s">
        <v>102</v>
      </c>
      <c r="D89" s="47">
        <v>1952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1952</v>
      </c>
      <c r="O89" s="48">
        <f t="shared" si="10"/>
        <v>4.8134539984711365E-2</v>
      </c>
      <c r="P89" s="9"/>
    </row>
    <row r="90" spans="1:16">
      <c r="A90" s="12"/>
      <c r="B90" s="25">
        <v>369.9</v>
      </c>
      <c r="C90" s="20" t="s">
        <v>104</v>
      </c>
      <c r="D90" s="47">
        <v>363303</v>
      </c>
      <c r="E90" s="47">
        <v>840611</v>
      </c>
      <c r="F90" s="47">
        <v>0</v>
      </c>
      <c r="G90" s="47">
        <v>0</v>
      </c>
      <c r="H90" s="47">
        <v>0</v>
      </c>
      <c r="I90" s="47">
        <v>124179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1328093</v>
      </c>
      <c r="O90" s="48">
        <f t="shared" si="10"/>
        <v>32.749562301186103</v>
      </c>
      <c r="P90" s="9"/>
    </row>
    <row r="91" spans="1:16" ht="15.75">
      <c r="A91" s="29" t="s">
        <v>54</v>
      </c>
      <c r="B91" s="30"/>
      <c r="C91" s="31"/>
      <c r="D91" s="32">
        <f t="shared" ref="D91:M91" si="15">SUM(D92:D96)</f>
        <v>531068</v>
      </c>
      <c r="E91" s="32">
        <f t="shared" si="15"/>
        <v>369072</v>
      </c>
      <c r="F91" s="32">
        <f t="shared" si="15"/>
        <v>0</v>
      </c>
      <c r="G91" s="32">
        <f t="shared" si="15"/>
        <v>178786</v>
      </c>
      <c r="H91" s="32">
        <f t="shared" si="15"/>
        <v>0</v>
      </c>
      <c r="I91" s="32">
        <f t="shared" si="15"/>
        <v>95522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 t="shared" si="14"/>
        <v>1174448</v>
      </c>
      <c r="O91" s="46">
        <f t="shared" si="10"/>
        <v>28.960816708998102</v>
      </c>
      <c r="P91" s="9"/>
    </row>
    <row r="92" spans="1:16">
      <c r="A92" s="12"/>
      <c r="B92" s="25">
        <v>381</v>
      </c>
      <c r="C92" s="20" t="s">
        <v>105</v>
      </c>
      <c r="D92" s="47">
        <v>150722</v>
      </c>
      <c r="E92" s="47">
        <v>369072</v>
      </c>
      <c r="F92" s="47">
        <v>0</v>
      </c>
      <c r="G92" s="47">
        <v>178786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698580</v>
      </c>
      <c r="O92" s="48">
        <f t="shared" si="10"/>
        <v>17.226345769733435</v>
      </c>
      <c r="P92" s="9"/>
    </row>
    <row r="93" spans="1:16">
      <c r="A93" s="12"/>
      <c r="B93" s="25">
        <v>383</v>
      </c>
      <c r="C93" s="20" t="s">
        <v>156</v>
      </c>
      <c r="D93" s="47">
        <v>380346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380346</v>
      </c>
      <c r="O93" s="48">
        <f t="shared" si="10"/>
        <v>9.3789855251152812</v>
      </c>
      <c r="P93" s="9"/>
    </row>
    <row r="94" spans="1:16">
      <c r="A94" s="12"/>
      <c r="B94" s="25">
        <v>389.1</v>
      </c>
      <c r="C94" s="20" t="s">
        <v>204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5165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5165</v>
      </c>
      <c r="O94" s="48">
        <f t="shared" si="10"/>
        <v>0.12736419007225114</v>
      </c>
      <c r="P94" s="9"/>
    </row>
    <row r="95" spans="1:16">
      <c r="A95" s="12"/>
      <c r="B95" s="25">
        <v>389.3</v>
      </c>
      <c r="C95" s="20" t="s">
        <v>190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30865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30865</v>
      </c>
      <c r="O95" s="48">
        <f t="shared" si="10"/>
        <v>0.76110275442014153</v>
      </c>
      <c r="P95" s="9"/>
    </row>
    <row r="96" spans="1:16" ht="15.75" thickBot="1">
      <c r="A96" s="12"/>
      <c r="B96" s="25">
        <v>389.6</v>
      </c>
      <c r="C96" s="20" t="s">
        <v>236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59492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59492</v>
      </c>
      <c r="O96" s="48">
        <f t="shared" si="10"/>
        <v>1.4670184696569921</v>
      </c>
      <c r="P96" s="9"/>
    </row>
    <row r="97" spans="1:119" ht="16.5" thickBot="1">
      <c r="A97" s="14" t="s">
        <v>79</v>
      </c>
      <c r="B97" s="23"/>
      <c r="C97" s="22"/>
      <c r="D97" s="15">
        <f t="shared" ref="D97:M97" si="16">SUM(D5,D12,D20,D45,D76,D86,D91)</f>
        <v>22986751</v>
      </c>
      <c r="E97" s="15">
        <f t="shared" si="16"/>
        <v>15902895</v>
      </c>
      <c r="F97" s="15">
        <f t="shared" si="16"/>
        <v>1517336</v>
      </c>
      <c r="G97" s="15">
        <f t="shared" si="16"/>
        <v>179191</v>
      </c>
      <c r="H97" s="15">
        <f t="shared" si="16"/>
        <v>0</v>
      </c>
      <c r="I97" s="15">
        <f t="shared" si="16"/>
        <v>2398374</v>
      </c>
      <c r="J97" s="15">
        <f t="shared" si="16"/>
        <v>0</v>
      </c>
      <c r="K97" s="15">
        <f t="shared" si="16"/>
        <v>0</v>
      </c>
      <c r="L97" s="15">
        <f t="shared" si="16"/>
        <v>0</v>
      </c>
      <c r="M97" s="15">
        <f t="shared" si="16"/>
        <v>0</v>
      </c>
      <c r="N97" s="15">
        <f t="shared" si="14"/>
        <v>42984547</v>
      </c>
      <c r="O97" s="38">
        <f t="shared" si="10"/>
        <v>1059.9597317091213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9" t="s">
        <v>240</v>
      </c>
      <c r="M99" s="49"/>
      <c r="N99" s="49"/>
      <c r="O99" s="44">
        <v>40553</v>
      </c>
    </row>
    <row r="100" spans="1:119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2"/>
    </row>
    <row r="101" spans="1:119" ht="15.75" customHeight="1" thickBot="1">
      <c r="A101" s="53" t="s">
        <v>130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5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114</v>
      </c>
      <c r="B3" s="63"/>
      <c r="C3" s="64"/>
      <c r="D3" s="68" t="s">
        <v>48</v>
      </c>
      <c r="E3" s="69"/>
      <c r="F3" s="69"/>
      <c r="G3" s="69"/>
      <c r="H3" s="70"/>
      <c r="I3" s="68" t="s">
        <v>49</v>
      </c>
      <c r="J3" s="70"/>
      <c r="K3" s="68" t="s">
        <v>51</v>
      </c>
      <c r="L3" s="70"/>
      <c r="M3" s="36"/>
      <c r="N3" s="37"/>
      <c r="O3" s="71" t="s">
        <v>119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115</v>
      </c>
      <c r="F4" s="34" t="s">
        <v>116</v>
      </c>
      <c r="G4" s="34" t="s">
        <v>117</v>
      </c>
      <c r="H4" s="34" t="s">
        <v>7</v>
      </c>
      <c r="I4" s="34" t="s">
        <v>8</v>
      </c>
      <c r="J4" s="35" t="s">
        <v>118</v>
      </c>
      <c r="K4" s="35" t="s">
        <v>9</v>
      </c>
      <c r="L4" s="35" t="s">
        <v>10</v>
      </c>
      <c r="M4" s="35" t="s">
        <v>11</v>
      </c>
      <c r="N4" s="35" t="s">
        <v>50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15727813</v>
      </c>
      <c r="E5" s="27">
        <f t="shared" si="0"/>
        <v>1407180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17134993</v>
      </c>
      <c r="O5" s="33">
        <f t="shared" ref="O5:O36" si="2">(N5/O$101)</f>
        <v>423.63016712816454</v>
      </c>
      <c r="P5" s="6"/>
    </row>
    <row r="6" spans="1:133">
      <c r="A6" s="12"/>
      <c r="B6" s="25">
        <v>311</v>
      </c>
      <c r="C6" s="20" t="s">
        <v>2</v>
      </c>
      <c r="D6" s="47">
        <v>12688887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12688887</v>
      </c>
      <c r="O6" s="48">
        <f t="shared" si="2"/>
        <v>313.70863825158227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190782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190782</v>
      </c>
      <c r="O7" s="48">
        <f t="shared" si="2"/>
        <v>4.7167227056962027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46772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46772</v>
      </c>
      <c r="O8" s="48">
        <f t="shared" si="2"/>
        <v>1.1563488924050633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1169626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1169626</v>
      </c>
      <c r="O9" s="48">
        <f t="shared" si="2"/>
        <v>28.916782041139239</v>
      </c>
      <c r="P9" s="9"/>
    </row>
    <row r="10" spans="1:133">
      <c r="A10" s="12"/>
      <c r="B10" s="25">
        <v>312.60000000000002</v>
      </c>
      <c r="C10" s="20" t="s">
        <v>15</v>
      </c>
      <c r="D10" s="47">
        <v>2832378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2832378</v>
      </c>
      <c r="O10" s="48">
        <f t="shared" si="2"/>
        <v>70.025168117088612</v>
      </c>
      <c r="P10" s="9"/>
    </row>
    <row r="11" spans="1:133">
      <c r="A11" s="12"/>
      <c r="B11" s="25">
        <v>315</v>
      </c>
      <c r="C11" s="20" t="s">
        <v>164</v>
      </c>
      <c r="D11" s="47">
        <v>206548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206548</v>
      </c>
      <c r="O11" s="48">
        <f t="shared" si="2"/>
        <v>5.1065071202531644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SUM(D13:D19)</f>
        <v>282245</v>
      </c>
      <c r="E12" s="32">
        <f t="shared" si="3"/>
        <v>4808668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486275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5577188</v>
      </c>
      <c r="O12" s="46">
        <f t="shared" si="2"/>
        <v>137.88538370253164</v>
      </c>
      <c r="P12" s="10"/>
    </row>
    <row r="13" spans="1:133">
      <c r="A13" s="12"/>
      <c r="B13" s="25">
        <v>322</v>
      </c>
      <c r="C13" s="20" t="s">
        <v>0</v>
      </c>
      <c r="D13" s="47">
        <v>252493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252493</v>
      </c>
      <c r="O13" s="48">
        <f t="shared" si="2"/>
        <v>6.242410007911392</v>
      </c>
      <c r="P13" s="9"/>
    </row>
    <row r="14" spans="1:133">
      <c r="A14" s="12"/>
      <c r="B14" s="25">
        <v>324.31</v>
      </c>
      <c r="C14" s="20" t="s">
        <v>19</v>
      </c>
      <c r="D14" s="47">
        <v>0</v>
      </c>
      <c r="E14" s="47">
        <v>97775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97775</v>
      </c>
      <c r="O14" s="48">
        <f t="shared" si="2"/>
        <v>2.4173012262658227</v>
      </c>
      <c r="P14" s="9"/>
    </row>
    <row r="15" spans="1:133">
      <c r="A15" s="12"/>
      <c r="B15" s="25">
        <v>324.32</v>
      </c>
      <c r="C15" s="20" t="s">
        <v>123</v>
      </c>
      <c r="D15" s="47">
        <v>0</v>
      </c>
      <c r="E15" s="47">
        <v>11975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11975</v>
      </c>
      <c r="O15" s="48">
        <f t="shared" si="2"/>
        <v>0.29605913765822783</v>
      </c>
      <c r="P15" s="9"/>
    </row>
    <row r="16" spans="1:133">
      <c r="A16" s="12"/>
      <c r="B16" s="25">
        <v>324.61</v>
      </c>
      <c r="C16" s="20" t="s">
        <v>20</v>
      </c>
      <c r="D16" s="47">
        <v>0</v>
      </c>
      <c r="E16" s="47">
        <v>13218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13218</v>
      </c>
      <c r="O16" s="48">
        <f t="shared" si="2"/>
        <v>0.32678995253164556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4680650</v>
      </c>
      <c r="F17" s="47">
        <v>0</v>
      </c>
      <c r="G17" s="47">
        <v>0</v>
      </c>
      <c r="H17" s="47">
        <v>0</v>
      </c>
      <c r="I17" s="47">
        <v>486275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5166925</v>
      </c>
      <c r="O17" s="48">
        <f t="shared" si="2"/>
        <v>127.74241000791139</v>
      </c>
      <c r="P17" s="9"/>
    </row>
    <row r="18" spans="1:16">
      <c r="A18" s="12"/>
      <c r="B18" s="25">
        <v>329</v>
      </c>
      <c r="C18" s="20" t="s">
        <v>22</v>
      </c>
      <c r="D18" s="47">
        <v>18982</v>
      </c>
      <c r="E18" s="47">
        <v>5050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24032</v>
      </c>
      <c r="O18" s="48">
        <f t="shared" si="2"/>
        <v>0.59414556962025311</v>
      </c>
      <c r="P18" s="9"/>
    </row>
    <row r="19" spans="1:16">
      <c r="A19" s="12"/>
      <c r="B19" s="25">
        <v>367</v>
      </c>
      <c r="C19" s="20" t="s">
        <v>103</v>
      </c>
      <c r="D19" s="47">
        <v>10770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10770</v>
      </c>
      <c r="O19" s="48">
        <f t="shared" si="2"/>
        <v>0.26626780063291139</v>
      </c>
      <c r="P19" s="9"/>
    </row>
    <row r="20" spans="1:16" ht="15.75">
      <c r="A20" s="29" t="s">
        <v>24</v>
      </c>
      <c r="B20" s="30"/>
      <c r="C20" s="31"/>
      <c r="D20" s="32">
        <f t="shared" ref="D20:M20" si="4">SUM(D21:D45)</f>
        <v>4024735</v>
      </c>
      <c r="E20" s="32">
        <f t="shared" si="4"/>
        <v>5969272</v>
      </c>
      <c r="F20" s="32">
        <f t="shared" si="4"/>
        <v>1414175</v>
      </c>
      <c r="G20" s="32">
        <f t="shared" si="4"/>
        <v>10706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5">
        <f t="shared" si="1"/>
        <v>11418888</v>
      </c>
      <c r="O20" s="46">
        <f t="shared" si="2"/>
        <v>282.31032436708858</v>
      </c>
      <c r="P20" s="10"/>
    </row>
    <row r="21" spans="1:16">
      <c r="A21" s="12"/>
      <c r="B21" s="25">
        <v>331.2</v>
      </c>
      <c r="C21" s="20" t="s">
        <v>23</v>
      </c>
      <c r="D21" s="47">
        <v>149635</v>
      </c>
      <c r="E21" s="47">
        <v>8709</v>
      </c>
      <c r="F21" s="47">
        <v>0</v>
      </c>
      <c r="G21" s="47">
        <v>10706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169050</v>
      </c>
      <c r="O21" s="48">
        <f t="shared" si="2"/>
        <v>4.1794402689873413</v>
      </c>
      <c r="P21" s="9"/>
    </row>
    <row r="22" spans="1:16">
      <c r="A22" s="12"/>
      <c r="B22" s="25">
        <v>331.49</v>
      </c>
      <c r="C22" s="20" t="s">
        <v>28</v>
      </c>
      <c r="D22" s="47">
        <v>0</v>
      </c>
      <c r="E22" s="47">
        <v>327681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5">SUM(D22:M22)</f>
        <v>327681</v>
      </c>
      <c r="O22" s="48">
        <f t="shared" si="2"/>
        <v>8.1012905458860764</v>
      </c>
      <c r="P22" s="9"/>
    </row>
    <row r="23" spans="1:16">
      <c r="A23" s="12"/>
      <c r="B23" s="25">
        <v>331.5</v>
      </c>
      <c r="C23" s="20" t="s">
        <v>25</v>
      </c>
      <c r="D23" s="47">
        <v>0</v>
      </c>
      <c r="E23" s="47">
        <v>33872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33872</v>
      </c>
      <c r="O23" s="48">
        <f t="shared" si="2"/>
        <v>0.83742088607594933</v>
      </c>
      <c r="P23" s="9"/>
    </row>
    <row r="24" spans="1:16">
      <c r="A24" s="12"/>
      <c r="B24" s="25">
        <v>331.65</v>
      </c>
      <c r="C24" s="20" t="s">
        <v>29</v>
      </c>
      <c r="D24" s="47">
        <v>0</v>
      </c>
      <c r="E24" s="47">
        <v>58559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58559</v>
      </c>
      <c r="O24" s="48">
        <f t="shared" si="2"/>
        <v>1.4477600870253164</v>
      </c>
      <c r="P24" s="9"/>
    </row>
    <row r="25" spans="1:16">
      <c r="A25" s="12"/>
      <c r="B25" s="25">
        <v>331.69</v>
      </c>
      <c r="C25" s="20" t="s">
        <v>146</v>
      </c>
      <c r="D25" s="47">
        <v>17728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17728</v>
      </c>
      <c r="O25" s="48">
        <f t="shared" si="2"/>
        <v>0.43829113924050633</v>
      </c>
      <c r="P25" s="9"/>
    </row>
    <row r="26" spans="1:16">
      <c r="A26" s="12"/>
      <c r="B26" s="25">
        <v>333</v>
      </c>
      <c r="C26" s="20" t="s">
        <v>3</v>
      </c>
      <c r="D26" s="47">
        <v>147077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147077</v>
      </c>
      <c r="O26" s="48">
        <f t="shared" si="2"/>
        <v>3.6361995648734178</v>
      </c>
      <c r="P26" s="9"/>
    </row>
    <row r="27" spans="1:16">
      <c r="A27" s="12"/>
      <c r="B27" s="25">
        <v>334.2</v>
      </c>
      <c r="C27" s="20" t="s">
        <v>26</v>
      </c>
      <c r="D27" s="47">
        <v>80480</v>
      </c>
      <c r="E27" s="47">
        <v>127037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207517</v>
      </c>
      <c r="O27" s="48">
        <f t="shared" si="2"/>
        <v>5.1304638053797467</v>
      </c>
      <c r="P27" s="9"/>
    </row>
    <row r="28" spans="1:16">
      <c r="A28" s="12"/>
      <c r="B28" s="25">
        <v>334.41</v>
      </c>
      <c r="C28" s="20" t="s">
        <v>31</v>
      </c>
      <c r="D28" s="47">
        <v>0</v>
      </c>
      <c r="E28" s="47">
        <v>438577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4" si="6">SUM(D28:M28)</f>
        <v>438577</v>
      </c>
      <c r="O28" s="48">
        <f t="shared" si="2"/>
        <v>10.842983583860759</v>
      </c>
      <c r="P28" s="9"/>
    </row>
    <row r="29" spans="1:16">
      <c r="A29" s="12"/>
      <c r="B29" s="25">
        <v>334.49</v>
      </c>
      <c r="C29" s="20" t="s">
        <v>32</v>
      </c>
      <c r="D29" s="47">
        <v>0</v>
      </c>
      <c r="E29" s="47">
        <v>1763969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1763969</v>
      </c>
      <c r="O29" s="48">
        <f t="shared" si="2"/>
        <v>43.610784216772153</v>
      </c>
      <c r="P29" s="9"/>
    </row>
    <row r="30" spans="1:16">
      <c r="A30" s="12"/>
      <c r="B30" s="25">
        <v>334.5</v>
      </c>
      <c r="C30" s="20" t="s">
        <v>33</v>
      </c>
      <c r="D30" s="47">
        <v>20000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20000</v>
      </c>
      <c r="O30" s="48">
        <f t="shared" si="2"/>
        <v>0.49446202531645572</v>
      </c>
      <c r="P30" s="9"/>
    </row>
    <row r="31" spans="1:16">
      <c r="A31" s="12"/>
      <c r="B31" s="25">
        <v>334.61</v>
      </c>
      <c r="C31" s="20" t="s">
        <v>165</v>
      </c>
      <c r="D31" s="47">
        <v>38904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38904</v>
      </c>
      <c r="O31" s="48">
        <f t="shared" si="2"/>
        <v>0.96182753164556967</v>
      </c>
      <c r="P31" s="9"/>
    </row>
    <row r="32" spans="1:16">
      <c r="A32" s="12"/>
      <c r="B32" s="25">
        <v>334.7</v>
      </c>
      <c r="C32" s="20" t="s">
        <v>34</v>
      </c>
      <c r="D32" s="47">
        <v>128892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128892</v>
      </c>
      <c r="O32" s="48">
        <f t="shared" si="2"/>
        <v>3.1866099683544302</v>
      </c>
      <c r="P32" s="9"/>
    </row>
    <row r="33" spans="1:16">
      <c r="A33" s="12"/>
      <c r="B33" s="25">
        <v>334.82</v>
      </c>
      <c r="C33" s="20" t="s">
        <v>193</v>
      </c>
      <c r="D33" s="47">
        <v>0</v>
      </c>
      <c r="E33" s="47">
        <v>443581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443581</v>
      </c>
      <c r="O33" s="48">
        <f t="shared" si="2"/>
        <v>10.966697982594937</v>
      </c>
      <c r="P33" s="9"/>
    </row>
    <row r="34" spans="1:16">
      <c r="A34" s="12"/>
      <c r="B34" s="25">
        <v>335.12</v>
      </c>
      <c r="C34" s="20" t="s">
        <v>166</v>
      </c>
      <c r="D34" s="47">
        <v>892230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892230</v>
      </c>
      <c r="O34" s="48">
        <f t="shared" si="2"/>
        <v>22.058692642405063</v>
      </c>
      <c r="P34" s="9"/>
    </row>
    <row r="35" spans="1:16">
      <c r="A35" s="12"/>
      <c r="B35" s="25">
        <v>335.13</v>
      </c>
      <c r="C35" s="20" t="s">
        <v>167</v>
      </c>
      <c r="D35" s="47">
        <v>21506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21506</v>
      </c>
      <c r="O35" s="48">
        <f t="shared" si="2"/>
        <v>0.53169501582278478</v>
      </c>
      <c r="P35" s="9"/>
    </row>
    <row r="36" spans="1:16">
      <c r="A36" s="12"/>
      <c r="B36" s="25">
        <v>335.14</v>
      </c>
      <c r="C36" s="20" t="s">
        <v>168</v>
      </c>
      <c r="D36" s="47">
        <v>10543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10543</v>
      </c>
      <c r="O36" s="48">
        <f t="shared" si="2"/>
        <v>0.26065565664556961</v>
      </c>
      <c r="P36" s="9"/>
    </row>
    <row r="37" spans="1:16">
      <c r="A37" s="12"/>
      <c r="B37" s="25">
        <v>335.15</v>
      </c>
      <c r="C37" s="20" t="s">
        <v>169</v>
      </c>
      <c r="D37" s="47">
        <v>8174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8174</v>
      </c>
      <c r="O37" s="48">
        <f t="shared" ref="O37:O68" si="7">(N37/O$101)</f>
        <v>0.20208662974683544</v>
      </c>
      <c r="P37" s="9"/>
    </row>
    <row r="38" spans="1:16">
      <c r="A38" s="12"/>
      <c r="B38" s="25">
        <v>335.16</v>
      </c>
      <c r="C38" s="20" t="s">
        <v>170</v>
      </c>
      <c r="D38" s="47">
        <v>12000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12000</v>
      </c>
      <c r="O38" s="48">
        <f t="shared" si="7"/>
        <v>0.29667721518987344</v>
      </c>
      <c r="P38" s="9"/>
    </row>
    <row r="39" spans="1:16">
      <c r="A39" s="12"/>
      <c r="B39" s="25">
        <v>335.18</v>
      </c>
      <c r="C39" s="20" t="s">
        <v>171</v>
      </c>
      <c r="D39" s="47">
        <v>1366299</v>
      </c>
      <c r="E39" s="47">
        <v>614000</v>
      </c>
      <c r="F39" s="47">
        <v>1414175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3394474</v>
      </c>
      <c r="O39" s="48">
        <f t="shared" si="7"/>
        <v>83.921924446202539</v>
      </c>
      <c r="P39" s="9"/>
    </row>
    <row r="40" spans="1:16">
      <c r="A40" s="12"/>
      <c r="B40" s="25">
        <v>335.19</v>
      </c>
      <c r="C40" s="20" t="s">
        <v>172</v>
      </c>
      <c r="D40" s="47">
        <v>1055542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1055542</v>
      </c>
      <c r="O40" s="48">
        <f t="shared" si="7"/>
        <v>26.096271756329113</v>
      </c>
      <c r="P40" s="9"/>
    </row>
    <row r="41" spans="1:16">
      <c r="A41" s="12"/>
      <c r="B41" s="25">
        <v>335.21</v>
      </c>
      <c r="C41" s="20" t="s">
        <v>134</v>
      </c>
      <c r="D41" s="47">
        <v>0</v>
      </c>
      <c r="E41" s="47">
        <v>1100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1100</v>
      </c>
      <c r="O41" s="48">
        <f t="shared" si="7"/>
        <v>2.7195411392405063E-2</v>
      </c>
      <c r="P41" s="9"/>
    </row>
    <row r="42" spans="1:16">
      <c r="A42" s="12"/>
      <c r="B42" s="25">
        <v>335.22</v>
      </c>
      <c r="C42" s="20" t="s">
        <v>41</v>
      </c>
      <c r="D42" s="47">
        <v>0</v>
      </c>
      <c r="E42" s="47">
        <v>140205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140205</v>
      </c>
      <c r="O42" s="48">
        <f t="shared" si="7"/>
        <v>3.4663024129746836</v>
      </c>
      <c r="P42" s="9"/>
    </row>
    <row r="43" spans="1:16">
      <c r="A43" s="12"/>
      <c r="B43" s="25">
        <v>335.49</v>
      </c>
      <c r="C43" s="20" t="s">
        <v>43</v>
      </c>
      <c r="D43" s="47">
        <v>0</v>
      </c>
      <c r="E43" s="47">
        <v>2011982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2011982</v>
      </c>
      <c r="O43" s="48">
        <f t="shared" si="7"/>
        <v>49.742434731012658</v>
      </c>
      <c r="P43" s="9"/>
    </row>
    <row r="44" spans="1:16">
      <c r="A44" s="12"/>
      <c r="B44" s="25">
        <v>336</v>
      </c>
      <c r="C44" s="20" t="s">
        <v>4</v>
      </c>
      <c r="D44" s="47">
        <v>33192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33192</v>
      </c>
      <c r="O44" s="48">
        <f t="shared" si="7"/>
        <v>0.82060917721518989</v>
      </c>
      <c r="P44" s="9"/>
    </row>
    <row r="45" spans="1:16">
      <c r="A45" s="12"/>
      <c r="B45" s="25">
        <v>337.3</v>
      </c>
      <c r="C45" s="20" t="s">
        <v>47</v>
      </c>
      <c r="D45" s="47">
        <v>42533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42533</v>
      </c>
      <c r="O45" s="48">
        <f t="shared" si="7"/>
        <v>1.0515476661392404</v>
      </c>
      <c r="P45" s="9"/>
    </row>
    <row r="46" spans="1:16" ht="15.75">
      <c r="A46" s="29" t="s">
        <v>52</v>
      </c>
      <c r="B46" s="30"/>
      <c r="C46" s="31"/>
      <c r="D46" s="32">
        <f t="shared" ref="D46:M46" si="8">SUM(D47:D75)</f>
        <v>1654393</v>
      </c>
      <c r="E46" s="32">
        <f t="shared" si="8"/>
        <v>3172681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1563815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6390889</v>
      </c>
      <c r="O46" s="46">
        <f t="shared" si="7"/>
        <v>158.0025959256329</v>
      </c>
      <c r="P46" s="10"/>
    </row>
    <row r="47" spans="1:16">
      <c r="A47" s="12"/>
      <c r="B47" s="25">
        <v>341.1</v>
      </c>
      <c r="C47" s="20" t="s">
        <v>174</v>
      </c>
      <c r="D47" s="47">
        <v>117754</v>
      </c>
      <c r="E47" s="47">
        <v>77568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195322</v>
      </c>
      <c r="O47" s="48">
        <f t="shared" si="7"/>
        <v>4.8289655854430382</v>
      </c>
      <c r="P47" s="9"/>
    </row>
    <row r="48" spans="1:16">
      <c r="A48" s="12"/>
      <c r="B48" s="25">
        <v>341.16</v>
      </c>
      <c r="C48" s="20" t="s">
        <v>175</v>
      </c>
      <c r="D48" s="47">
        <v>0</v>
      </c>
      <c r="E48" s="47">
        <v>65271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5" si="9">SUM(D48:M48)</f>
        <v>65271</v>
      </c>
      <c r="O48" s="48">
        <f t="shared" si="7"/>
        <v>1.6137015427215189</v>
      </c>
      <c r="P48" s="9"/>
    </row>
    <row r="49" spans="1:16">
      <c r="A49" s="12"/>
      <c r="B49" s="25">
        <v>341.3</v>
      </c>
      <c r="C49" s="20" t="s">
        <v>176</v>
      </c>
      <c r="D49" s="47">
        <v>15459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15459</v>
      </c>
      <c r="O49" s="48">
        <f t="shared" si="7"/>
        <v>0.38219442246835444</v>
      </c>
      <c r="P49" s="9"/>
    </row>
    <row r="50" spans="1:16">
      <c r="A50" s="12"/>
      <c r="B50" s="25">
        <v>341.52</v>
      </c>
      <c r="C50" s="20" t="s">
        <v>177</v>
      </c>
      <c r="D50" s="47">
        <v>338814</v>
      </c>
      <c r="E50" s="47">
        <v>83706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422520</v>
      </c>
      <c r="O50" s="48">
        <f t="shared" si="7"/>
        <v>10.446004746835444</v>
      </c>
      <c r="P50" s="9"/>
    </row>
    <row r="51" spans="1:16">
      <c r="A51" s="12"/>
      <c r="B51" s="25">
        <v>341.55</v>
      </c>
      <c r="C51" s="20" t="s">
        <v>195</v>
      </c>
      <c r="D51" s="47">
        <v>722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722</v>
      </c>
      <c r="O51" s="48">
        <f t="shared" si="7"/>
        <v>1.7850079113924052E-2</v>
      </c>
      <c r="P51" s="9"/>
    </row>
    <row r="52" spans="1:16">
      <c r="A52" s="12"/>
      <c r="B52" s="25">
        <v>341.56</v>
      </c>
      <c r="C52" s="20" t="s">
        <v>178</v>
      </c>
      <c r="D52" s="47">
        <v>29273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29273</v>
      </c>
      <c r="O52" s="48">
        <f t="shared" si="7"/>
        <v>0.72371934335443033</v>
      </c>
      <c r="P52" s="9"/>
    </row>
    <row r="53" spans="1:16">
      <c r="A53" s="12"/>
      <c r="B53" s="25">
        <v>341.8</v>
      </c>
      <c r="C53" s="20" t="s">
        <v>179</v>
      </c>
      <c r="D53" s="47">
        <v>712693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712693</v>
      </c>
      <c r="O53" s="48">
        <f t="shared" si="7"/>
        <v>17.619981210443036</v>
      </c>
      <c r="P53" s="9"/>
    </row>
    <row r="54" spans="1:16">
      <c r="A54" s="12"/>
      <c r="B54" s="25">
        <v>341.9</v>
      </c>
      <c r="C54" s="20" t="s">
        <v>180</v>
      </c>
      <c r="D54" s="47">
        <v>60752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60752</v>
      </c>
      <c r="O54" s="48">
        <f t="shared" si="7"/>
        <v>1.5019778481012658</v>
      </c>
      <c r="P54" s="9"/>
    </row>
    <row r="55" spans="1:16">
      <c r="A55" s="12"/>
      <c r="B55" s="25">
        <v>342.1</v>
      </c>
      <c r="C55" s="20" t="s">
        <v>63</v>
      </c>
      <c r="D55" s="47">
        <v>84300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84300</v>
      </c>
      <c r="O55" s="48">
        <f t="shared" si="7"/>
        <v>2.0841574367088609</v>
      </c>
      <c r="P55" s="9"/>
    </row>
    <row r="56" spans="1:16">
      <c r="A56" s="12"/>
      <c r="B56" s="25">
        <v>342.3</v>
      </c>
      <c r="C56" s="20" t="s">
        <v>64</v>
      </c>
      <c r="D56" s="47">
        <v>180926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180926</v>
      </c>
      <c r="O56" s="48">
        <f t="shared" si="7"/>
        <v>4.4730518196202533</v>
      </c>
      <c r="P56" s="9"/>
    </row>
    <row r="57" spans="1:16">
      <c r="A57" s="12"/>
      <c r="B57" s="25">
        <v>342.5</v>
      </c>
      <c r="C57" s="20" t="s">
        <v>65</v>
      </c>
      <c r="D57" s="47">
        <v>12917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12917</v>
      </c>
      <c r="O57" s="48">
        <f t="shared" si="7"/>
        <v>0.31934829905063289</v>
      </c>
      <c r="P57" s="9"/>
    </row>
    <row r="58" spans="1:16">
      <c r="A58" s="12"/>
      <c r="B58" s="25">
        <v>342.6</v>
      </c>
      <c r="C58" s="20" t="s">
        <v>66</v>
      </c>
      <c r="D58" s="47">
        <v>0</v>
      </c>
      <c r="E58" s="47">
        <v>2152711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2152711</v>
      </c>
      <c r="O58" s="48">
        <f t="shared" si="7"/>
        <v>53.221692049050631</v>
      </c>
      <c r="P58" s="9"/>
    </row>
    <row r="59" spans="1:16">
      <c r="A59" s="12"/>
      <c r="B59" s="25">
        <v>343.3</v>
      </c>
      <c r="C59" s="20" t="s">
        <v>68</v>
      </c>
      <c r="D59" s="47">
        <v>0</v>
      </c>
      <c r="E59" s="47">
        <v>75875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75875</v>
      </c>
      <c r="O59" s="48">
        <f t="shared" si="7"/>
        <v>1.8758653085443038</v>
      </c>
      <c r="P59" s="9"/>
    </row>
    <row r="60" spans="1:16">
      <c r="A60" s="12"/>
      <c r="B60" s="25">
        <v>343.4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1563815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1563815</v>
      </c>
      <c r="O60" s="48">
        <f t="shared" si="7"/>
        <v>38.662356606012658</v>
      </c>
      <c r="P60" s="9"/>
    </row>
    <row r="61" spans="1:16">
      <c r="A61" s="12"/>
      <c r="B61" s="25">
        <v>344.3</v>
      </c>
      <c r="C61" s="20" t="s">
        <v>181</v>
      </c>
      <c r="D61" s="47">
        <v>0</v>
      </c>
      <c r="E61" s="47">
        <v>191320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191320</v>
      </c>
      <c r="O61" s="48">
        <f t="shared" si="7"/>
        <v>4.7300237341772151</v>
      </c>
      <c r="P61" s="9"/>
    </row>
    <row r="62" spans="1:16">
      <c r="A62" s="12"/>
      <c r="B62" s="25">
        <v>346.4</v>
      </c>
      <c r="C62" s="20" t="s">
        <v>71</v>
      </c>
      <c r="D62" s="47">
        <v>23024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23024</v>
      </c>
      <c r="O62" s="48">
        <f t="shared" si="7"/>
        <v>0.56922468354430378</v>
      </c>
      <c r="P62" s="9"/>
    </row>
    <row r="63" spans="1:16">
      <c r="A63" s="12"/>
      <c r="B63" s="25">
        <v>347.2</v>
      </c>
      <c r="C63" s="20" t="s">
        <v>72</v>
      </c>
      <c r="D63" s="47">
        <v>61647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61647</v>
      </c>
      <c r="O63" s="48">
        <f t="shared" si="7"/>
        <v>1.5241050237341771</v>
      </c>
      <c r="P63" s="9"/>
    </row>
    <row r="64" spans="1:16">
      <c r="A64" s="12"/>
      <c r="B64" s="25">
        <v>348.12</v>
      </c>
      <c r="C64" s="20" t="s">
        <v>196</v>
      </c>
      <c r="D64" s="47">
        <v>0</v>
      </c>
      <c r="E64" s="47">
        <v>7116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69" si="10">SUM(D64:M64)</f>
        <v>7116</v>
      </c>
      <c r="O64" s="48">
        <f t="shared" si="7"/>
        <v>0.17592958860759494</v>
      </c>
      <c r="P64" s="9"/>
    </row>
    <row r="65" spans="1:16">
      <c r="A65" s="12"/>
      <c r="B65" s="25">
        <v>348.22</v>
      </c>
      <c r="C65" s="20" t="s">
        <v>197</v>
      </c>
      <c r="D65" s="47">
        <v>0</v>
      </c>
      <c r="E65" s="47">
        <v>23784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23784</v>
      </c>
      <c r="O65" s="48">
        <f t="shared" si="7"/>
        <v>0.58801424050632911</v>
      </c>
      <c r="P65" s="9"/>
    </row>
    <row r="66" spans="1:16">
      <c r="A66" s="12"/>
      <c r="B66" s="25">
        <v>348.32</v>
      </c>
      <c r="C66" s="20" t="s">
        <v>198</v>
      </c>
      <c r="D66" s="47">
        <v>0</v>
      </c>
      <c r="E66" s="47">
        <v>109656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109656</v>
      </c>
      <c r="O66" s="48">
        <f t="shared" si="7"/>
        <v>2.7110363924050631</v>
      </c>
      <c r="P66" s="9"/>
    </row>
    <row r="67" spans="1:16">
      <c r="A67" s="12"/>
      <c r="B67" s="25">
        <v>348.42</v>
      </c>
      <c r="C67" s="20" t="s">
        <v>199</v>
      </c>
      <c r="D67" s="47">
        <v>0</v>
      </c>
      <c r="E67" s="47">
        <v>127003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127003</v>
      </c>
      <c r="O67" s="48">
        <f t="shared" si="7"/>
        <v>3.1399080300632911</v>
      </c>
      <c r="P67" s="9"/>
    </row>
    <row r="68" spans="1:16">
      <c r="A68" s="12"/>
      <c r="B68" s="25">
        <v>348.52</v>
      </c>
      <c r="C68" s="20" t="s">
        <v>200</v>
      </c>
      <c r="D68" s="47">
        <v>0</v>
      </c>
      <c r="E68" s="47">
        <v>115021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115021</v>
      </c>
      <c r="O68" s="48">
        <f t="shared" si="7"/>
        <v>2.8436758306962027</v>
      </c>
      <c r="P68" s="9"/>
    </row>
    <row r="69" spans="1:16">
      <c r="A69" s="12"/>
      <c r="B69" s="25">
        <v>348.72</v>
      </c>
      <c r="C69" s="20" t="s">
        <v>201</v>
      </c>
      <c r="D69" s="47">
        <v>0</v>
      </c>
      <c r="E69" s="47">
        <v>32435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32435</v>
      </c>
      <c r="O69" s="48">
        <f t="shared" ref="O69:O99" si="11">(N69/O$101)</f>
        <v>0.801893789556962</v>
      </c>
      <c r="P69" s="9"/>
    </row>
    <row r="70" spans="1:16">
      <c r="A70" s="12"/>
      <c r="B70" s="25">
        <v>348.92099999999999</v>
      </c>
      <c r="C70" s="20" t="s">
        <v>182</v>
      </c>
      <c r="D70" s="47">
        <v>0</v>
      </c>
      <c r="E70" s="47">
        <v>7856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7856</v>
      </c>
      <c r="O70" s="48">
        <f t="shared" si="11"/>
        <v>0.19422468354430381</v>
      </c>
      <c r="P70" s="9"/>
    </row>
    <row r="71" spans="1:16">
      <c r="A71" s="12"/>
      <c r="B71" s="25">
        <v>348.92200000000003</v>
      </c>
      <c r="C71" s="20" t="s">
        <v>183</v>
      </c>
      <c r="D71" s="47">
        <v>0</v>
      </c>
      <c r="E71" s="47">
        <v>7856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7856</v>
      </c>
      <c r="O71" s="48">
        <f t="shared" si="11"/>
        <v>0.19422468354430381</v>
      </c>
      <c r="P71" s="9"/>
    </row>
    <row r="72" spans="1:16">
      <c r="A72" s="12"/>
      <c r="B72" s="25">
        <v>348.923</v>
      </c>
      <c r="C72" s="20" t="s">
        <v>184</v>
      </c>
      <c r="D72" s="47">
        <v>0</v>
      </c>
      <c r="E72" s="47">
        <v>7856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7856</v>
      </c>
      <c r="O72" s="48">
        <f t="shared" si="11"/>
        <v>0.19422468354430381</v>
      </c>
      <c r="P72" s="9"/>
    </row>
    <row r="73" spans="1:16">
      <c r="A73" s="12"/>
      <c r="B73" s="25">
        <v>348.92399999999998</v>
      </c>
      <c r="C73" s="20" t="s">
        <v>185</v>
      </c>
      <c r="D73" s="47">
        <v>0</v>
      </c>
      <c r="E73" s="47">
        <v>7856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7856</v>
      </c>
      <c r="O73" s="48">
        <f t="shared" si="11"/>
        <v>0.19422468354430381</v>
      </c>
      <c r="P73" s="9"/>
    </row>
    <row r="74" spans="1:16">
      <c r="A74" s="12"/>
      <c r="B74" s="25">
        <v>348.93099999999998</v>
      </c>
      <c r="C74" s="20" t="s">
        <v>186</v>
      </c>
      <c r="D74" s="47">
        <v>12544</v>
      </c>
      <c r="E74" s="47">
        <v>79791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92335</v>
      </c>
      <c r="O74" s="48">
        <f t="shared" si="11"/>
        <v>2.2828075553797467</v>
      </c>
      <c r="P74" s="9"/>
    </row>
    <row r="75" spans="1:16">
      <c r="A75" s="12"/>
      <c r="B75" s="25">
        <v>348.93200000000002</v>
      </c>
      <c r="C75" s="20" t="s">
        <v>187</v>
      </c>
      <c r="D75" s="47">
        <v>3568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3568</v>
      </c>
      <c r="O75" s="48">
        <f t="shared" si="11"/>
        <v>8.8212025316455694E-2</v>
      </c>
      <c r="P75" s="9"/>
    </row>
    <row r="76" spans="1:16" ht="15.75">
      <c r="A76" s="29" t="s">
        <v>53</v>
      </c>
      <c r="B76" s="30"/>
      <c r="C76" s="31"/>
      <c r="D76" s="32">
        <f t="shared" ref="D76:M76" si="12">SUM(D77:D85)</f>
        <v>7391</v>
      </c>
      <c r="E76" s="32">
        <f t="shared" si="12"/>
        <v>244449</v>
      </c>
      <c r="F76" s="32">
        <f t="shared" si="12"/>
        <v>0</v>
      </c>
      <c r="G76" s="32">
        <f t="shared" si="12"/>
        <v>0</v>
      </c>
      <c r="H76" s="32">
        <f t="shared" si="12"/>
        <v>0</v>
      </c>
      <c r="I76" s="32">
        <f t="shared" si="12"/>
        <v>0</v>
      </c>
      <c r="J76" s="32">
        <f t="shared" si="12"/>
        <v>0</v>
      </c>
      <c r="K76" s="32">
        <f t="shared" si="12"/>
        <v>0</v>
      </c>
      <c r="L76" s="32">
        <f t="shared" si="12"/>
        <v>0</v>
      </c>
      <c r="M76" s="32">
        <f t="shared" si="12"/>
        <v>0</v>
      </c>
      <c r="N76" s="32">
        <f>SUM(D76:M76)</f>
        <v>251840</v>
      </c>
      <c r="O76" s="46">
        <f t="shared" si="11"/>
        <v>6.2262658227848098</v>
      </c>
      <c r="P76" s="10"/>
    </row>
    <row r="77" spans="1:16">
      <c r="A77" s="13"/>
      <c r="B77" s="40">
        <v>351.1</v>
      </c>
      <c r="C77" s="21" t="s">
        <v>93</v>
      </c>
      <c r="D77" s="47">
        <v>0</v>
      </c>
      <c r="E77" s="47">
        <v>16978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16978</v>
      </c>
      <c r="O77" s="48">
        <f t="shared" si="11"/>
        <v>0.41974881329113922</v>
      </c>
      <c r="P77" s="9"/>
    </row>
    <row r="78" spans="1:16">
      <c r="A78" s="13"/>
      <c r="B78" s="40">
        <v>351.2</v>
      </c>
      <c r="C78" s="21" t="s">
        <v>95</v>
      </c>
      <c r="D78" s="47">
        <v>0</v>
      </c>
      <c r="E78" s="47">
        <v>5516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5" si="13">SUM(D78:M78)</f>
        <v>5516</v>
      </c>
      <c r="O78" s="48">
        <f t="shared" si="11"/>
        <v>0.13637262658227847</v>
      </c>
      <c r="P78" s="9"/>
    </row>
    <row r="79" spans="1:16">
      <c r="A79" s="13"/>
      <c r="B79" s="40">
        <v>351.3</v>
      </c>
      <c r="C79" s="21" t="s">
        <v>208</v>
      </c>
      <c r="D79" s="47">
        <v>0</v>
      </c>
      <c r="E79" s="47">
        <v>12294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12294</v>
      </c>
      <c r="O79" s="48">
        <f t="shared" si="11"/>
        <v>0.30394580696202533</v>
      </c>
      <c r="P79" s="9"/>
    </row>
    <row r="80" spans="1:16">
      <c r="A80" s="13"/>
      <c r="B80" s="40">
        <v>351.5</v>
      </c>
      <c r="C80" s="21" t="s">
        <v>152</v>
      </c>
      <c r="D80" s="47">
        <v>0</v>
      </c>
      <c r="E80" s="47">
        <v>79655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79655</v>
      </c>
      <c r="O80" s="48">
        <f t="shared" si="11"/>
        <v>1.969318631329114</v>
      </c>
      <c r="P80" s="9"/>
    </row>
    <row r="81" spans="1:16">
      <c r="A81" s="13"/>
      <c r="B81" s="40">
        <v>351.7</v>
      </c>
      <c r="C81" s="21" t="s">
        <v>209</v>
      </c>
      <c r="D81" s="47">
        <v>0</v>
      </c>
      <c r="E81" s="47">
        <v>20323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20323</v>
      </c>
      <c r="O81" s="48">
        <f t="shared" si="11"/>
        <v>0.50244758702531644</v>
      </c>
      <c r="P81" s="9"/>
    </row>
    <row r="82" spans="1:16">
      <c r="A82" s="13"/>
      <c r="B82" s="40">
        <v>351.8</v>
      </c>
      <c r="C82" s="21" t="s">
        <v>188</v>
      </c>
      <c r="D82" s="47">
        <v>0</v>
      </c>
      <c r="E82" s="47">
        <v>30070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30070</v>
      </c>
      <c r="O82" s="48">
        <f t="shared" si="11"/>
        <v>0.74342365506329111</v>
      </c>
      <c r="P82" s="9"/>
    </row>
    <row r="83" spans="1:16">
      <c r="A83" s="13"/>
      <c r="B83" s="40">
        <v>352</v>
      </c>
      <c r="C83" s="21" t="s">
        <v>97</v>
      </c>
      <c r="D83" s="47">
        <v>7391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7391</v>
      </c>
      <c r="O83" s="48">
        <f t="shared" si="11"/>
        <v>0.18272844145569619</v>
      </c>
      <c r="P83" s="9"/>
    </row>
    <row r="84" spans="1:16">
      <c r="A84" s="13"/>
      <c r="B84" s="40">
        <v>354</v>
      </c>
      <c r="C84" s="21" t="s">
        <v>98</v>
      </c>
      <c r="D84" s="47">
        <v>0</v>
      </c>
      <c r="E84" s="47">
        <v>5042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5042</v>
      </c>
      <c r="O84" s="48">
        <f t="shared" si="11"/>
        <v>0.12465387658227849</v>
      </c>
      <c r="P84" s="9"/>
    </row>
    <row r="85" spans="1:16">
      <c r="A85" s="13"/>
      <c r="B85" s="40">
        <v>359</v>
      </c>
      <c r="C85" s="21" t="s">
        <v>99</v>
      </c>
      <c r="D85" s="47">
        <v>0</v>
      </c>
      <c r="E85" s="47">
        <v>74571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74571</v>
      </c>
      <c r="O85" s="48">
        <f t="shared" si="11"/>
        <v>1.8436263844936709</v>
      </c>
      <c r="P85" s="9"/>
    </row>
    <row r="86" spans="1:16" ht="15.75">
      <c r="A86" s="29" t="s">
        <v>5</v>
      </c>
      <c r="B86" s="30"/>
      <c r="C86" s="31"/>
      <c r="D86" s="32">
        <f t="shared" ref="D86:M86" si="14">SUM(D87:D93)</f>
        <v>202070</v>
      </c>
      <c r="E86" s="32">
        <f t="shared" si="14"/>
        <v>1225347</v>
      </c>
      <c r="F86" s="32">
        <f t="shared" si="14"/>
        <v>19797</v>
      </c>
      <c r="G86" s="32">
        <f t="shared" si="14"/>
        <v>1994</v>
      </c>
      <c r="H86" s="32">
        <f t="shared" si="14"/>
        <v>0</v>
      </c>
      <c r="I86" s="32">
        <f t="shared" si="14"/>
        <v>-78245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>SUM(D86:M86)</f>
        <v>1370963</v>
      </c>
      <c r="O86" s="46">
        <f t="shared" si="11"/>
        <v>33.894457080696199</v>
      </c>
      <c r="P86" s="10"/>
    </row>
    <row r="87" spans="1:16">
      <c r="A87" s="12"/>
      <c r="B87" s="25">
        <v>361.1</v>
      </c>
      <c r="C87" s="20" t="s">
        <v>100</v>
      </c>
      <c r="D87" s="47">
        <v>17081</v>
      </c>
      <c r="E87" s="47">
        <v>28374</v>
      </c>
      <c r="F87" s="47">
        <v>19797</v>
      </c>
      <c r="G87" s="47">
        <v>1994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67246</v>
      </c>
      <c r="O87" s="48">
        <f t="shared" si="11"/>
        <v>1.6625296677215189</v>
      </c>
      <c r="P87" s="9"/>
    </row>
    <row r="88" spans="1:16">
      <c r="A88" s="12"/>
      <c r="B88" s="25">
        <v>362</v>
      </c>
      <c r="C88" s="20" t="s">
        <v>101</v>
      </c>
      <c r="D88" s="47">
        <v>27475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3" si="15">SUM(D88:M88)</f>
        <v>27475</v>
      </c>
      <c r="O88" s="48">
        <f t="shared" si="11"/>
        <v>0.679267207278481</v>
      </c>
      <c r="P88" s="9"/>
    </row>
    <row r="89" spans="1:16">
      <c r="A89" s="12"/>
      <c r="B89" s="25">
        <v>364</v>
      </c>
      <c r="C89" s="20" t="s">
        <v>202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-79837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-79837</v>
      </c>
      <c r="O89" s="48">
        <f t="shared" si="11"/>
        <v>-1.9738182357594938</v>
      </c>
      <c r="P89" s="9"/>
    </row>
    <row r="90" spans="1:16">
      <c r="A90" s="12"/>
      <c r="B90" s="25">
        <v>365</v>
      </c>
      <c r="C90" s="20" t="s">
        <v>203</v>
      </c>
      <c r="D90" s="47">
        <v>992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992</v>
      </c>
      <c r="O90" s="48">
        <f t="shared" si="11"/>
        <v>2.4525316455696201E-2</v>
      </c>
      <c r="P90" s="9"/>
    </row>
    <row r="91" spans="1:16">
      <c r="A91" s="12"/>
      <c r="B91" s="25">
        <v>366</v>
      </c>
      <c r="C91" s="20" t="s">
        <v>102</v>
      </c>
      <c r="D91" s="47">
        <v>898</v>
      </c>
      <c r="E91" s="47">
        <v>59157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60055</v>
      </c>
      <c r="O91" s="48">
        <f t="shared" si="11"/>
        <v>1.4847458465189873</v>
      </c>
      <c r="P91" s="9"/>
    </row>
    <row r="92" spans="1:16">
      <c r="A92" s="12"/>
      <c r="B92" s="25">
        <v>369.3</v>
      </c>
      <c r="C92" s="20" t="s">
        <v>128</v>
      </c>
      <c r="D92" s="47">
        <v>3901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3901</v>
      </c>
      <c r="O92" s="48">
        <f t="shared" si="11"/>
        <v>9.6444818037974681E-2</v>
      </c>
      <c r="P92" s="9"/>
    </row>
    <row r="93" spans="1:16">
      <c r="A93" s="12"/>
      <c r="B93" s="25">
        <v>369.9</v>
      </c>
      <c r="C93" s="20" t="s">
        <v>104</v>
      </c>
      <c r="D93" s="47">
        <v>151723</v>
      </c>
      <c r="E93" s="47">
        <v>1137816</v>
      </c>
      <c r="F93" s="47">
        <v>0</v>
      </c>
      <c r="G93" s="47">
        <v>0</v>
      </c>
      <c r="H93" s="47">
        <v>0</v>
      </c>
      <c r="I93" s="47">
        <v>1592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1291131</v>
      </c>
      <c r="O93" s="48">
        <f t="shared" si="11"/>
        <v>31.920762460443036</v>
      </c>
      <c r="P93" s="9"/>
    </row>
    <row r="94" spans="1:16" ht="15.75">
      <c r="A94" s="29" t="s">
        <v>54</v>
      </c>
      <c r="B94" s="30"/>
      <c r="C94" s="31"/>
      <c r="D94" s="32">
        <f t="shared" ref="D94:M94" si="16">SUM(D95:D98)</f>
        <v>1418516</v>
      </c>
      <c r="E94" s="32">
        <f t="shared" si="16"/>
        <v>736259</v>
      </c>
      <c r="F94" s="32">
        <f t="shared" si="16"/>
        <v>0</v>
      </c>
      <c r="G94" s="32">
        <f t="shared" si="16"/>
        <v>0</v>
      </c>
      <c r="H94" s="32">
        <f t="shared" si="16"/>
        <v>0</v>
      </c>
      <c r="I94" s="32">
        <f t="shared" si="16"/>
        <v>104395</v>
      </c>
      <c r="J94" s="32">
        <f t="shared" si="16"/>
        <v>0</v>
      </c>
      <c r="K94" s="32">
        <f t="shared" si="16"/>
        <v>0</v>
      </c>
      <c r="L94" s="32">
        <f t="shared" si="16"/>
        <v>0</v>
      </c>
      <c r="M94" s="32">
        <f t="shared" si="16"/>
        <v>0</v>
      </c>
      <c r="N94" s="32">
        <f t="shared" ref="N94:N99" si="17">SUM(D94:M94)</f>
        <v>2259170</v>
      </c>
      <c r="O94" s="46">
        <f t="shared" si="11"/>
        <v>55.853688686708864</v>
      </c>
      <c r="P94" s="9"/>
    </row>
    <row r="95" spans="1:16">
      <c r="A95" s="12"/>
      <c r="B95" s="25">
        <v>381</v>
      </c>
      <c r="C95" s="20" t="s">
        <v>105</v>
      </c>
      <c r="D95" s="47">
        <v>1142143</v>
      </c>
      <c r="E95" s="47">
        <v>736259</v>
      </c>
      <c r="F95" s="47">
        <v>0</v>
      </c>
      <c r="G95" s="47">
        <v>0</v>
      </c>
      <c r="H95" s="47">
        <v>0</v>
      </c>
      <c r="I95" s="47">
        <v>2724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1881126</v>
      </c>
      <c r="O95" s="48">
        <f t="shared" si="11"/>
        <v>46.507268591772153</v>
      </c>
      <c r="P95" s="9"/>
    </row>
    <row r="96" spans="1:16">
      <c r="A96" s="12"/>
      <c r="B96" s="25">
        <v>383</v>
      </c>
      <c r="C96" s="20" t="s">
        <v>156</v>
      </c>
      <c r="D96" s="47">
        <v>276373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276373</v>
      </c>
      <c r="O96" s="48">
        <f t="shared" si="11"/>
        <v>6.8327976661392409</v>
      </c>
      <c r="P96" s="9"/>
    </row>
    <row r="97" spans="1:119">
      <c r="A97" s="12"/>
      <c r="B97" s="25">
        <v>389.1</v>
      </c>
      <c r="C97" s="20" t="s">
        <v>204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10762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10762</v>
      </c>
      <c r="O97" s="48">
        <f t="shared" si="11"/>
        <v>0.26607001582278483</v>
      </c>
      <c r="P97" s="9"/>
    </row>
    <row r="98" spans="1:119" ht="15.75" thickBot="1">
      <c r="A98" s="12"/>
      <c r="B98" s="25">
        <v>389.3</v>
      </c>
      <c r="C98" s="20" t="s">
        <v>190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90909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90909</v>
      </c>
      <c r="O98" s="48">
        <f t="shared" si="11"/>
        <v>2.2475524129746836</v>
      </c>
      <c r="P98" s="9"/>
    </row>
    <row r="99" spans="1:119" ht="16.5" thickBot="1">
      <c r="A99" s="14" t="s">
        <v>79</v>
      </c>
      <c r="B99" s="23"/>
      <c r="C99" s="22"/>
      <c r="D99" s="15">
        <f t="shared" ref="D99:M99" si="18">SUM(D5,D12,D20,D46,D76,D86,D94)</f>
        <v>23317163</v>
      </c>
      <c r="E99" s="15">
        <f t="shared" si="18"/>
        <v>17563856</v>
      </c>
      <c r="F99" s="15">
        <f t="shared" si="18"/>
        <v>1433972</v>
      </c>
      <c r="G99" s="15">
        <f t="shared" si="18"/>
        <v>12700</v>
      </c>
      <c r="H99" s="15">
        <f t="shared" si="18"/>
        <v>0</v>
      </c>
      <c r="I99" s="15">
        <f t="shared" si="18"/>
        <v>2076240</v>
      </c>
      <c r="J99" s="15">
        <f t="shared" si="18"/>
        <v>0</v>
      </c>
      <c r="K99" s="15">
        <f t="shared" si="18"/>
        <v>0</v>
      </c>
      <c r="L99" s="15">
        <f t="shared" si="18"/>
        <v>0</v>
      </c>
      <c r="M99" s="15">
        <f t="shared" si="18"/>
        <v>0</v>
      </c>
      <c r="N99" s="15">
        <f t="shared" si="17"/>
        <v>44403931</v>
      </c>
      <c r="O99" s="38">
        <f t="shared" si="11"/>
        <v>1097.8028827136077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9" t="s">
        <v>210</v>
      </c>
      <c r="M101" s="49"/>
      <c r="N101" s="49"/>
      <c r="O101" s="44">
        <v>40448</v>
      </c>
    </row>
    <row r="102" spans="1:119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2"/>
    </row>
    <row r="103" spans="1:119" ht="15.75" customHeight="1" thickBot="1">
      <c r="A103" s="53" t="s">
        <v>130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0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2024-09-20T16:35:23Z</cp:lastPrinted>
  <dcterms:created xsi:type="dcterms:W3CDTF">2000-08-31T21:26:31Z</dcterms:created>
  <dcterms:modified xsi:type="dcterms:W3CDTF">2024-09-20T16:35:35Z</dcterms:modified>
</cp:coreProperties>
</file>