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2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3" r:id="rId18"/>
  </sheets>
  <definedNames>
    <definedName name="_xlnm.Print_Area" localSheetId="17">'2006'!$A$1:$O$102</definedName>
    <definedName name="_xlnm.Print_Area" localSheetId="16">'2007'!$A$1:$O$103</definedName>
    <definedName name="_xlnm.Print_Area" localSheetId="15">'2008'!$A$1:$O$107</definedName>
    <definedName name="_xlnm.Print_Area" localSheetId="14">'2009'!$A$1:$O$103</definedName>
    <definedName name="_xlnm.Print_Area" localSheetId="13">'2010'!$A$1:$O$108</definedName>
    <definedName name="_xlnm.Print_Area" localSheetId="12">'2011'!$A$1:$O$106</definedName>
    <definedName name="_xlnm.Print_Area" localSheetId="11">'2012'!$A$1:$O$108</definedName>
    <definedName name="_xlnm.Print_Area" localSheetId="10">'2013'!$A$1:$O$104</definedName>
    <definedName name="_xlnm.Print_Area" localSheetId="9">'2014'!$A$1:$O$106</definedName>
    <definedName name="_xlnm.Print_Area" localSheetId="8">'2015'!$A$1:$O$103</definedName>
    <definedName name="_xlnm.Print_Area" localSheetId="7">'2016'!$A$1:$O$95</definedName>
    <definedName name="_xlnm.Print_Area" localSheetId="6">'2017'!$A$1:$O$98</definedName>
    <definedName name="_xlnm.Print_Area" localSheetId="5">'2018'!$A$1:$O$99</definedName>
    <definedName name="_xlnm.Print_Area" localSheetId="4">'2019'!$A$1:$O$98</definedName>
    <definedName name="_xlnm.Print_Area" localSheetId="3">'2020'!$A$1:$O$99</definedName>
    <definedName name="_xlnm.Print_Area" localSheetId="2">'2021'!$A$1:$P$101</definedName>
    <definedName name="_xlnm.Print_Area" localSheetId="1">'2022'!$A$1:$P$112</definedName>
    <definedName name="_xlnm.Print_Area" localSheetId="0">'2023'!$A$1:$P$108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95" i="51" l="1"/>
  <c r="P95" i="51" s="1"/>
  <c r="O103" i="51" l="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4" i="51"/>
  <c r="P94" i="51" s="1"/>
  <c r="N93" i="51"/>
  <c r="M93" i="51"/>
  <c r="L93" i="51"/>
  <c r="K93" i="51"/>
  <c r="J93" i="51"/>
  <c r="I93" i="51"/>
  <c r="H93" i="51"/>
  <c r="G93" i="51"/>
  <c r="F93" i="51"/>
  <c r="E93" i="51"/>
  <c r="D93" i="5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N84" i="51"/>
  <c r="M84" i="51"/>
  <c r="L84" i="51"/>
  <c r="K84" i="51"/>
  <c r="J84" i="51"/>
  <c r="I84" i="51"/>
  <c r="H84" i="51"/>
  <c r="G84" i="51"/>
  <c r="F84" i="51"/>
  <c r="E84" i="51"/>
  <c r="D84" i="51"/>
  <c r="O83" i="51"/>
  <c r="P83" i="51" s="1"/>
  <c r="O82" i="51"/>
  <c r="P82" i="51" s="1"/>
  <c r="O81" i="51"/>
  <c r="P81" i="51" s="1"/>
  <c r="O80" i="51"/>
  <c r="P80" i="51" s="1"/>
  <c r="O79" i="51"/>
  <c r="P79" i="51" s="1"/>
  <c r="N78" i="51"/>
  <c r="M78" i="51"/>
  <c r="L78" i="51"/>
  <c r="K78" i="51"/>
  <c r="J78" i="51"/>
  <c r="I78" i="51"/>
  <c r="H78" i="51"/>
  <c r="G78" i="51"/>
  <c r="F78" i="51"/>
  <c r="E78" i="51"/>
  <c r="D78" i="5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N63" i="51"/>
  <c r="M63" i="51"/>
  <c r="L63" i="51"/>
  <c r="K63" i="51"/>
  <c r="J63" i="51"/>
  <c r="I63" i="51"/>
  <c r="H63" i="51"/>
  <c r="G63" i="51"/>
  <c r="F63" i="51"/>
  <c r="E63" i="51"/>
  <c r="D63" i="5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3" i="51" l="1"/>
  <c r="P93" i="51" s="1"/>
  <c r="O84" i="51"/>
  <c r="P84" i="51" s="1"/>
  <c r="O78" i="51"/>
  <c r="P78" i="51" s="1"/>
  <c r="O63" i="51"/>
  <c r="P63" i="51" s="1"/>
  <c r="L104" i="51"/>
  <c r="F104" i="51"/>
  <c r="O29" i="51"/>
  <c r="P29" i="51" s="1"/>
  <c r="G104" i="51"/>
  <c r="D104" i="51"/>
  <c r="H104" i="51"/>
  <c r="M104" i="51"/>
  <c r="O15" i="51"/>
  <c r="P15" i="51" s="1"/>
  <c r="K104" i="51"/>
  <c r="I104" i="51"/>
  <c r="J104" i="51"/>
  <c r="N104" i="51"/>
  <c r="E104" i="51"/>
  <c r="O5" i="51"/>
  <c r="P5" i="51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N97" i="50"/>
  <c r="M97" i="50"/>
  <c r="L97" i="50"/>
  <c r="K97" i="50"/>
  <c r="J97" i="50"/>
  <c r="I97" i="50"/>
  <c r="H97" i="50"/>
  <c r="G97" i="50"/>
  <c r="F97" i="50"/>
  <c r="E97" i="50"/>
  <c r="D97" i="50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N88" i="50"/>
  <c r="M88" i="50"/>
  <c r="L88" i="50"/>
  <c r="K88" i="50"/>
  <c r="J88" i="50"/>
  <c r="I88" i="50"/>
  <c r="H88" i="50"/>
  <c r="G88" i="50"/>
  <c r="F88" i="50"/>
  <c r="E88" i="50"/>
  <c r="D88" i="50"/>
  <c r="O87" i="50"/>
  <c r="P87" i="50" s="1"/>
  <c r="O86" i="50"/>
  <c r="P86" i="50" s="1"/>
  <c r="O85" i="50"/>
  <c r="P85" i="50" s="1"/>
  <c r="O84" i="50"/>
  <c r="P84" i="50" s="1"/>
  <c r="O83" i="50"/>
  <c r="P83" i="50" s="1"/>
  <c r="N82" i="50"/>
  <c r="M82" i="50"/>
  <c r="L82" i="50"/>
  <c r="K82" i="50"/>
  <c r="J82" i="50"/>
  <c r="I82" i="50"/>
  <c r="H82" i="50"/>
  <c r="G82" i="50"/>
  <c r="F82" i="50"/>
  <c r="E82" i="50"/>
  <c r="D82" i="50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N63" i="50"/>
  <c r="M63" i="50"/>
  <c r="L63" i="50"/>
  <c r="K63" i="50"/>
  <c r="J63" i="50"/>
  <c r="I63" i="50"/>
  <c r="H63" i="50"/>
  <c r="G63" i="50"/>
  <c r="F63" i="50"/>
  <c r="E63" i="50"/>
  <c r="D63" i="50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4" i="51" l="1"/>
  <c r="P104" i="51" s="1"/>
  <c r="O97" i="50"/>
  <c r="P97" i="50" s="1"/>
  <c r="O88" i="50"/>
  <c r="P88" i="50" s="1"/>
  <c r="O82" i="50"/>
  <c r="P82" i="50" s="1"/>
  <c r="O63" i="50"/>
  <c r="P63" i="50" s="1"/>
  <c r="O28" i="50"/>
  <c r="P28" i="50" s="1"/>
  <c r="J108" i="50"/>
  <c r="D108" i="50"/>
  <c r="K108" i="50"/>
  <c r="L108" i="50"/>
  <c r="M108" i="50"/>
  <c r="N108" i="50"/>
  <c r="O15" i="50"/>
  <c r="P15" i="50" s="1"/>
  <c r="H108" i="50"/>
  <c r="G108" i="50"/>
  <c r="I108" i="50"/>
  <c r="O5" i="50"/>
  <c r="P5" i="50" s="1"/>
  <c r="E108" i="50"/>
  <c r="F108" i="50"/>
  <c r="N24" i="47"/>
  <c r="O24" i="47" s="1"/>
  <c r="N23" i="47"/>
  <c r="O23" i="47"/>
  <c r="O96" i="49"/>
  <c r="P96" i="49"/>
  <c r="O95" i="49"/>
  <c r="P95" i="49" s="1"/>
  <c r="O94" i="49"/>
  <c r="P94" i="49" s="1"/>
  <c r="O93" i="49"/>
  <c r="P93" i="49"/>
  <c r="O92" i="49"/>
  <c r="P92" i="49" s="1"/>
  <c r="O91" i="49"/>
  <c r="P91" i="49"/>
  <c r="O90" i="49"/>
  <c r="P90" i="49"/>
  <c r="N89" i="49"/>
  <c r="M89" i="49"/>
  <c r="L89" i="49"/>
  <c r="K89" i="49"/>
  <c r="J89" i="49"/>
  <c r="I89" i="49"/>
  <c r="H89" i="49"/>
  <c r="G89" i="49"/>
  <c r="F89" i="49"/>
  <c r="E89" i="49"/>
  <c r="D89" i="49"/>
  <c r="O88" i="49"/>
  <c r="P88" i="49" s="1"/>
  <c r="O87" i="49"/>
  <c r="P87" i="49" s="1"/>
  <c r="O86" i="49"/>
  <c r="P86" i="49" s="1"/>
  <c r="O85" i="49"/>
  <c r="P85" i="49"/>
  <c r="O84" i="49"/>
  <c r="P84" i="49"/>
  <c r="O83" i="49"/>
  <c r="P83" i="49" s="1"/>
  <c r="O82" i="49"/>
  <c r="P82" i="49" s="1"/>
  <c r="O81" i="49"/>
  <c r="P81" i="49" s="1"/>
  <c r="N80" i="49"/>
  <c r="M80" i="49"/>
  <c r="L80" i="49"/>
  <c r="K80" i="49"/>
  <c r="J80" i="49"/>
  <c r="I80" i="49"/>
  <c r="H80" i="49"/>
  <c r="G80" i="49"/>
  <c r="F80" i="49"/>
  <c r="E80" i="49"/>
  <c r="D80" i="49"/>
  <c r="O79" i="49"/>
  <c r="P79" i="49" s="1"/>
  <c r="O78" i="49"/>
  <c r="P78" i="49"/>
  <c r="O77" i="49"/>
  <c r="P77" i="49" s="1"/>
  <c r="N76" i="49"/>
  <c r="M76" i="49"/>
  <c r="L76" i="49"/>
  <c r="K76" i="49"/>
  <c r="J76" i="49"/>
  <c r="I76" i="49"/>
  <c r="H76" i="49"/>
  <c r="G76" i="49"/>
  <c r="F76" i="49"/>
  <c r="E76" i="49"/>
  <c r="D76" i="49"/>
  <c r="O75" i="49"/>
  <c r="P75" i="49"/>
  <c r="O74" i="49"/>
  <c r="P74" i="49" s="1"/>
  <c r="O73" i="49"/>
  <c r="P73" i="49" s="1"/>
  <c r="O72" i="49"/>
  <c r="P72" i="49" s="1"/>
  <c r="O71" i="49"/>
  <c r="P71" i="49" s="1"/>
  <c r="O70" i="49"/>
  <c r="P70" i="49"/>
  <c r="O69" i="49"/>
  <c r="P69" i="49"/>
  <c r="O68" i="49"/>
  <c r="P68" i="49" s="1"/>
  <c r="O67" i="49"/>
  <c r="P67" i="49" s="1"/>
  <c r="O66" i="49"/>
  <c r="P66" i="49" s="1"/>
  <c r="O65" i="49"/>
  <c r="P65" i="49" s="1"/>
  <c r="O64" i="49"/>
  <c r="P64" i="49"/>
  <c r="O63" i="49"/>
  <c r="P63" i="49"/>
  <c r="O62" i="49"/>
  <c r="P62" i="49" s="1"/>
  <c r="O61" i="49"/>
  <c r="P61" i="49" s="1"/>
  <c r="O60" i="49"/>
  <c r="P60" i="49" s="1"/>
  <c r="O59" i="49"/>
  <c r="P59" i="49" s="1"/>
  <c r="O58" i="49"/>
  <c r="P58" i="49"/>
  <c r="O57" i="49"/>
  <c r="P57" i="49"/>
  <c r="O56" i="49"/>
  <c r="P56" i="49" s="1"/>
  <c r="N55" i="49"/>
  <c r="M55" i="49"/>
  <c r="L55" i="49"/>
  <c r="K55" i="49"/>
  <c r="J55" i="49"/>
  <c r="I55" i="49"/>
  <c r="H55" i="49"/>
  <c r="G55" i="49"/>
  <c r="F55" i="49"/>
  <c r="E55" i="49"/>
  <c r="D55" i="49"/>
  <c r="O54" i="49"/>
  <c r="P54" i="49"/>
  <c r="O53" i="49"/>
  <c r="P53" i="49" s="1"/>
  <c r="O52" i="49"/>
  <c r="P52" i="49" s="1"/>
  <c r="O51" i="49"/>
  <c r="P51" i="49"/>
  <c r="O50" i="49"/>
  <c r="P50" i="49" s="1"/>
  <c r="O49" i="49"/>
  <c r="P49" i="49"/>
  <c r="O48" i="49"/>
  <c r="P48" i="49"/>
  <c r="O47" i="49"/>
  <c r="P47" i="49" s="1"/>
  <c r="O46" i="49"/>
  <c r="P46" i="49" s="1"/>
  <c r="O45" i="49"/>
  <c r="P45" i="49"/>
  <c r="O44" i="49"/>
  <c r="P44" i="49" s="1"/>
  <c r="O43" i="49"/>
  <c r="P43" i="49"/>
  <c r="O42" i="49"/>
  <c r="P42" i="49"/>
  <c r="O41" i="49"/>
  <c r="P41" i="49" s="1"/>
  <c r="O40" i="49"/>
  <c r="P40" i="49" s="1"/>
  <c r="O39" i="49"/>
  <c r="P39" i="49"/>
  <c r="O38" i="49"/>
  <c r="P38" i="49" s="1"/>
  <c r="O37" i="49"/>
  <c r="P37" i="49"/>
  <c r="O36" i="49"/>
  <c r="P36" i="49"/>
  <c r="O35" i="49"/>
  <c r="P35" i="49" s="1"/>
  <c r="O34" i="49"/>
  <c r="P34" i="49" s="1"/>
  <c r="O33" i="49"/>
  <c r="P33" i="49"/>
  <c r="O32" i="49"/>
  <c r="P32" i="49" s="1"/>
  <c r="O31" i="49"/>
  <c r="P31" i="49"/>
  <c r="O30" i="49"/>
  <c r="P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/>
  <c r="O11" i="49"/>
  <c r="P11" i="49" s="1"/>
  <c r="O10" i="49"/>
  <c r="P10" i="49"/>
  <c r="O9" i="49"/>
  <c r="P9" i="49"/>
  <c r="O8" i="49"/>
  <c r="P8" i="49" s="1"/>
  <c r="O7" i="49"/>
  <c r="P7" i="49" s="1"/>
  <c r="O6" i="49"/>
  <c r="P6" i="49"/>
  <c r="N5" i="49"/>
  <c r="M5" i="49"/>
  <c r="L5" i="49"/>
  <c r="K5" i="49"/>
  <c r="O5" i="49" s="1"/>
  <c r="P5" i="49" s="1"/>
  <c r="J5" i="49"/>
  <c r="I5" i="49"/>
  <c r="H5" i="49"/>
  <c r="G5" i="49"/>
  <c r="F5" i="49"/>
  <c r="E5" i="49"/>
  <c r="D5" i="49"/>
  <c r="N94" i="47"/>
  <c r="O94" i="47" s="1"/>
  <c r="N93" i="47"/>
  <c r="O93" i="47"/>
  <c r="N92" i="47"/>
  <c r="O92" i="47" s="1"/>
  <c r="N91" i="47"/>
  <c r="O91" i="47" s="1"/>
  <c r="N90" i="47"/>
  <c r="O90" i="47" s="1"/>
  <c r="M89" i="47"/>
  <c r="L89" i="47"/>
  <c r="K89" i="47"/>
  <c r="J89" i="47"/>
  <c r="I89" i="47"/>
  <c r="H89" i="47"/>
  <c r="G89" i="47"/>
  <c r="F89" i="47"/>
  <c r="E89" i="47"/>
  <c r="D89" i="47"/>
  <c r="N88" i="47"/>
  <c r="O88" i="47" s="1"/>
  <c r="N87" i="47"/>
  <c r="O87" i="47" s="1"/>
  <c r="N86" i="47"/>
  <c r="O86" i="47" s="1"/>
  <c r="N85" i="47"/>
  <c r="O85" i="47"/>
  <c r="N84" i="47"/>
  <c r="O84" i="47" s="1"/>
  <c r="N83" i="47"/>
  <c r="O83" i="47" s="1"/>
  <c r="N82" i="47"/>
  <c r="O82" i="47" s="1"/>
  <c r="N81" i="47"/>
  <c r="O81" i="47" s="1"/>
  <c r="M80" i="47"/>
  <c r="L80" i="47"/>
  <c r="K80" i="47"/>
  <c r="J80" i="47"/>
  <c r="I80" i="47"/>
  <c r="H80" i="47"/>
  <c r="G80" i="47"/>
  <c r="F80" i="47"/>
  <c r="E80" i="47"/>
  <c r="D80" i="47"/>
  <c r="N79" i="47"/>
  <c r="O79" i="47" s="1"/>
  <c r="N78" i="47"/>
  <c r="O78" i="47" s="1"/>
  <c r="N77" i="47"/>
  <c r="O77" i="47"/>
  <c r="N76" i="47"/>
  <c r="O76" i="47" s="1"/>
  <c r="N75" i="47"/>
  <c r="O75" i="47" s="1"/>
  <c r="M74" i="47"/>
  <c r="L74" i="47"/>
  <c r="K74" i="47"/>
  <c r="J74" i="47"/>
  <c r="I74" i="47"/>
  <c r="H74" i="47"/>
  <c r="G74" i="47"/>
  <c r="F74" i="47"/>
  <c r="N74" i="47"/>
  <c r="O74" i="47" s="1"/>
  <c r="E74" i="47"/>
  <c r="E95" i="47" s="1"/>
  <c r="D74" i="47"/>
  <c r="N73" i="47"/>
  <c r="O73" i="47" s="1"/>
  <c r="N72" i="47"/>
  <c r="O72" i="47" s="1"/>
  <c r="N71" i="47"/>
  <c r="O71" i="47" s="1"/>
  <c r="N70" i="47"/>
  <c r="O70" i="47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/>
  <c r="N57" i="47"/>
  <c r="O57" i="47" s="1"/>
  <c r="N56" i="47"/>
  <c r="O56" i="47" s="1"/>
  <c r="N55" i="47"/>
  <c r="O55" i="47" s="1"/>
  <c r="N54" i="47"/>
  <c r="O54" i="47" s="1"/>
  <c r="M53" i="47"/>
  <c r="L53" i="47"/>
  <c r="K53" i="47"/>
  <c r="J53" i="47"/>
  <c r="I53" i="47"/>
  <c r="N53" i="47" s="1"/>
  <c r="O53" i="47" s="1"/>
  <c r="H53" i="47"/>
  <c r="G53" i="47"/>
  <c r="F53" i="47"/>
  <c r="E53" i="47"/>
  <c r="D53" i="47"/>
  <c r="N52" i="47"/>
  <c r="O52" i="47" s="1"/>
  <c r="N51" i="47"/>
  <c r="O51" i="47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/>
  <c r="N32" i="47"/>
  <c r="O32" i="47" s="1"/>
  <c r="N31" i="47"/>
  <c r="O31" i="47" s="1"/>
  <c r="N30" i="47"/>
  <c r="O30" i="47" s="1"/>
  <c r="N29" i="47"/>
  <c r="O29" i="47" s="1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N26" i="47"/>
  <c r="O26" i="47" s="1"/>
  <c r="N25" i="47"/>
  <c r="O25" i="47"/>
  <c r="N22" i="47"/>
  <c r="O22" i="47" s="1"/>
  <c r="N21" i="47"/>
  <c r="O21" i="47" s="1"/>
  <c r="N20" i="47"/>
  <c r="O20" i="47" s="1"/>
  <c r="N19" i="47"/>
  <c r="O19" i="47" s="1"/>
  <c r="N18" i="47"/>
  <c r="O18" i="47" s="1"/>
  <c r="N17" i="47"/>
  <c r="O17" i="47"/>
  <c r="N16" i="47"/>
  <c r="O16" i="47" s="1"/>
  <c r="N15" i="47"/>
  <c r="O15" i="47" s="1"/>
  <c r="M14" i="47"/>
  <c r="L14" i="47"/>
  <c r="K14" i="47"/>
  <c r="J14" i="47"/>
  <c r="I14" i="47"/>
  <c r="H14" i="47"/>
  <c r="H95" i="47"/>
  <c r="G14" i="47"/>
  <c r="F14" i="47"/>
  <c r="E14" i="47"/>
  <c r="D14" i="47"/>
  <c r="N13" i="47"/>
  <c r="O13" i="47"/>
  <c r="N12" i="47"/>
  <c r="O12" i="47"/>
  <c r="N11" i="47"/>
  <c r="O11" i="47"/>
  <c r="N10" i="47"/>
  <c r="O10" i="47" s="1"/>
  <c r="N9" i="47"/>
  <c r="O9" i="47" s="1"/>
  <c r="N8" i="47"/>
  <c r="O8" i="47" s="1"/>
  <c r="N7" i="47"/>
  <c r="O7" i="47"/>
  <c r="N6" i="47"/>
  <c r="O6" i="47"/>
  <c r="M5" i="47"/>
  <c r="L5" i="47"/>
  <c r="K5" i="47"/>
  <c r="K95" i="47" s="1"/>
  <c r="J5" i="47"/>
  <c r="J95" i="47" s="1"/>
  <c r="I5" i="47"/>
  <c r="H5" i="47"/>
  <c r="G5" i="47"/>
  <c r="F5" i="47"/>
  <c r="E5" i="47"/>
  <c r="D5" i="47"/>
  <c r="N5" i="47" s="1"/>
  <c r="O5" i="47" s="1"/>
  <c r="N93" i="46"/>
  <c r="O93" i="46"/>
  <c r="N92" i="46"/>
  <c r="O92" i="46" s="1"/>
  <c r="N91" i="46"/>
  <c r="O91" i="46" s="1"/>
  <c r="N90" i="46"/>
  <c r="O90" i="46" s="1"/>
  <c r="N89" i="46"/>
  <c r="O89" i="46"/>
  <c r="M88" i="46"/>
  <c r="L88" i="46"/>
  <c r="K88" i="46"/>
  <c r="J88" i="46"/>
  <c r="I88" i="46"/>
  <c r="H88" i="46"/>
  <c r="G88" i="46"/>
  <c r="F88" i="46"/>
  <c r="E88" i="46"/>
  <c r="D88" i="46"/>
  <c r="N87" i="46"/>
  <c r="O87" i="46"/>
  <c r="N86" i="46"/>
  <c r="O86" i="46" s="1"/>
  <c r="N85" i="46"/>
  <c r="O85" i="46"/>
  <c r="N84" i="46"/>
  <c r="O84" i="46" s="1"/>
  <c r="N83" i="46"/>
  <c r="O83" i="46" s="1"/>
  <c r="N82" i="46"/>
  <c r="O82" i="46" s="1"/>
  <c r="N81" i="46"/>
  <c r="O81" i="46"/>
  <c r="N80" i="46"/>
  <c r="O80" i="46" s="1"/>
  <c r="M79" i="46"/>
  <c r="L79" i="46"/>
  <c r="K79" i="46"/>
  <c r="J79" i="46"/>
  <c r="I79" i="46"/>
  <c r="H79" i="46"/>
  <c r="G79" i="46"/>
  <c r="F79" i="46"/>
  <c r="E79" i="46"/>
  <c r="D79" i="46"/>
  <c r="N78" i="46"/>
  <c r="O78" i="46" s="1"/>
  <c r="N77" i="46"/>
  <c r="O77" i="46"/>
  <c r="N76" i="46"/>
  <c r="O76" i="46" s="1"/>
  <c r="N75" i="46"/>
  <c r="O75" i="46" s="1"/>
  <c r="N74" i="46"/>
  <c r="O74" i="46" s="1"/>
  <c r="M73" i="46"/>
  <c r="L73" i="46"/>
  <c r="K73" i="46"/>
  <c r="J73" i="46"/>
  <c r="I73" i="46"/>
  <c r="H73" i="46"/>
  <c r="G73" i="46"/>
  <c r="N73" i="46" s="1"/>
  <c r="O73" i="46" s="1"/>
  <c r="F73" i="46"/>
  <c r="E73" i="46"/>
  <c r="D73" i="46"/>
  <c r="N72" i="46"/>
  <c r="O72" i="46" s="1"/>
  <c r="N71" i="46"/>
  <c r="O71" i="46" s="1"/>
  <c r="N70" i="46"/>
  <c r="O70" i="46" s="1"/>
  <c r="N69" i="46"/>
  <c r="O69" i="46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/>
  <c r="N56" i="46"/>
  <c r="O56" i="46" s="1"/>
  <c r="N55" i="46"/>
  <c r="O55" i="46" s="1"/>
  <c r="N54" i="46"/>
  <c r="O54" i="46" s="1"/>
  <c r="N53" i="46"/>
  <c r="O53" i="46" s="1"/>
  <c r="M52" i="46"/>
  <c r="L52" i="46"/>
  <c r="K52" i="46"/>
  <c r="J52" i="46"/>
  <c r="I52" i="46"/>
  <c r="H52" i="46"/>
  <c r="G52" i="46"/>
  <c r="F52" i="46"/>
  <c r="E52" i="46"/>
  <c r="D52" i="46"/>
  <c r="N51" i="46"/>
  <c r="O51" i="46" s="1"/>
  <c r="N50" i="46"/>
  <c r="O50" i="46" s="1"/>
  <c r="N49" i="46"/>
  <c r="O49" i="46"/>
  <c r="N48" i="46"/>
  <c r="O48" i="46" s="1"/>
  <c r="N47" i="46"/>
  <c r="O47" i="46" s="1"/>
  <c r="N46" i="46"/>
  <c r="O46" i="46" s="1"/>
  <c r="N45" i="46"/>
  <c r="O45" i="46" s="1"/>
  <c r="N44" i="46"/>
  <c r="O44" i="46" s="1"/>
  <c r="N43" i="46"/>
  <c r="O43" i="46"/>
  <c r="N42" i="46"/>
  <c r="O42" i="46" s="1"/>
  <c r="N41" i="46"/>
  <c r="O41" i="46" s="1"/>
  <c r="N40" i="46"/>
  <c r="O40" i="46" s="1"/>
  <c r="N39" i="46"/>
  <c r="O39" i="46" s="1"/>
  <c r="N38" i="46"/>
  <c r="O38" i="46" s="1"/>
  <c r="N37" i="46"/>
  <c r="O37" i="46"/>
  <c r="N36" i="46"/>
  <c r="O36" i="46" s="1"/>
  <c r="N35" i="46"/>
  <c r="O35" i="46" s="1"/>
  <c r="N34" i="46"/>
  <c r="O34" i="46" s="1"/>
  <c r="N33" i="46"/>
  <c r="O33" i="46" s="1"/>
  <c r="N32" i="46"/>
  <c r="O32" i="46" s="1"/>
  <c r="N31" i="46"/>
  <c r="O31" i="46"/>
  <c r="N30" i="46"/>
  <c r="O30" i="46" s="1"/>
  <c r="N29" i="46"/>
  <c r="O29" i="46" s="1"/>
  <c r="N28" i="46"/>
  <c r="O28" i="46" s="1"/>
  <c r="N27" i="46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94" i="45"/>
  <c r="O94" i="45" s="1"/>
  <c r="N93" i="45"/>
  <c r="O93" i="45" s="1"/>
  <c r="N92" i="45"/>
  <c r="O92" i="45" s="1"/>
  <c r="N91" i="45"/>
  <c r="O91" i="45"/>
  <c r="M90" i="45"/>
  <c r="L90" i="45"/>
  <c r="K90" i="45"/>
  <c r="J90" i="45"/>
  <c r="I90" i="45"/>
  <c r="H90" i="45"/>
  <c r="G90" i="45"/>
  <c r="F90" i="45"/>
  <c r="E90" i="45"/>
  <c r="D90" i="45"/>
  <c r="N89" i="45"/>
  <c r="O89" i="45"/>
  <c r="N88" i="45"/>
  <c r="O88" i="45" s="1"/>
  <c r="N87" i="45"/>
  <c r="O87" i="45" s="1"/>
  <c r="N86" i="45"/>
  <c r="O86" i="45" s="1"/>
  <c r="N85" i="45"/>
  <c r="O85" i="45" s="1"/>
  <c r="N84" i="45"/>
  <c r="O84" i="45" s="1"/>
  <c r="N83" i="45"/>
  <c r="O83" i="45"/>
  <c r="N82" i="45"/>
  <c r="O82" i="45" s="1"/>
  <c r="M81" i="45"/>
  <c r="L81" i="45"/>
  <c r="K81" i="45"/>
  <c r="J81" i="45"/>
  <c r="I81" i="45"/>
  <c r="H81" i="45"/>
  <c r="G81" i="45"/>
  <c r="F81" i="45"/>
  <c r="E81" i="45"/>
  <c r="D81" i="45"/>
  <c r="N80" i="45"/>
  <c r="O80" i="45" s="1"/>
  <c r="N79" i="45"/>
  <c r="O79" i="45" s="1"/>
  <c r="N78" i="45"/>
  <c r="O78" i="45" s="1"/>
  <c r="N77" i="45"/>
  <c r="O77" i="45" s="1"/>
  <c r="N76" i="45"/>
  <c r="O76" i="45" s="1"/>
  <c r="M75" i="45"/>
  <c r="L75" i="45"/>
  <c r="K75" i="45"/>
  <c r="J75" i="45"/>
  <c r="I75" i="45"/>
  <c r="H75" i="45"/>
  <c r="G75" i="45"/>
  <c r="F75" i="45"/>
  <c r="E75" i="45"/>
  <c r="D75" i="45"/>
  <c r="N74" i="45"/>
  <c r="O74" i="45" s="1"/>
  <c r="N73" i="45"/>
  <c r="O73" i="45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/>
  <c r="N54" i="45"/>
  <c r="O54" i="45" s="1"/>
  <c r="M53" i="45"/>
  <c r="L53" i="45"/>
  <c r="K53" i="45"/>
  <c r="J53" i="45"/>
  <c r="I53" i="45"/>
  <c r="H53" i="45"/>
  <c r="G53" i="45"/>
  <c r="F53" i="45"/>
  <c r="E53" i="45"/>
  <c r="D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93" i="44"/>
  <c r="O93" i="44" s="1"/>
  <c r="N92" i="44"/>
  <c r="O92" i="44" s="1"/>
  <c r="N91" i="44"/>
  <c r="O91" i="44" s="1"/>
  <c r="N90" i="44"/>
  <c r="O90" i="44" s="1"/>
  <c r="N89" i="44"/>
  <c r="O89" i="44" s="1"/>
  <c r="M88" i="44"/>
  <c r="L88" i="44"/>
  <c r="K88" i="44"/>
  <c r="J88" i="44"/>
  <c r="I88" i="44"/>
  <c r="H88" i="44"/>
  <c r="G88" i="44"/>
  <c r="F88" i="44"/>
  <c r="E88" i="44"/>
  <c r="D88" i="44"/>
  <c r="N87" i="44"/>
  <c r="O87" i="44" s="1"/>
  <c r="N86" i="44"/>
  <c r="O86" i="44"/>
  <c r="N85" i="44"/>
  <c r="O85" i="44" s="1"/>
  <c r="N84" i="44"/>
  <c r="O84" i="44" s="1"/>
  <c r="N83" i="44"/>
  <c r="O83" i="44" s="1"/>
  <c r="N82" i="44"/>
  <c r="O82" i="44" s="1"/>
  <c r="N81" i="44"/>
  <c r="O81" i="44" s="1"/>
  <c r="N80" i="44"/>
  <c r="O80" i="44"/>
  <c r="M79" i="44"/>
  <c r="M94" i="44" s="1"/>
  <c r="L79" i="44"/>
  <c r="K79" i="44"/>
  <c r="K94" i="44" s="1"/>
  <c r="J79" i="44"/>
  <c r="I79" i="44"/>
  <c r="H79" i="44"/>
  <c r="G79" i="44"/>
  <c r="F79" i="44"/>
  <c r="E79" i="44"/>
  <c r="D79" i="44"/>
  <c r="N78" i="44"/>
  <c r="O78" i="44"/>
  <c r="N77" i="44"/>
  <c r="O77" i="44" s="1"/>
  <c r="N76" i="44"/>
  <c r="O76" i="44" s="1"/>
  <c r="N75" i="44"/>
  <c r="O75" i="44" s="1"/>
  <c r="N74" i="44"/>
  <c r="O74" i="44" s="1"/>
  <c r="M73" i="44"/>
  <c r="L73" i="44"/>
  <c r="K73" i="44"/>
  <c r="J73" i="44"/>
  <c r="I73" i="44"/>
  <c r="H73" i="44"/>
  <c r="G73" i="44"/>
  <c r="F73" i="44"/>
  <c r="E73" i="44"/>
  <c r="D73" i="44"/>
  <c r="N72" i="44"/>
  <c r="O72" i="44" s="1"/>
  <c r="N71" i="44"/>
  <c r="O71" i="44" s="1"/>
  <c r="N70" i="44"/>
  <c r="O70" i="44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I94" i="44" s="1"/>
  <c r="H5" i="44"/>
  <c r="G5" i="44"/>
  <c r="F5" i="44"/>
  <c r="E5" i="44"/>
  <c r="D5" i="44"/>
  <c r="N97" i="43"/>
  <c r="O97" i="43" s="1"/>
  <c r="N96" i="43"/>
  <c r="O96" i="43" s="1"/>
  <c r="N95" i="43"/>
  <c r="O95" i="43"/>
  <c r="N94" i="43"/>
  <c r="O94" i="43" s="1"/>
  <c r="N93" i="43"/>
  <c r="O93" i="43" s="1"/>
  <c r="N92" i="43"/>
  <c r="O92" i="43" s="1"/>
  <c r="N91" i="43"/>
  <c r="O91" i="43" s="1"/>
  <c r="N90" i="43"/>
  <c r="O90" i="43" s="1"/>
  <c r="N89" i="43"/>
  <c r="O89" i="43"/>
  <c r="M88" i="43"/>
  <c r="L88" i="43"/>
  <c r="K88" i="43"/>
  <c r="J88" i="43"/>
  <c r="I88" i="43"/>
  <c r="H88" i="43"/>
  <c r="G88" i="43"/>
  <c r="F88" i="43"/>
  <c r="E88" i="43"/>
  <c r="D88" i="43"/>
  <c r="N87" i="43"/>
  <c r="O87" i="43"/>
  <c r="N86" i="43"/>
  <c r="O86" i="43" s="1"/>
  <c r="N85" i="43"/>
  <c r="O85" i="43" s="1"/>
  <c r="N84" i="43"/>
  <c r="O84" i="43" s="1"/>
  <c r="N83" i="43"/>
  <c r="O83" i="43" s="1"/>
  <c r="N82" i="43"/>
  <c r="O82" i="43" s="1"/>
  <c r="N81" i="43"/>
  <c r="O81" i="43"/>
  <c r="N80" i="43"/>
  <c r="O80" i="43" s="1"/>
  <c r="N79" i="43"/>
  <c r="O79" i="43" s="1"/>
  <c r="N78" i="43"/>
  <c r="O78" i="43" s="1"/>
  <c r="M77" i="43"/>
  <c r="L77" i="43"/>
  <c r="K77" i="43"/>
  <c r="J77" i="43"/>
  <c r="I77" i="43"/>
  <c r="H77" i="43"/>
  <c r="G77" i="43"/>
  <c r="F77" i="43"/>
  <c r="E77" i="43"/>
  <c r="D77" i="43"/>
  <c r="N76" i="43"/>
  <c r="O76" i="43" s="1"/>
  <c r="N75" i="43"/>
  <c r="O75" i="43" s="1"/>
  <c r="N74" i="43"/>
  <c r="O74" i="43" s="1"/>
  <c r="N73" i="43"/>
  <c r="O73" i="43"/>
  <c r="M72" i="43"/>
  <c r="L72" i="43"/>
  <c r="K72" i="43"/>
  <c r="J72" i="43"/>
  <c r="I72" i="43"/>
  <c r="H72" i="43"/>
  <c r="G72" i="43"/>
  <c r="F72" i="43"/>
  <c r="E72" i="43"/>
  <c r="D72" i="43"/>
  <c r="N71" i="43"/>
  <c r="O71" i="43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 s="1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G98" i="43" s="1"/>
  <c r="F17" i="43"/>
  <c r="E17" i="43"/>
  <c r="E98" i="43" s="1"/>
  <c r="N98" i="43" s="1"/>
  <c r="O98" i="43" s="1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90" i="42"/>
  <c r="O90" i="42" s="1"/>
  <c r="N89" i="42"/>
  <c r="O89" i="42"/>
  <c r="N88" i="42"/>
  <c r="O88" i="42" s="1"/>
  <c r="M87" i="42"/>
  <c r="L87" i="42"/>
  <c r="K87" i="42"/>
  <c r="J87" i="42"/>
  <c r="I87" i="42"/>
  <c r="H87" i="42"/>
  <c r="G87" i="42"/>
  <c r="F87" i="42"/>
  <c r="E87" i="42"/>
  <c r="D87" i="42"/>
  <c r="N87" i="42" s="1"/>
  <c r="O87" i="42" s="1"/>
  <c r="N86" i="42"/>
  <c r="O86" i="42" s="1"/>
  <c r="N85" i="42"/>
  <c r="O85" i="42" s="1"/>
  <c r="N84" i="42"/>
  <c r="O84" i="42" s="1"/>
  <c r="N83" i="42"/>
  <c r="O83" i="42" s="1"/>
  <c r="N82" i="42"/>
  <c r="O82" i="42" s="1"/>
  <c r="N81" i="42"/>
  <c r="O81" i="42"/>
  <c r="N80" i="42"/>
  <c r="O80" i="42" s="1"/>
  <c r="N79" i="42"/>
  <c r="O79" i="42" s="1"/>
  <c r="M78" i="42"/>
  <c r="L78" i="42"/>
  <c r="K78" i="42"/>
  <c r="J78" i="42"/>
  <c r="I78" i="42"/>
  <c r="H78" i="42"/>
  <c r="G78" i="42"/>
  <c r="F78" i="42"/>
  <c r="E78" i="42"/>
  <c r="D78" i="42"/>
  <c r="N77" i="42"/>
  <c r="O77" i="42" s="1"/>
  <c r="N76" i="42"/>
  <c r="O76" i="42" s="1"/>
  <c r="N75" i="42"/>
  <c r="O75" i="42" s="1"/>
  <c r="N74" i="42"/>
  <c r="O74" i="42" s="1"/>
  <c r="N73" i="42"/>
  <c r="O73" i="42"/>
  <c r="M72" i="42"/>
  <c r="N72" i="42" s="1"/>
  <c r="O72" i="42" s="1"/>
  <c r="L72" i="42"/>
  <c r="K72" i="42"/>
  <c r="J72" i="42"/>
  <c r="I72" i="42"/>
  <c r="H72" i="42"/>
  <c r="G72" i="42"/>
  <c r="F72" i="42"/>
  <c r="E72" i="42"/>
  <c r="D72" i="42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/>
  <c r="M51" i="42"/>
  <c r="L51" i="42"/>
  <c r="K51" i="42"/>
  <c r="J51" i="42"/>
  <c r="I51" i="42"/>
  <c r="H51" i="42"/>
  <c r="G51" i="42"/>
  <c r="F51" i="42"/>
  <c r="E51" i="42"/>
  <c r="D51" i="42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/>
  <c r="N32" i="42"/>
  <c r="O32" i="42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F91" i="42" s="1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98" i="41"/>
  <c r="O98" i="41" s="1"/>
  <c r="N97" i="41"/>
  <c r="O97" i="41" s="1"/>
  <c r="N96" i="41"/>
  <c r="O96" i="41" s="1"/>
  <c r="M95" i="41"/>
  <c r="L95" i="41"/>
  <c r="K95" i="41"/>
  <c r="J95" i="41"/>
  <c r="I95" i="41"/>
  <c r="H95" i="41"/>
  <c r="G95" i="41"/>
  <c r="F95" i="41"/>
  <c r="E95" i="41"/>
  <c r="D95" i="41"/>
  <c r="N94" i="41"/>
  <c r="O94" i="41" s="1"/>
  <c r="N93" i="41"/>
  <c r="O93" i="41" s="1"/>
  <c r="N92" i="41"/>
  <c r="O92" i="41"/>
  <c r="N91" i="41"/>
  <c r="O91" i="41"/>
  <c r="N90" i="41"/>
  <c r="O90" i="41" s="1"/>
  <c r="N89" i="41"/>
  <c r="O89" i="41" s="1"/>
  <c r="N88" i="41"/>
  <c r="O88" i="41" s="1"/>
  <c r="N87" i="41"/>
  <c r="O87" i="41" s="1"/>
  <c r="N86" i="41"/>
  <c r="O86" i="41"/>
  <c r="M85" i="41"/>
  <c r="L85" i="41"/>
  <c r="N85" i="41" s="1"/>
  <c r="O85" i="41" s="1"/>
  <c r="K85" i="41"/>
  <c r="J85" i="41"/>
  <c r="I85" i="41"/>
  <c r="H85" i="41"/>
  <c r="G85" i="41"/>
  <c r="F85" i="41"/>
  <c r="E85" i="41"/>
  <c r="D85" i="41"/>
  <c r="N84" i="41"/>
  <c r="O84" i="41"/>
  <c r="N83" i="41"/>
  <c r="O83" i="41"/>
  <c r="N82" i="41"/>
  <c r="O82" i="41" s="1"/>
  <c r="N81" i="41"/>
  <c r="O81" i="41" s="1"/>
  <c r="M80" i="41"/>
  <c r="L80" i="41"/>
  <c r="K80" i="41"/>
  <c r="J80" i="41"/>
  <c r="I80" i="41"/>
  <c r="H80" i="41"/>
  <c r="G80" i="41"/>
  <c r="F80" i="41"/>
  <c r="N80" i="41" s="1"/>
  <c r="O80" i="41" s="1"/>
  <c r="E80" i="41"/>
  <c r="D80" i="41"/>
  <c r="N79" i="41"/>
  <c r="O79" i="41" s="1"/>
  <c r="N78" i="41"/>
  <c r="O78" i="41" s="1"/>
  <c r="N77" i="41"/>
  <c r="O77" i="41" s="1"/>
  <c r="N76" i="41"/>
  <c r="O76" i="41"/>
  <c r="N75" i="41"/>
  <c r="O75" i="41"/>
  <c r="N74" i="41"/>
  <c r="O74" i="41" s="1"/>
  <c r="N73" i="41"/>
  <c r="O73" i="41" s="1"/>
  <c r="N72" i="41"/>
  <c r="O72" i="41" s="1"/>
  <c r="N71" i="41"/>
  <c r="O71" i="41" s="1"/>
  <c r="N70" i="41"/>
  <c r="O70" i="4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/>
  <c r="N63" i="41"/>
  <c r="O63" i="41"/>
  <c r="N62" i="41"/>
  <c r="O62" i="41" s="1"/>
  <c r="N61" i="41"/>
  <c r="O61" i="41" s="1"/>
  <c r="N60" i="41"/>
  <c r="O60" i="41" s="1"/>
  <c r="N59" i="41"/>
  <c r="O59" i="41" s="1"/>
  <c r="N58" i="41"/>
  <c r="O58" i="4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/>
  <c r="M45" i="41"/>
  <c r="M99" i="41" s="1"/>
  <c r="L45" i="41"/>
  <c r="K45" i="41"/>
  <c r="J45" i="41"/>
  <c r="I45" i="41"/>
  <c r="H45" i="41"/>
  <c r="G45" i="41"/>
  <c r="F45" i="41"/>
  <c r="E45" i="41"/>
  <c r="D45" i="41"/>
  <c r="N44" i="41"/>
  <c r="O44" i="41"/>
  <c r="N43" i="41"/>
  <c r="O43" i="41"/>
  <c r="N42" i="41"/>
  <c r="O42" i="41" s="1"/>
  <c r="N41" i="41"/>
  <c r="O41" i="41" s="1"/>
  <c r="N40" i="41"/>
  <c r="O40" i="41" s="1"/>
  <c r="N39" i="41"/>
  <c r="O39" i="41" s="1"/>
  <c r="N38" i="41"/>
  <c r="O38" i="41"/>
  <c r="N37" i="41"/>
  <c r="O37" i="4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N14" i="41"/>
  <c r="O14" i="41" s="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99" i="41" s="1"/>
  <c r="I5" i="41"/>
  <c r="I99" i="41" s="1"/>
  <c r="H5" i="41"/>
  <c r="H99" i="41" s="1"/>
  <c r="G5" i="41"/>
  <c r="F5" i="41"/>
  <c r="E5" i="41"/>
  <c r="D5" i="41"/>
  <c r="N98" i="40"/>
  <c r="O98" i="40" s="1"/>
  <c r="N97" i="40"/>
  <c r="O97" i="40" s="1"/>
  <c r="N96" i="40"/>
  <c r="O96" i="40"/>
  <c r="N95" i="40"/>
  <c r="O95" i="40"/>
  <c r="N94" i="40"/>
  <c r="O94" i="40" s="1"/>
  <c r="M93" i="40"/>
  <c r="L93" i="40"/>
  <c r="K93" i="40"/>
  <c r="J93" i="40"/>
  <c r="I93" i="40"/>
  <c r="H93" i="40"/>
  <c r="G93" i="40"/>
  <c r="F93" i="40"/>
  <c r="E93" i="40"/>
  <c r="D93" i="40"/>
  <c r="N92" i="40"/>
  <c r="O92" i="40" s="1"/>
  <c r="N91" i="40"/>
  <c r="O91" i="40" s="1"/>
  <c r="N90" i="40"/>
  <c r="O90" i="40" s="1"/>
  <c r="N89" i="40"/>
  <c r="O89" i="40" s="1"/>
  <c r="N88" i="40"/>
  <c r="O88" i="40"/>
  <c r="N87" i="40"/>
  <c r="O87" i="40" s="1"/>
  <c r="N86" i="40"/>
  <c r="O86" i="40" s="1"/>
  <c r="N85" i="40"/>
  <c r="O85" i="40" s="1"/>
  <c r="M84" i="40"/>
  <c r="L84" i="40"/>
  <c r="K84" i="40"/>
  <c r="J84" i="40"/>
  <c r="I84" i="40"/>
  <c r="H84" i="40"/>
  <c r="G84" i="40"/>
  <c r="F84" i="40"/>
  <c r="E84" i="40"/>
  <c r="D84" i="40"/>
  <c r="N83" i="40"/>
  <c r="O83" i="40" s="1"/>
  <c r="N82" i="40"/>
  <c r="O82" i="40" s="1"/>
  <c r="N81" i="40"/>
  <c r="O81" i="40" s="1"/>
  <c r="N80" i="40"/>
  <c r="O80" i="40"/>
  <c r="N79" i="40"/>
  <c r="O79" i="40"/>
  <c r="M78" i="40"/>
  <c r="L78" i="40"/>
  <c r="K78" i="40"/>
  <c r="J78" i="40"/>
  <c r="I78" i="40"/>
  <c r="H78" i="40"/>
  <c r="G78" i="40"/>
  <c r="F78" i="40"/>
  <c r="E78" i="40"/>
  <c r="D78" i="40"/>
  <c r="D99" i="40" s="1"/>
  <c r="N99" i="40" s="1"/>
  <c r="O99" i="40" s="1"/>
  <c r="N77" i="40"/>
  <c r="O77" i="40"/>
  <c r="N76" i="40"/>
  <c r="O76" i="40" s="1"/>
  <c r="N75" i="40"/>
  <c r="O75" i="40" s="1"/>
  <c r="N74" i="40"/>
  <c r="O74" i="40" s="1"/>
  <c r="N73" i="40"/>
  <c r="O73" i="40" s="1"/>
  <c r="N72" i="40"/>
  <c r="O72" i="40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/>
  <c r="N65" i="40"/>
  <c r="O65" i="40"/>
  <c r="N64" i="40"/>
  <c r="O64" i="40" s="1"/>
  <c r="N63" i="40"/>
  <c r="O63" i="40" s="1"/>
  <c r="N62" i="40"/>
  <c r="O62" i="40" s="1"/>
  <c r="N61" i="40"/>
  <c r="O61" i="40" s="1"/>
  <c r="N60" i="40"/>
  <c r="O60" i="40"/>
  <c r="N59" i="40"/>
  <c r="O59" i="40"/>
  <c r="N58" i="40"/>
  <c r="O58" i="40" s="1"/>
  <c r="N57" i="40"/>
  <c r="O57" i="40" s="1"/>
  <c r="N56" i="40"/>
  <c r="O56" i="40" s="1"/>
  <c r="M55" i="40"/>
  <c r="L55" i="40"/>
  <c r="K55" i="40"/>
  <c r="J55" i="40"/>
  <c r="I55" i="40"/>
  <c r="H55" i="40"/>
  <c r="G55" i="40"/>
  <c r="F55" i="40"/>
  <c r="E55" i="40"/>
  <c r="D55" i="40"/>
  <c r="N54" i="40"/>
  <c r="O54" i="40" s="1"/>
  <c r="N53" i="40"/>
  <c r="O53" i="40" s="1"/>
  <c r="N52" i="40"/>
  <c r="O52" i="40"/>
  <c r="N51" i="40"/>
  <c r="O51" i="40"/>
  <c r="N50" i="40"/>
  <c r="O50" i="40" s="1"/>
  <c r="N49" i="40"/>
  <c r="O49" i="40" s="1"/>
  <c r="N48" i="40"/>
  <c r="O48" i="40" s="1"/>
  <c r="N47" i="40"/>
  <c r="O47" i="40" s="1"/>
  <c r="N46" i="40"/>
  <c r="O46" i="40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101" i="39"/>
  <c r="O101" i="39"/>
  <c r="N100" i="39"/>
  <c r="O100" i="39" s="1"/>
  <c r="N99" i="39"/>
  <c r="O99" i="39" s="1"/>
  <c r="N98" i="39"/>
  <c r="O98" i="39" s="1"/>
  <c r="N97" i="39"/>
  <c r="O97" i="39" s="1"/>
  <c r="M96" i="39"/>
  <c r="L96" i="39"/>
  <c r="K96" i="39"/>
  <c r="J96" i="39"/>
  <c r="I96" i="39"/>
  <c r="I102" i="39" s="1"/>
  <c r="H96" i="39"/>
  <c r="H102" i="39" s="1"/>
  <c r="G96" i="39"/>
  <c r="F96" i="39"/>
  <c r="E96" i="39"/>
  <c r="D96" i="39"/>
  <c r="N95" i="39"/>
  <c r="O95" i="39" s="1"/>
  <c r="N94" i="39"/>
  <c r="O94" i="39" s="1"/>
  <c r="N93" i="39"/>
  <c r="O93" i="39"/>
  <c r="N92" i="39"/>
  <c r="O92" i="39"/>
  <c r="N91" i="39"/>
  <c r="O91" i="39" s="1"/>
  <c r="N90" i="39"/>
  <c r="O90" i="39" s="1"/>
  <c r="N89" i="39"/>
  <c r="O89" i="39" s="1"/>
  <c r="N88" i="39"/>
  <c r="O88" i="39" s="1"/>
  <c r="M87" i="39"/>
  <c r="L87" i="39"/>
  <c r="K87" i="39"/>
  <c r="J87" i="39"/>
  <c r="I87" i="39"/>
  <c r="H87" i="39"/>
  <c r="G87" i="39"/>
  <c r="F87" i="39"/>
  <c r="E87" i="39"/>
  <c r="D87" i="39"/>
  <c r="N86" i="39"/>
  <c r="O86" i="39" s="1"/>
  <c r="N85" i="39"/>
  <c r="O85" i="39"/>
  <c r="N84" i="39"/>
  <c r="O84" i="39" s="1"/>
  <c r="N83" i="39"/>
  <c r="O83" i="39" s="1"/>
  <c r="N82" i="39"/>
  <c r="O82" i="39" s="1"/>
  <c r="N81" i="39"/>
  <c r="O81" i="39" s="1"/>
  <c r="M80" i="39"/>
  <c r="L80" i="39"/>
  <c r="K80" i="39"/>
  <c r="J80" i="39"/>
  <c r="N80" i="39" s="1"/>
  <c r="O80" i="39" s="1"/>
  <c r="I80" i="39"/>
  <c r="H80" i="39"/>
  <c r="G80" i="39"/>
  <c r="F80" i="39"/>
  <c r="E80" i="39"/>
  <c r="D80" i="39"/>
  <c r="N79" i="39"/>
  <c r="O79" i="39" s="1"/>
  <c r="N78" i="39"/>
  <c r="O78" i="39" s="1"/>
  <c r="N77" i="39"/>
  <c r="O77" i="39"/>
  <c r="N76" i="39"/>
  <c r="O76" i="39"/>
  <c r="N75" i="39"/>
  <c r="O75" i="39" s="1"/>
  <c r="N74" i="39"/>
  <c r="O74" i="39" s="1"/>
  <c r="N73" i="39"/>
  <c r="O73" i="39" s="1"/>
  <c r="N72" i="39"/>
  <c r="O72" i="39" s="1"/>
  <c r="N71" i="39"/>
  <c r="O71" i="39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/>
  <c r="N64" i="39"/>
  <c r="O64" i="39"/>
  <c r="N63" i="39"/>
  <c r="O63" i="39" s="1"/>
  <c r="N62" i="39"/>
  <c r="O62" i="39" s="1"/>
  <c r="N61" i="39"/>
  <c r="O61" i="39" s="1"/>
  <c r="N60" i="39"/>
  <c r="O60" i="39" s="1"/>
  <c r="N59" i="39"/>
  <c r="O59" i="39"/>
  <c r="N58" i="39"/>
  <c r="O58" i="39"/>
  <c r="M57" i="39"/>
  <c r="L57" i="39"/>
  <c r="K57" i="39"/>
  <c r="J57" i="39"/>
  <c r="I57" i="39"/>
  <c r="H57" i="39"/>
  <c r="G57" i="39"/>
  <c r="F57" i="39"/>
  <c r="E57" i="39"/>
  <c r="D57" i="39"/>
  <c r="D102" i="39" s="1"/>
  <c r="N56" i="39"/>
  <c r="O56" i="39" s="1"/>
  <c r="N55" i="39"/>
  <c r="O55" i="39"/>
  <c r="N54" i="39"/>
  <c r="O54" i="39"/>
  <c r="N53" i="39"/>
  <c r="O53" i="39"/>
  <c r="N52" i="39"/>
  <c r="O52" i="39"/>
  <c r="N51" i="39"/>
  <c r="O51" i="39"/>
  <c r="N50" i="39"/>
  <c r="O50" i="39" s="1"/>
  <c r="N49" i="39"/>
  <c r="O49" i="39"/>
  <c r="N48" i="39"/>
  <c r="O48" i="39"/>
  <c r="N47" i="39"/>
  <c r="O47" i="39"/>
  <c r="N46" i="39"/>
  <c r="O46" i="39"/>
  <c r="N45" i="39"/>
  <c r="O45" i="39" s="1"/>
  <c r="N44" i="39"/>
  <c r="O44" i="39" s="1"/>
  <c r="N43" i="39"/>
  <c r="O43" i="39"/>
  <c r="N42" i="39"/>
  <c r="O42" i="39"/>
  <c r="N41" i="39"/>
  <c r="O41" i="39"/>
  <c r="N40" i="39"/>
  <c r="O40" i="39" s="1"/>
  <c r="N39" i="39"/>
  <c r="O39" i="39"/>
  <c r="N38" i="39"/>
  <c r="O38" i="39" s="1"/>
  <c r="N37" i="39"/>
  <c r="O37" i="39"/>
  <c r="N36" i="39"/>
  <c r="O36" i="39"/>
  <c r="N35" i="39"/>
  <c r="O35" i="39"/>
  <c r="N34" i="39"/>
  <c r="O34" i="39" s="1"/>
  <c r="N33" i="39"/>
  <c r="O33" i="39"/>
  <c r="N32" i="39"/>
  <c r="O32" i="39" s="1"/>
  <c r="N31" i="39"/>
  <c r="O31" i="39"/>
  <c r="N30" i="39"/>
  <c r="O30" i="39"/>
  <c r="N29" i="39"/>
  <c r="O29" i="39" s="1"/>
  <c r="N28" i="39"/>
  <c r="O28" i="39" s="1"/>
  <c r="M27" i="39"/>
  <c r="N27" i="39" s="1"/>
  <c r="O27" i="39" s="1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M102" i="39" s="1"/>
  <c r="L5" i="39"/>
  <c r="L102" i="39" s="1"/>
  <c r="K5" i="39"/>
  <c r="J5" i="39"/>
  <c r="I5" i="39"/>
  <c r="H5" i="39"/>
  <c r="G5" i="39"/>
  <c r="F5" i="39"/>
  <c r="E5" i="39"/>
  <c r="D5" i="39"/>
  <c r="N99" i="38"/>
  <c r="O99" i="38"/>
  <c r="N98" i="38"/>
  <c r="O98" i="38"/>
  <c r="N97" i="38"/>
  <c r="O97" i="38" s="1"/>
  <c r="N96" i="38"/>
  <c r="O96" i="38" s="1"/>
  <c r="M95" i="38"/>
  <c r="L95" i="38"/>
  <c r="K95" i="38"/>
  <c r="J95" i="38"/>
  <c r="I95" i="38"/>
  <c r="H95" i="38"/>
  <c r="G95" i="38"/>
  <c r="F95" i="38"/>
  <c r="E95" i="38"/>
  <c r="D95" i="38"/>
  <c r="N94" i="38"/>
  <c r="O94" i="38" s="1"/>
  <c r="N93" i="38"/>
  <c r="O93" i="38" s="1"/>
  <c r="N92" i="38"/>
  <c r="O92" i="38"/>
  <c r="N91" i="38"/>
  <c r="O91" i="38"/>
  <c r="N90" i="38"/>
  <c r="O90" i="38"/>
  <c r="N89" i="38"/>
  <c r="O89" i="38" s="1"/>
  <c r="N88" i="38"/>
  <c r="O88" i="38" s="1"/>
  <c r="N87" i="38"/>
  <c r="O87" i="38" s="1"/>
  <c r="M86" i="38"/>
  <c r="L86" i="38"/>
  <c r="K86" i="38"/>
  <c r="J86" i="38"/>
  <c r="I86" i="38"/>
  <c r="H86" i="38"/>
  <c r="G86" i="38"/>
  <c r="F86" i="38"/>
  <c r="E86" i="38"/>
  <c r="D86" i="38"/>
  <c r="N85" i="38"/>
  <c r="O85" i="38" s="1"/>
  <c r="N84" i="38"/>
  <c r="O84" i="38"/>
  <c r="N83" i="38"/>
  <c r="O83" i="38"/>
  <c r="N82" i="38"/>
  <c r="O82" i="38"/>
  <c r="N81" i="38"/>
  <c r="O81" i="38" s="1"/>
  <c r="N80" i="38"/>
  <c r="O80" i="38" s="1"/>
  <c r="M79" i="38"/>
  <c r="L79" i="38"/>
  <c r="K79" i="38"/>
  <c r="J79" i="38"/>
  <c r="I79" i="38"/>
  <c r="H79" i="38"/>
  <c r="H100" i="38" s="1"/>
  <c r="G79" i="38"/>
  <c r="F79" i="38"/>
  <c r="E79" i="38"/>
  <c r="D79" i="38"/>
  <c r="N78" i="38"/>
  <c r="O78" i="38" s="1"/>
  <c r="N77" i="38"/>
  <c r="O77" i="38"/>
  <c r="N76" i="38"/>
  <c r="O76" i="38"/>
  <c r="N75" i="38"/>
  <c r="O75" i="38" s="1"/>
  <c r="N74" i="38"/>
  <c r="O74" i="38" s="1"/>
  <c r="N73" i="38"/>
  <c r="O73" i="38" s="1"/>
  <c r="N72" i="38"/>
  <c r="O72" i="38" s="1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/>
  <c r="N58" i="38"/>
  <c r="O58" i="38"/>
  <c r="N57" i="38"/>
  <c r="O57" i="38" s="1"/>
  <c r="M56" i="38"/>
  <c r="L56" i="38"/>
  <c r="K56" i="38"/>
  <c r="J56" i="38"/>
  <c r="I56" i="38"/>
  <c r="H56" i="38"/>
  <c r="G56" i="38"/>
  <c r="F56" i="38"/>
  <c r="N56" i="38" s="1"/>
  <c r="O56" i="38" s="1"/>
  <c r="E56" i="38"/>
  <c r="D56" i="38"/>
  <c r="N55" i="38"/>
  <c r="O55" i="38" s="1"/>
  <c r="N54" i="38"/>
  <c r="O54" i="38" s="1"/>
  <c r="N53" i="38"/>
  <c r="O53" i="38" s="1"/>
  <c r="N52" i="38"/>
  <c r="O52" i="38"/>
  <c r="N51" i="38"/>
  <c r="O51" i="38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/>
  <c r="N44" i="38"/>
  <c r="O44" i="38" s="1"/>
  <c r="N43" i="38"/>
  <c r="O43" i="38" s="1"/>
  <c r="N42" i="38"/>
  <c r="O42" i="38" s="1"/>
  <c r="N41" i="38"/>
  <c r="O41" i="38" s="1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/>
  <c r="N20" i="38"/>
  <c r="O20" i="38"/>
  <c r="N19" i="38"/>
  <c r="O19" i="38" s="1"/>
  <c r="N18" i="38"/>
  <c r="O18" i="38" s="1"/>
  <c r="N17" i="38"/>
  <c r="O17" i="38" s="1"/>
  <c r="N16" i="38"/>
  <c r="O16" i="38" s="1"/>
  <c r="N15" i="38"/>
  <c r="O15" i="38"/>
  <c r="M14" i="38"/>
  <c r="N14" i="38" s="1"/>
  <c r="O14" i="38" s="1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/>
  <c r="M5" i="38"/>
  <c r="M100" i="38" s="1"/>
  <c r="L5" i="38"/>
  <c r="K5" i="38"/>
  <c r="K100" i="38" s="1"/>
  <c r="J5" i="38"/>
  <c r="I5" i="38"/>
  <c r="H5" i="38"/>
  <c r="G5" i="38"/>
  <c r="F5" i="38"/>
  <c r="E5" i="38"/>
  <c r="D5" i="38"/>
  <c r="N103" i="37"/>
  <c r="O103" i="37"/>
  <c r="N102" i="37"/>
  <c r="O102" i="37" s="1"/>
  <c r="N101" i="37"/>
  <c r="O101" i="37" s="1"/>
  <c r="N100" i="37"/>
  <c r="O100" i="37"/>
  <c r="N99" i="37"/>
  <c r="O99" i="37" s="1"/>
  <c r="M98" i="37"/>
  <c r="L98" i="37"/>
  <c r="K98" i="37"/>
  <c r="J98" i="37"/>
  <c r="I98" i="37"/>
  <c r="H98" i="37"/>
  <c r="G98" i="37"/>
  <c r="F98" i="37"/>
  <c r="E98" i="37"/>
  <c r="E104" i="37" s="1"/>
  <c r="D98" i="37"/>
  <c r="N97" i="37"/>
  <c r="O97" i="37" s="1"/>
  <c r="N96" i="37"/>
  <c r="O96" i="37"/>
  <c r="N95" i="37"/>
  <c r="O95" i="37"/>
  <c r="N94" i="37"/>
  <c r="O94" i="37" s="1"/>
  <c r="N93" i="37"/>
  <c r="O93" i="37" s="1"/>
  <c r="N92" i="37"/>
  <c r="O92" i="37"/>
  <c r="N91" i="37"/>
  <c r="O91" i="37" s="1"/>
  <c r="N90" i="37"/>
  <c r="O90" i="37"/>
  <c r="M89" i="37"/>
  <c r="L89" i="37"/>
  <c r="K89" i="37"/>
  <c r="J89" i="37"/>
  <c r="I89" i="37"/>
  <c r="H89" i="37"/>
  <c r="G89" i="37"/>
  <c r="F89" i="37"/>
  <c r="N89" i="37"/>
  <c r="O89" i="37" s="1"/>
  <c r="E89" i="37"/>
  <c r="D89" i="37"/>
  <c r="N88" i="37"/>
  <c r="O88" i="37"/>
  <c r="N87" i="37"/>
  <c r="O87" i="37" s="1"/>
  <c r="N86" i="37"/>
  <c r="O86" i="37" s="1"/>
  <c r="N85" i="37"/>
  <c r="O85" i="37" s="1"/>
  <c r="N84" i="37"/>
  <c r="O84" i="37" s="1"/>
  <c r="N83" i="37"/>
  <c r="O83" i="37"/>
  <c r="N82" i="37"/>
  <c r="O82" i="37"/>
  <c r="M81" i="37"/>
  <c r="L81" i="37"/>
  <c r="K81" i="37"/>
  <c r="J81" i="37"/>
  <c r="I81" i="37"/>
  <c r="H81" i="37"/>
  <c r="G81" i="37"/>
  <c r="F81" i="37"/>
  <c r="E81" i="37"/>
  <c r="D81" i="37"/>
  <c r="N81" i="37" s="1"/>
  <c r="O81" i="37" s="1"/>
  <c r="N80" i="37"/>
  <c r="O80" i="37"/>
  <c r="N79" i="37"/>
  <c r="O79" i="37"/>
  <c r="N78" i="37"/>
  <c r="O78" i="37" s="1"/>
  <c r="N77" i="37"/>
  <c r="O77" i="37"/>
  <c r="N76" i="37"/>
  <c r="O76" i="37" s="1"/>
  <c r="N75" i="37"/>
  <c r="O75" i="37" s="1"/>
  <c r="N74" i="37"/>
  <c r="O74" i="37"/>
  <c r="N73" i="37"/>
  <c r="O73" i="37"/>
  <c r="N72" i="37"/>
  <c r="O72" i="37" s="1"/>
  <c r="N71" i="37"/>
  <c r="O71" i="37" s="1"/>
  <c r="N70" i="37"/>
  <c r="O70" i="37" s="1"/>
  <c r="N69" i="37"/>
  <c r="O69" i="37" s="1"/>
  <c r="N68" i="37"/>
  <c r="O68" i="37"/>
  <c r="N67" i="37"/>
  <c r="O67" i="37"/>
  <c r="N66" i="37"/>
  <c r="O66" i="37"/>
  <c r="N65" i="37"/>
  <c r="O65" i="37" s="1"/>
  <c r="N64" i="37"/>
  <c r="O64" i="37" s="1"/>
  <c r="N63" i="37"/>
  <c r="O63" i="37" s="1"/>
  <c r="N62" i="37"/>
  <c r="O62" i="37"/>
  <c r="N61" i="37"/>
  <c r="O61" i="37"/>
  <c r="N60" i="37"/>
  <c r="O60" i="37" s="1"/>
  <c r="M59" i="37"/>
  <c r="L59" i="37"/>
  <c r="K59" i="37"/>
  <c r="J59" i="37"/>
  <c r="I59" i="37"/>
  <c r="H59" i="37"/>
  <c r="G59" i="37"/>
  <c r="F59" i="37"/>
  <c r="E59" i="37"/>
  <c r="D59" i="37"/>
  <c r="N59" i="37" s="1"/>
  <c r="O59" i="37" s="1"/>
  <c r="N58" i="37"/>
  <c r="O58" i="37" s="1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L104" i="37"/>
  <c r="K5" i="37"/>
  <c r="K104" i="37" s="1"/>
  <c r="J5" i="37"/>
  <c r="I5" i="37"/>
  <c r="H5" i="37"/>
  <c r="G5" i="37"/>
  <c r="G104" i="37" s="1"/>
  <c r="F5" i="37"/>
  <c r="N5" i="37" s="1"/>
  <c r="O5" i="37" s="1"/>
  <c r="F104" i="37"/>
  <c r="E5" i="37"/>
  <c r="D5" i="37"/>
  <c r="N102" i="36"/>
  <c r="O102" i="36" s="1"/>
  <c r="N101" i="36"/>
  <c r="O101" i="36" s="1"/>
  <c r="N100" i="36"/>
  <c r="O100" i="36" s="1"/>
  <c r="N99" i="36"/>
  <c r="O99" i="36"/>
  <c r="M98" i="36"/>
  <c r="L98" i="36"/>
  <c r="K98" i="36"/>
  <c r="J98" i="36"/>
  <c r="I98" i="36"/>
  <c r="H98" i="36"/>
  <c r="G98" i="36"/>
  <c r="F98" i="36"/>
  <c r="E98" i="36"/>
  <c r="D98" i="36"/>
  <c r="N97" i="36"/>
  <c r="O97" i="36"/>
  <c r="N96" i="36"/>
  <c r="O96" i="36" s="1"/>
  <c r="N95" i="36"/>
  <c r="O95" i="36" s="1"/>
  <c r="N94" i="36"/>
  <c r="O94" i="36" s="1"/>
  <c r="N93" i="36"/>
  <c r="O93" i="36" s="1"/>
  <c r="N92" i="36"/>
  <c r="O92" i="36"/>
  <c r="N91" i="36"/>
  <c r="O91" i="36" s="1"/>
  <c r="N90" i="36"/>
  <c r="O90" i="36" s="1"/>
  <c r="N89" i="36"/>
  <c r="O89" i="36" s="1"/>
  <c r="N88" i="36"/>
  <c r="O88" i="36" s="1"/>
  <c r="N87" i="36"/>
  <c r="O87" i="36" s="1"/>
  <c r="N86" i="36"/>
  <c r="O86" i="36"/>
  <c r="M85" i="36"/>
  <c r="M103" i="36" s="1"/>
  <c r="L85" i="36"/>
  <c r="K85" i="36"/>
  <c r="J85" i="36"/>
  <c r="I85" i="36"/>
  <c r="H85" i="36"/>
  <c r="G85" i="36"/>
  <c r="F85" i="36"/>
  <c r="E85" i="36"/>
  <c r="D85" i="36"/>
  <c r="N84" i="36"/>
  <c r="O84" i="36"/>
  <c r="N83" i="36"/>
  <c r="O83" i="36" s="1"/>
  <c r="N82" i="36"/>
  <c r="O82" i="36" s="1"/>
  <c r="N81" i="36"/>
  <c r="O81" i="36" s="1"/>
  <c r="M80" i="36"/>
  <c r="L80" i="36"/>
  <c r="K80" i="36"/>
  <c r="J80" i="36"/>
  <c r="I80" i="36"/>
  <c r="H80" i="36"/>
  <c r="G80" i="36"/>
  <c r="F80" i="36"/>
  <c r="E80" i="36"/>
  <c r="D80" i="36"/>
  <c r="N79" i="36"/>
  <c r="O79" i="36" s="1"/>
  <c r="N78" i="36"/>
  <c r="O78" i="36" s="1"/>
  <c r="N77" i="36"/>
  <c r="O77" i="36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N41" i="36"/>
  <c r="O41" i="36" s="1"/>
  <c r="N40" i="36"/>
  <c r="O40" i="36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/>
  <c r="N15" i="36"/>
  <c r="O15" i="36"/>
  <c r="M14" i="36"/>
  <c r="L14" i="36"/>
  <c r="K14" i="36"/>
  <c r="J14" i="36"/>
  <c r="I14" i="36"/>
  <c r="H14" i="36"/>
  <c r="G14" i="36"/>
  <c r="F14" i="36"/>
  <c r="E14" i="36"/>
  <c r="D14" i="36"/>
  <c r="N14" i="36"/>
  <c r="O14" i="36"/>
  <c r="N13" i="36"/>
  <c r="O13" i="36"/>
  <c r="N12" i="36"/>
  <c r="O12" i="36"/>
  <c r="N11" i="36"/>
  <c r="O11" i="36"/>
  <c r="M10" i="36"/>
  <c r="L10" i="36"/>
  <c r="L103" i="36" s="1"/>
  <c r="K10" i="36"/>
  <c r="J10" i="36"/>
  <c r="I10" i="36"/>
  <c r="I103" i="36"/>
  <c r="H10" i="36"/>
  <c r="G10" i="36"/>
  <c r="F10" i="36"/>
  <c r="E10" i="36"/>
  <c r="D10" i="36"/>
  <c r="N10" i="36" s="1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G103" i="36" s="1"/>
  <c r="F5" i="36"/>
  <c r="F103" i="36" s="1"/>
  <c r="E5" i="36"/>
  <c r="N5" i="36" s="1"/>
  <c r="O5" i="36" s="1"/>
  <c r="D5" i="36"/>
  <c r="N101" i="35"/>
  <c r="O101" i="35" s="1"/>
  <c r="N100" i="35"/>
  <c r="O100" i="35"/>
  <c r="N99" i="35"/>
  <c r="O99" i="35" s="1"/>
  <c r="M98" i="35"/>
  <c r="L98" i="35"/>
  <c r="K98" i="35"/>
  <c r="J98" i="35"/>
  <c r="I98" i="35"/>
  <c r="N98" i="35" s="1"/>
  <c r="O98" i="35" s="1"/>
  <c r="H98" i="35"/>
  <c r="G98" i="35"/>
  <c r="F98" i="35"/>
  <c r="E98" i="35"/>
  <c r="D98" i="35"/>
  <c r="N97" i="35"/>
  <c r="O97" i="35" s="1"/>
  <c r="N96" i="35"/>
  <c r="O96" i="35"/>
  <c r="N95" i="35"/>
  <c r="O95" i="35" s="1"/>
  <c r="N94" i="35"/>
  <c r="O94" i="35" s="1"/>
  <c r="N93" i="35"/>
  <c r="O93" i="35" s="1"/>
  <c r="N92" i="35"/>
  <c r="O92" i="35"/>
  <c r="N91" i="35"/>
  <c r="O91" i="35" s="1"/>
  <c r="N90" i="35"/>
  <c r="O90" i="35"/>
  <c r="M89" i="35"/>
  <c r="M102" i="35" s="1"/>
  <c r="L89" i="35"/>
  <c r="K89" i="35"/>
  <c r="N89" i="35" s="1"/>
  <c r="O89" i="35" s="1"/>
  <c r="J89" i="35"/>
  <c r="I89" i="35"/>
  <c r="H89" i="35"/>
  <c r="G89" i="35"/>
  <c r="F89" i="35"/>
  <c r="E89" i="35"/>
  <c r="D89" i="35"/>
  <c r="N88" i="35"/>
  <c r="O88" i="35"/>
  <c r="N87" i="35"/>
  <c r="O87" i="35" s="1"/>
  <c r="N86" i="35"/>
  <c r="O86" i="35" s="1"/>
  <c r="N85" i="35"/>
  <c r="O85" i="35" s="1"/>
  <c r="M84" i="35"/>
  <c r="L84" i="35"/>
  <c r="K84" i="35"/>
  <c r="J84" i="35"/>
  <c r="I84" i="35"/>
  <c r="H84" i="35"/>
  <c r="G84" i="35"/>
  <c r="N84" i="35" s="1"/>
  <c r="O84" i="35" s="1"/>
  <c r="F84" i="35"/>
  <c r="E84" i="35"/>
  <c r="D84" i="35"/>
  <c r="N83" i="35"/>
  <c r="O83" i="35" s="1"/>
  <c r="N82" i="35"/>
  <c r="O82" i="35"/>
  <c r="N81" i="35"/>
  <c r="O81" i="35"/>
  <c r="N80" i="35"/>
  <c r="O80" i="35"/>
  <c r="N79" i="35"/>
  <c r="O79" i="35"/>
  <c r="N78" i="35"/>
  <c r="O78" i="35"/>
  <c r="N77" i="35"/>
  <c r="O77" i="35" s="1"/>
  <c r="N76" i="35"/>
  <c r="O76" i="35"/>
  <c r="N75" i="35"/>
  <c r="O75" i="35"/>
  <c r="N74" i="35"/>
  <c r="O74" i="35"/>
  <c r="N73" i="35"/>
  <c r="O73" i="35"/>
  <c r="N72" i="35"/>
  <c r="O72" i="35"/>
  <c r="N71" i="35"/>
  <c r="O71" i="35" s="1"/>
  <c r="N70" i="35"/>
  <c r="O70" i="35"/>
  <c r="N69" i="35"/>
  <c r="O69" i="35"/>
  <c r="N68" i="35"/>
  <c r="O68" i="35"/>
  <c r="N67" i="35"/>
  <c r="O67" i="35"/>
  <c r="N66" i="35"/>
  <c r="O66" i="35"/>
  <c r="N65" i="35"/>
  <c r="O65" i="35" s="1"/>
  <c r="N64" i="35"/>
  <c r="O64" i="35"/>
  <c r="N63" i="35"/>
  <c r="O63" i="35"/>
  <c r="N62" i="35"/>
  <c r="O62" i="35"/>
  <c r="M61" i="35"/>
  <c r="L61" i="35"/>
  <c r="K61" i="35"/>
  <c r="J61" i="35"/>
  <c r="I61" i="35"/>
  <c r="H61" i="35"/>
  <c r="G61" i="35"/>
  <c r="F61" i="35"/>
  <c r="E61" i="35"/>
  <c r="D61" i="35"/>
  <c r="N61" i="35" s="1"/>
  <c r="O61" i="35" s="1"/>
  <c r="N60" i="35"/>
  <c r="O60" i="35"/>
  <c r="N59" i="35"/>
  <c r="O59" i="35"/>
  <c r="N58" i="35"/>
  <c r="O58" i="35" s="1"/>
  <c r="N57" i="35"/>
  <c r="O57" i="35"/>
  <c r="N56" i="35"/>
  <c r="O56" i="35"/>
  <c r="N55" i="35"/>
  <c r="O55" i="35"/>
  <c r="N54" i="35"/>
  <c r="O54" i="35"/>
  <c r="N53" i="35"/>
  <c r="O53" i="35"/>
  <c r="N52" i="35"/>
  <c r="O52" i="35" s="1"/>
  <c r="N51" i="35"/>
  <c r="O51" i="35"/>
  <c r="N50" i="35"/>
  <c r="O50" i="35"/>
  <c r="N49" i="35"/>
  <c r="O49" i="35"/>
  <c r="N48" i="35"/>
  <c r="O48" i="35"/>
  <c r="N47" i="35"/>
  <c r="O47" i="35" s="1"/>
  <c r="N46" i="35"/>
  <c r="O46" i="35" s="1"/>
  <c r="N45" i="35"/>
  <c r="O45" i="35"/>
  <c r="N44" i="35"/>
  <c r="O44" i="35"/>
  <c r="N43" i="35"/>
  <c r="O43" i="35"/>
  <c r="N42" i="35"/>
  <c r="O42" i="35"/>
  <c r="N41" i="35"/>
  <c r="O41" i="35" s="1"/>
  <c r="N40" i="35"/>
  <c r="O40" i="35" s="1"/>
  <c r="N39" i="35"/>
  <c r="O39" i="35"/>
  <c r="N38" i="35"/>
  <c r="O38" i="35"/>
  <c r="N37" i="35"/>
  <c r="O37" i="35"/>
  <c r="N36" i="35"/>
  <c r="O36" i="35"/>
  <c r="N35" i="35"/>
  <c r="O35" i="35" s="1"/>
  <c r="N34" i="35"/>
  <c r="O34" i="35" s="1"/>
  <c r="N33" i="35"/>
  <c r="O33" i="35"/>
  <c r="N32" i="35"/>
  <c r="O32" i="35"/>
  <c r="N31" i="35"/>
  <c r="O31" i="35"/>
  <c r="M30" i="35"/>
  <c r="L30" i="35"/>
  <c r="K30" i="35"/>
  <c r="J30" i="35"/>
  <c r="I30" i="35"/>
  <c r="H30" i="35"/>
  <c r="G30" i="35"/>
  <c r="F30" i="35"/>
  <c r="E30" i="35"/>
  <c r="N30" i="35"/>
  <c r="O30" i="35" s="1"/>
  <c r="D30" i="35"/>
  <c r="N29" i="35"/>
  <c r="O29" i="35"/>
  <c r="N28" i="35"/>
  <c r="O28" i="35" s="1"/>
  <c r="N27" i="35"/>
  <c r="O27" i="35" s="1"/>
  <c r="N26" i="35"/>
  <c r="O26" i="35"/>
  <c r="N25" i="35"/>
  <c r="O25" i="35"/>
  <c r="N24" i="35"/>
  <c r="O24" i="35"/>
  <c r="N23" i="35"/>
  <c r="O23" i="35"/>
  <c r="N22" i="35"/>
  <c r="O22" i="35" s="1"/>
  <c r="N21" i="35"/>
  <c r="O21" i="35" s="1"/>
  <c r="N20" i="35"/>
  <c r="O20" i="35"/>
  <c r="N19" i="35"/>
  <c r="O19" i="35"/>
  <c r="N18" i="35"/>
  <c r="O18" i="35"/>
  <c r="N17" i="35"/>
  <c r="O17" i="35"/>
  <c r="N16" i="35"/>
  <c r="O16" i="35" s="1"/>
  <c r="N15" i="35"/>
  <c r="O15" i="35" s="1"/>
  <c r="M14" i="35"/>
  <c r="L14" i="35"/>
  <c r="K14" i="35"/>
  <c r="J14" i="35"/>
  <c r="J102" i="35" s="1"/>
  <c r="I14" i="35"/>
  <c r="H14" i="35"/>
  <c r="G14" i="35"/>
  <c r="F14" i="35"/>
  <c r="E14" i="35"/>
  <c r="E102" i="35" s="1"/>
  <c r="D14" i="35"/>
  <c r="N14" i="35" s="1"/>
  <c r="O14" i="35" s="1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L102" i="35" s="1"/>
  <c r="K5" i="35"/>
  <c r="K102" i="35" s="1"/>
  <c r="J5" i="35"/>
  <c r="I5" i="35"/>
  <c r="I102" i="35" s="1"/>
  <c r="H5" i="35"/>
  <c r="H102" i="35"/>
  <c r="G5" i="35"/>
  <c r="F5" i="35"/>
  <c r="E5" i="35"/>
  <c r="D5" i="35"/>
  <c r="D102" i="35" s="1"/>
  <c r="N103" i="34"/>
  <c r="O103" i="34" s="1"/>
  <c r="N102" i="34"/>
  <c r="O102" i="34"/>
  <c r="N101" i="34"/>
  <c r="O101" i="34" s="1"/>
  <c r="N100" i="34"/>
  <c r="O100" i="34" s="1"/>
  <c r="N99" i="34"/>
  <c r="O99" i="34" s="1"/>
  <c r="M98" i="34"/>
  <c r="L98" i="34"/>
  <c r="K98" i="34"/>
  <c r="J98" i="34"/>
  <c r="I98" i="34"/>
  <c r="H98" i="34"/>
  <c r="G98" i="34"/>
  <c r="F98" i="34"/>
  <c r="E98" i="34"/>
  <c r="N98" i="34" s="1"/>
  <c r="O98" i="34" s="1"/>
  <c r="D98" i="34"/>
  <c r="N97" i="34"/>
  <c r="O97" i="34"/>
  <c r="N96" i="34"/>
  <c r="O96" i="34" s="1"/>
  <c r="N95" i="34"/>
  <c r="O95" i="34"/>
  <c r="N94" i="34"/>
  <c r="O94" i="34" s="1"/>
  <c r="N93" i="34"/>
  <c r="O93" i="34" s="1"/>
  <c r="N92" i="34"/>
  <c r="O92" i="34" s="1"/>
  <c r="N91" i="34"/>
  <c r="O91" i="34"/>
  <c r="M90" i="34"/>
  <c r="L90" i="34"/>
  <c r="K90" i="34"/>
  <c r="J90" i="34"/>
  <c r="I90" i="34"/>
  <c r="I104" i="34" s="1"/>
  <c r="H90" i="34"/>
  <c r="G90" i="34"/>
  <c r="F90" i="34"/>
  <c r="E90" i="34"/>
  <c r="D90" i="34"/>
  <c r="N90" i="34" s="1"/>
  <c r="O90" i="34" s="1"/>
  <c r="N89" i="34"/>
  <c r="O89" i="34" s="1"/>
  <c r="N88" i="34"/>
  <c r="O88" i="34"/>
  <c r="N87" i="34"/>
  <c r="O87" i="34" s="1"/>
  <c r="N86" i="34"/>
  <c r="O86" i="34" s="1"/>
  <c r="N85" i="34"/>
  <c r="O85" i="34" s="1"/>
  <c r="N84" i="34"/>
  <c r="O84" i="34"/>
  <c r="N83" i="34"/>
  <c r="O83" i="34" s="1"/>
  <c r="N82" i="34"/>
  <c r="O82" i="34"/>
  <c r="M81" i="34"/>
  <c r="L81" i="34"/>
  <c r="K81" i="34"/>
  <c r="J81" i="34"/>
  <c r="I81" i="34"/>
  <c r="H81" i="34"/>
  <c r="G81" i="34"/>
  <c r="F81" i="34"/>
  <c r="E81" i="34"/>
  <c r="D81" i="34"/>
  <c r="N81" i="34" s="1"/>
  <c r="O81" i="34" s="1"/>
  <c r="N80" i="34"/>
  <c r="O80" i="34" s="1"/>
  <c r="N79" i="34"/>
  <c r="O79" i="34" s="1"/>
  <c r="N78" i="34"/>
  <c r="O78" i="34" s="1"/>
  <c r="N77" i="34"/>
  <c r="O77" i="34"/>
  <c r="N76" i="34"/>
  <c r="O76" i="34" s="1"/>
  <c r="N75" i="34"/>
  <c r="O75" i="34"/>
  <c r="N74" i="34"/>
  <c r="O74" i="34" s="1"/>
  <c r="N73" i="34"/>
  <c r="O73" i="34" s="1"/>
  <c r="N72" i="34"/>
  <c r="O72" i="34" s="1"/>
  <c r="N71" i="34"/>
  <c r="O71" i="34"/>
  <c r="N70" i="34"/>
  <c r="O70" i="34" s="1"/>
  <c r="N69" i="34"/>
  <c r="O69" i="34"/>
  <c r="N68" i="34"/>
  <c r="O68" i="34" s="1"/>
  <c r="N67" i="34"/>
  <c r="O67" i="34" s="1"/>
  <c r="N66" i="34"/>
  <c r="O66" i="34" s="1"/>
  <c r="N65" i="34"/>
  <c r="O65" i="34"/>
  <c r="N64" i="34"/>
  <c r="O64" i="34" s="1"/>
  <c r="N63" i="34"/>
  <c r="O63" i="34"/>
  <c r="N62" i="34"/>
  <c r="O62" i="34" s="1"/>
  <c r="N61" i="34"/>
  <c r="O61" i="34" s="1"/>
  <c r="N60" i="34"/>
  <c r="O60" i="34" s="1"/>
  <c r="N59" i="34"/>
  <c r="O59" i="34"/>
  <c r="N58" i="34"/>
  <c r="O58" i="34" s="1"/>
  <c r="N57" i="34"/>
  <c r="O57" i="34"/>
  <c r="M56" i="34"/>
  <c r="L56" i="34"/>
  <c r="K56" i="34"/>
  <c r="J56" i="34"/>
  <c r="I56" i="34"/>
  <c r="H56" i="34"/>
  <c r="G56" i="34"/>
  <c r="F56" i="34"/>
  <c r="E56" i="34"/>
  <c r="D56" i="34"/>
  <c r="N56" i="34" s="1"/>
  <c r="O56" i="34" s="1"/>
  <c r="N55" i="34"/>
  <c r="O55" i="34" s="1"/>
  <c r="N54" i="34"/>
  <c r="O54" i="34" s="1"/>
  <c r="N53" i="34"/>
  <c r="O53" i="34" s="1"/>
  <c r="N52" i="34"/>
  <c r="O52" i="34"/>
  <c r="N51" i="34"/>
  <c r="O51" i="34" s="1"/>
  <c r="N50" i="34"/>
  <c r="O50" i="34"/>
  <c r="N49" i="34"/>
  <c r="O49" i="34" s="1"/>
  <c r="N48" i="34"/>
  <c r="O48" i="34" s="1"/>
  <c r="N47" i="34"/>
  <c r="O47" i="34" s="1"/>
  <c r="N46" i="34"/>
  <c r="O46" i="34"/>
  <c r="N45" i="34"/>
  <c r="O45" i="34" s="1"/>
  <c r="N44" i="34"/>
  <c r="O44" i="34"/>
  <c r="N43" i="34"/>
  <c r="O43" i="34" s="1"/>
  <c r="N42" i="34"/>
  <c r="O42" i="34" s="1"/>
  <c r="N41" i="34"/>
  <c r="O41" i="34" s="1"/>
  <c r="N40" i="34"/>
  <c r="O40" i="34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/>
  <c r="N33" i="34"/>
  <c r="O33" i="34" s="1"/>
  <c r="N32" i="34"/>
  <c r="O32" i="34"/>
  <c r="N31" i="34"/>
  <c r="O31" i="34" s="1"/>
  <c r="N30" i="34"/>
  <c r="O30" i="34" s="1"/>
  <c r="N29" i="34"/>
  <c r="O29" i="34" s="1"/>
  <c r="N28" i="34"/>
  <c r="O28" i="34"/>
  <c r="N27" i="34"/>
  <c r="O27" i="34" s="1"/>
  <c r="N26" i="34"/>
  <c r="O26" i="34"/>
  <c r="N25" i="34"/>
  <c r="O25" i="34" s="1"/>
  <c r="M24" i="34"/>
  <c r="L24" i="34"/>
  <c r="K24" i="34"/>
  <c r="J24" i="34"/>
  <c r="I24" i="34"/>
  <c r="H24" i="34"/>
  <c r="G24" i="34"/>
  <c r="F24" i="34"/>
  <c r="E24" i="34"/>
  <c r="N24" i="34"/>
  <c r="O24" i="34"/>
  <c r="D24" i="34"/>
  <c r="N23" i="34"/>
  <c r="O23" i="34"/>
  <c r="N22" i="34"/>
  <c r="O22" i="34" s="1"/>
  <c r="N21" i="34"/>
  <c r="O21" i="34" s="1"/>
  <c r="N20" i="34"/>
  <c r="O20" i="34"/>
  <c r="N19" i="34"/>
  <c r="O19" i="34"/>
  <c r="N18" i="34"/>
  <c r="O18" i="34"/>
  <c r="N17" i="34"/>
  <c r="O17" i="34"/>
  <c r="N16" i="34"/>
  <c r="O16" i="34" s="1"/>
  <c r="N15" i="34"/>
  <c r="O15" i="34" s="1"/>
  <c r="N14" i="34"/>
  <c r="O14" i="34"/>
  <c r="N13" i="34"/>
  <c r="O13" i="34"/>
  <c r="N12" i="34"/>
  <c r="O12" i="34"/>
  <c r="N11" i="34"/>
  <c r="O11" i="34"/>
  <c r="N10" i="34"/>
  <c r="O10" i="34" s="1"/>
  <c r="M9" i="34"/>
  <c r="M104" i="34" s="1"/>
  <c r="L9" i="34"/>
  <c r="K9" i="34"/>
  <c r="K104" i="34" s="1"/>
  <c r="J9" i="34"/>
  <c r="J104" i="34"/>
  <c r="I9" i="34"/>
  <c r="H9" i="34"/>
  <c r="G9" i="34"/>
  <c r="F9" i="34"/>
  <c r="N9" i="34" s="1"/>
  <c r="O9" i="34" s="1"/>
  <c r="E9" i="34"/>
  <c r="D9" i="34"/>
  <c r="N8" i="34"/>
  <c r="O8" i="34"/>
  <c r="N7" i="34"/>
  <c r="O7" i="34"/>
  <c r="N6" i="34"/>
  <c r="O6" i="34"/>
  <c r="M5" i="34"/>
  <c r="L5" i="34"/>
  <c r="L104" i="34" s="1"/>
  <c r="K5" i="34"/>
  <c r="J5" i="34"/>
  <c r="I5" i="34"/>
  <c r="H5" i="34"/>
  <c r="H104" i="34"/>
  <c r="G5" i="34"/>
  <c r="G104" i="34" s="1"/>
  <c r="F5" i="34"/>
  <c r="F104" i="34" s="1"/>
  <c r="E5" i="34"/>
  <c r="N5" i="34" s="1"/>
  <c r="O5" i="34" s="1"/>
  <c r="D5" i="34"/>
  <c r="D104" i="34" s="1"/>
  <c r="E47" i="33"/>
  <c r="F47" i="33"/>
  <c r="G47" i="33"/>
  <c r="H47" i="33"/>
  <c r="I47" i="33"/>
  <c r="J47" i="33"/>
  <c r="K47" i="33"/>
  <c r="K99" i="33" s="1"/>
  <c r="L47" i="33"/>
  <c r="M47" i="33"/>
  <c r="D47" i="33"/>
  <c r="N47" i="33" s="1"/>
  <c r="O47" i="33" s="1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12" i="33"/>
  <c r="N12" i="33" s="1"/>
  <c r="O12" i="33" s="1"/>
  <c r="F12" i="33"/>
  <c r="F99" i="33" s="1"/>
  <c r="G12" i="33"/>
  <c r="H12" i="33"/>
  <c r="I12" i="33"/>
  <c r="J12" i="33"/>
  <c r="K12" i="33"/>
  <c r="L12" i="33"/>
  <c r="L99" i="33" s="1"/>
  <c r="M12" i="33"/>
  <c r="D12" i="33"/>
  <c r="E5" i="33"/>
  <c r="E99" i="33" s="1"/>
  <c r="F5" i="33"/>
  <c r="G5" i="33"/>
  <c r="G99" i="33" s="1"/>
  <c r="H5" i="33"/>
  <c r="H99" i="33" s="1"/>
  <c r="I5" i="33"/>
  <c r="I99" i="33" s="1"/>
  <c r="J5" i="33"/>
  <c r="J99" i="33" s="1"/>
  <c r="K5" i="33"/>
  <c r="L5" i="33"/>
  <c r="M5" i="33"/>
  <c r="M99" i="33" s="1"/>
  <c r="D5" i="33"/>
  <c r="N5" i="33" s="1"/>
  <c r="O5" i="33" s="1"/>
  <c r="D99" i="33"/>
  <c r="E95" i="33"/>
  <c r="F95" i="33"/>
  <c r="G95" i="33"/>
  <c r="H95" i="33"/>
  <c r="I95" i="33"/>
  <c r="J95" i="33"/>
  <c r="K95" i="33"/>
  <c r="L95" i="33"/>
  <c r="M95" i="33"/>
  <c r="D95" i="33"/>
  <c r="N95" i="33"/>
  <c r="O95" i="33" s="1"/>
  <c r="N98" i="33"/>
  <c r="O98" i="33" s="1"/>
  <c r="N97" i="33"/>
  <c r="O97" i="33" s="1"/>
  <c r="N96" i="33"/>
  <c r="O96" i="33"/>
  <c r="N89" i="33"/>
  <c r="O89" i="33" s="1"/>
  <c r="N90" i="33"/>
  <c r="O90" i="33"/>
  <c r="N91" i="33"/>
  <c r="O91" i="33" s="1"/>
  <c r="N92" i="33"/>
  <c r="O92" i="33" s="1"/>
  <c r="N93" i="33"/>
  <c r="O93" i="33" s="1"/>
  <c r="N94" i="33"/>
  <c r="O94" i="33" s="1"/>
  <c r="N88" i="33"/>
  <c r="O88" i="33" s="1"/>
  <c r="E87" i="33"/>
  <c r="F87" i="33"/>
  <c r="N87" i="33" s="1"/>
  <c r="O87" i="33" s="1"/>
  <c r="G87" i="33"/>
  <c r="H87" i="33"/>
  <c r="I87" i="33"/>
  <c r="J87" i="33"/>
  <c r="K87" i="33"/>
  <c r="L87" i="33"/>
  <c r="M87" i="33"/>
  <c r="D87" i="33"/>
  <c r="E82" i="33"/>
  <c r="F82" i="33"/>
  <c r="G82" i="33"/>
  <c r="H82" i="33"/>
  <c r="I82" i="33"/>
  <c r="J82" i="33"/>
  <c r="K82" i="33"/>
  <c r="L82" i="33"/>
  <c r="M82" i="33"/>
  <c r="D82" i="33"/>
  <c r="N82" i="33" s="1"/>
  <c r="O82" i="33" s="1"/>
  <c r="N84" i="33"/>
  <c r="O84" i="33"/>
  <c r="N85" i="33"/>
  <c r="O85" i="33"/>
  <c r="N86" i="33"/>
  <c r="O86" i="33"/>
  <c r="N83" i="33"/>
  <c r="O83" i="33" s="1"/>
  <c r="N80" i="33"/>
  <c r="O80" i="33" s="1"/>
  <c r="N79" i="33"/>
  <c r="O79" i="33"/>
  <c r="N78" i="33"/>
  <c r="O78" i="33"/>
  <c r="N77" i="33"/>
  <c r="O77" i="33"/>
  <c r="N76" i="33"/>
  <c r="O76" i="33"/>
  <c r="N75" i="33"/>
  <c r="O75" i="33" s="1"/>
  <c r="N74" i="33"/>
  <c r="O74" i="33" s="1"/>
  <c r="N73" i="33"/>
  <c r="O73" i="33"/>
  <c r="N72" i="33"/>
  <c r="O72" i="33"/>
  <c r="N49" i="33"/>
  <c r="N50" i="33"/>
  <c r="O50" i="33" s="1"/>
  <c r="N51" i="33"/>
  <c r="O51" i="33" s="1"/>
  <c r="N52" i="33"/>
  <c r="O52" i="33"/>
  <c r="N53" i="33"/>
  <c r="N54" i="33"/>
  <c r="O54" i="33"/>
  <c r="N55" i="33"/>
  <c r="O55" i="33"/>
  <c r="N56" i="33"/>
  <c r="O56" i="33"/>
  <c r="N57" i="33"/>
  <c r="O57" i="33"/>
  <c r="N58" i="33"/>
  <c r="O58" i="33" s="1"/>
  <c r="N59" i="33"/>
  <c r="O59" i="33" s="1"/>
  <c r="N60" i="33"/>
  <c r="O60" i="33"/>
  <c r="N61" i="33"/>
  <c r="O61" i="33"/>
  <c r="N62" i="33"/>
  <c r="O62" i="33"/>
  <c r="N63" i="33"/>
  <c r="O63" i="33"/>
  <c r="N64" i="33"/>
  <c r="O64" i="33" s="1"/>
  <c r="N65" i="33"/>
  <c r="O65" i="33" s="1"/>
  <c r="N66" i="33"/>
  <c r="O66" i="33"/>
  <c r="N67" i="33"/>
  <c r="O67" i="33" s="1"/>
  <c r="N68" i="33"/>
  <c r="O68" i="33" s="1"/>
  <c r="N69" i="33"/>
  <c r="O69" i="33" s="1"/>
  <c r="N70" i="33"/>
  <c r="O70" i="33" s="1"/>
  <c r="N71" i="33"/>
  <c r="O71" i="33"/>
  <c r="N81" i="33"/>
  <c r="O81" i="33" s="1"/>
  <c r="N48" i="33"/>
  <c r="O48" i="33" s="1"/>
  <c r="O49" i="33"/>
  <c r="O53" i="33"/>
  <c r="N14" i="33"/>
  <c r="O14" i="33" s="1"/>
  <c r="N15" i="33"/>
  <c r="O15" i="33"/>
  <c r="N7" i="33"/>
  <c r="O7" i="33" s="1"/>
  <c r="N8" i="33"/>
  <c r="O8" i="33"/>
  <c r="N9" i="33"/>
  <c r="O9" i="33" s="1"/>
  <c r="N10" i="33"/>
  <c r="O10" i="33" s="1"/>
  <c r="N11" i="33"/>
  <c r="O11" i="33" s="1"/>
  <c r="N6" i="33"/>
  <c r="O6" i="33" s="1"/>
  <c r="N45" i="33"/>
  <c r="O45" i="33"/>
  <c r="N46" i="33"/>
  <c r="O46" i="33"/>
  <c r="N41" i="33"/>
  <c r="O41" i="33"/>
  <c r="N42" i="33"/>
  <c r="O42" i="33"/>
  <c r="N43" i="33"/>
  <c r="O43" i="33" s="1"/>
  <c r="N44" i="33"/>
  <c r="O44" i="33" s="1"/>
  <c r="N29" i="33"/>
  <c r="O29" i="33"/>
  <c r="N30" i="33"/>
  <c r="O30" i="33"/>
  <c r="N31" i="33"/>
  <c r="O31" i="33"/>
  <c r="N32" i="33"/>
  <c r="O32" i="33"/>
  <c r="N33" i="33"/>
  <c r="O33" i="33" s="1"/>
  <c r="N34" i="33"/>
  <c r="O34" i="33" s="1"/>
  <c r="N35" i="33"/>
  <c r="O35" i="33"/>
  <c r="N36" i="33"/>
  <c r="O36" i="33"/>
  <c r="N37" i="33"/>
  <c r="O37" i="33"/>
  <c r="N38" i="33"/>
  <c r="O38" i="33"/>
  <c r="N39" i="33"/>
  <c r="O39" i="33" s="1"/>
  <c r="N40" i="33"/>
  <c r="O40" i="33" s="1"/>
  <c r="N18" i="33"/>
  <c r="O18" i="33"/>
  <c r="N19" i="33"/>
  <c r="O19" i="33"/>
  <c r="N20" i="33"/>
  <c r="O20" i="33"/>
  <c r="N21" i="33"/>
  <c r="O21" i="33"/>
  <c r="N22" i="33"/>
  <c r="O22" i="33" s="1"/>
  <c r="N23" i="33"/>
  <c r="O23" i="33" s="1"/>
  <c r="N24" i="33"/>
  <c r="O24" i="33"/>
  <c r="N25" i="33"/>
  <c r="O25" i="33"/>
  <c r="N26" i="33"/>
  <c r="O26" i="33"/>
  <c r="N27" i="33"/>
  <c r="O27" i="33"/>
  <c r="N28" i="33"/>
  <c r="O28" i="33" s="1"/>
  <c r="N17" i="33"/>
  <c r="O17" i="33" s="1"/>
  <c r="N13" i="33"/>
  <c r="O13" i="33"/>
  <c r="E103" i="36"/>
  <c r="J104" i="37"/>
  <c r="D100" i="38"/>
  <c r="E100" i="38"/>
  <c r="N5" i="38"/>
  <c r="O5" i="38"/>
  <c r="F102" i="35"/>
  <c r="H103" i="36"/>
  <c r="N14" i="37"/>
  <c r="O14" i="37"/>
  <c r="F102" i="39"/>
  <c r="N87" i="39"/>
  <c r="O87" i="39" s="1"/>
  <c r="N14" i="39"/>
  <c r="O14" i="39" s="1"/>
  <c r="E102" i="39"/>
  <c r="N5" i="40"/>
  <c r="O5" i="40"/>
  <c r="K99" i="40"/>
  <c r="M99" i="40"/>
  <c r="H99" i="40"/>
  <c r="L99" i="40"/>
  <c r="F99" i="40"/>
  <c r="N93" i="40"/>
  <c r="O93" i="40" s="1"/>
  <c r="J99" i="40"/>
  <c r="N84" i="40"/>
  <c r="O84" i="40"/>
  <c r="N55" i="40"/>
  <c r="O55" i="40"/>
  <c r="N26" i="40"/>
  <c r="O26" i="40" s="1"/>
  <c r="I99" i="40"/>
  <c r="N13" i="40"/>
  <c r="O13" i="40"/>
  <c r="G99" i="40"/>
  <c r="E99" i="40"/>
  <c r="G100" i="38"/>
  <c r="K103" i="36"/>
  <c r="J103" i="36"/>
  <c r="D103" i="36"/>
  <c r="N103" i="36" s="1"/>
  <c r="O103" i="36" s="1"/>
  <c r="H104" i="37"/>
  <c r="N80" i="36"/>
  <c r="O80" i="36"/>
  <c r="I104" i="37"/>
  <c r="M104" i="37"/>
  <c r="N98" i="37"/>
  <c r="O98" i="37"/>
  <c r="G102" i="39"/>
  <c r="N86" i="38"/>
  <c r="O86" i="38"/>
  <c r="N95" i="38"/>
  <c r="O95" i="38" s="1"/>
  <c r="K99" i="41"/>
  <c r="L99" i="41"/>
  <c r="N95" i="41"/>
  <c r="O95" i="41" s="1"/>
  <c r="N45" i="41"/>
  <c r="O45" i="41"/>
  <c r="D99" i="41"/>
  <c r="G99" i="41"/>
  <c r="N18" i="41"/>
  <c r="O18" i="41"/>
  <c r="N11" i="41"/>
  <c r="O11" i="41" s="1"/>
  <c r="E99" i="41"/>
  <c r="L98" i="43"/>
  <c r="M98" i="43"/>
  <c r="K98" i="43"/>
  <c r="N13" i="43"/>
  <c r="O13" i="43"/>
  <c r="H98" i="43"/>
  <c r="N88" i="43"/>
  <c r="O88" i="43"/>
  <c r="N77" i="43"/>
  <c r="O77" i="43" s="1"/>
  <c r="J98" i="43"/>
  <c r="N72" i="43"/>
  <c r="O72" i="43"/>
  <c r="I98" i="43"/>
  <c r="N41" i="43"/>
  <c r="O41" i="43" s="1"/>
  <c r="F98" i="43"/>
  <c r="D98" i="43"/>
  <c r="N5" i="43"/>
  <c r="O5" i="43" s="1"/>
  <c r="K91" i="42"/>
  <c r="L91" i="42"/>
  <c r="J91" i="42"/>
  <c r="N78" i="42"/>
  <c r="O78" i="42" s="1"/>
  <c r="H91" i="42"/>
  <c r="N51" i="42"/>
  <c r="O51" i="42"/>
  <c r="I91" i="42"/>
  <c r="G91" i="42"/>
  <c r="N24" i="42"/>
  <c r="O24" i="42" s="1"/>
  <c r="E91" i="42"/>
  <c r="N5" i="42"/>
  <c r="O5" i="42"/>
  <c r="L94" i="44"/>
  <c r="J94" i="44"/>
  <c r="N88" i="44"/>
  <c r="O88" i="44" s="1"/>
  <c r="H94" i="44"/>
  <c r="N73" i="44"/>
  <c r="O73" i="44"/>
  <c r="N53" i="44"/>
  <c r="O53" i="44"/>
  <c r="G94" i="44"/>
  <c r="N24" i="44"/>
  <c r="O24" i="44" s="1"/>
  <c r="F94" i="44"/>
  <c r="E94" i="44"/>
  <c r="N13" i="44"/>
  <c r="O13" i="44"/>
  <c r="D94" i="44"/>
  <c r="M95" i="45"/>
  <c r="K95" i="45"/>
  <c r="L95" i="45"/>
  <c r="N90" i="45"/>
  <c r="O90" i="45"/>
  <c r="H95" i="45"/>
  <c r="N81" i="45"/>
  <c r="O81" i="45" s="1"/>
  <c r="N75" i="45"/>
  <c r="O75" i="45" s="1"/>
  <c r="I95" i="45"/>
  <c r="N53" i="45"/>
  <c r="O53" i="45" s="1"/>
  <c r="J95" i="45"/>
  <c r="F95" i="45"/>
  <c r="N24" i="45"/>
  <c r="O24" i="45"/>
  <c r="E95" i="45"/>
  <c r="N13" i="45"/>
  <c r="O13" i="45" s="1"/>
  <c r="D95" i="45"/>
  <c r="N95" i="45" s="1"/>
  <c r="O95" i="45" s="1"/>
  <c r="G95" i="45"/>
  <c r="N5" i="45"/>
  <c r="O5" i="45" s="1"/>
  <c r="L94" i="46"/>
  <c r="K94" i="46"/>
  <c r="M94" i="46"/>
  <c r="N88" i="46"/>
  <c r="O88" i="46"/>
  <c r="H94" i="46"/>
  <c r="N79" i="46"/>
  <c r="O79" i="46" s="1"/>
  <c r="D94" i="46"/>
  <c r="I94" i="46"/>
  <c r="N52" i="46"/>
  <c r="O52" i="46" s="1"/>
  <c r="J94" i="46"/>
  <c r="N25" i="46"/>
  <c r="O25" i="46" s="1"/>
  <c r="F94" i="46"/>
  <c r="N14" i="46"/>
  <c r="O14" i="46"/>
  <c r="E94" i="46"/>
  <c r="N5" i="46"/>
  <c r="O5" i="46"/>
  <c r="M95" i="47"/>
  <c r="L95" i="47"/>
  <c r="N89" i="47"/>
  <c r="O89" i="47" s="1"/>
  <c r="G95" i="47"/>
  <c r="I95" i="47"/>
  <c r="O89" i="49"/>
  <c r="P89" i="49" s="1"/>
  <c r="O80" i="49"/>
  <c r="P80" i="49"/>
  <c r="O76" i="49"/>
  <c r="P76" i="49" s="1"/>
  <c r="O55" i="49"/>
  <c r="P55" i="49"/>
  <c r="F97" i="49"/>
  <c r="E97" i="49"/>
  <c r="O27" i="49"/>
  <c r="P27" i="49" s="1"/>
  <c r="D97" i="49"/>
  <c r="J97" i="49"/>
  <c r="I97" i="49"/>
  <c r="L97" i="49"/>
  <c r="O14" i="49"/>
  <c r="P14" i="49" s="1"/>
  <c r="M97" i="49"/>
  <c r="N97" i="49"/>
  <c r="G97" i="49"/>
  <c r="H97" i="49"/>
  <c r="D95" i="47"/>
  <c r="N95" i="47" s="1"/>
  <c r="O95" i="47" s="1"/>
  <c r="N27" i="47"/>
  <c r="O27" i="47" s="1"/>
  <c r="F95" i="47"/>
  <c r="N80" i="47"/>
  <c r="O80" i="47"/>
  <c r="N14" i="47"/>
  <c r="O14" i="47"/>
  <c r="O108" i="50" l="1"/>
  <c r="P108" i="50" s="1"/>
  <c r="N102" i="39"/>
  <c r="O102" i="39" s="1"/>
  <c r="N94" i="44"/>
  <c r="O94" i="44" s="1"/>
  <c r="N99" i="33"/>
  <c r="O99" i="33" s="1"/>
  <c r="N96" i="39"/>
  <c r="O96" i="39" s="1"/>
  <c r="K97" i="49"/>
  <c r="O97" i="49" s="1"/>
  <c r="P97" i="49" s="1"/>
  <c r="M91" i="42"/>
  <c r="N5" i="44"/>
  <c r="O5" i="44" s="1"/>
  <c r="D91" i="42"/>
  <c r="N91" i="42" s="1"/>
  <c r="O91" i="42" s="1"/>
  <c r="N78" i="40"/>
  <c r="O78" i="40" s="1"/>
  <c r="E104" i="34"/>
  <c r="N104" i="34" s="1"/>
  <c r="O104" i="34" s="1"/>
  <c r="L100" i="38"/>
  <c r="K102" i="39"/>
  <c r="N13" i="42"/>
  <c r="O13" i="42" s="1"/>
  <c r="J102" i="39"/>
  <c r="N43" i="36"/>
  <c r="O43" i="36" s="1"/>
  <c r="N5" i="39"/>
  <c r="O5" i="39" s="1"/>
  <c r="N17" i="43"/>
  <c r="O17" i="43" s="1"/>
  <c r="N57" i="39"/>
  <c r="O57" i="39" s="1"/>
  <c r="F100" i="38"/>
  <c r="N100" i="38" s="1"/>
  <c r="O100" i="38" s="1"/>
  <c r="N27" i="38"/>
  <c r="O27" i="38" s="1"/>
  <c r="N5" i="41"/>
  <c r="O5" i="41" s="1"/>
  <c r="N5" i="35"/>
  <c r="O5" i="35" s="1"/>
  <c r="N85" i="36"/>
  <c r="O85" i="36" s="1"/>
  <c r="I100" i="38"/>
  <c r="N79" i="44"/>
  <c r="O79" i="44" s="1"/>
  <c r="F99" i="41"/>
  <c r="N99" i="41" s="1"/>
  <c r="O99" i="41" s="1"/>
  <c r="D104" i="37"/>
  <c r="N104" i="37" s="1"/>
  <c r="O104" i="37" s="1"/>
  <c r="N98" i="36"/>
  <c r="O98" i="36" s="1"/>
  <c r="G94" i="46"/>
  <c r="N94" i="46" s="1"/>
  <c r="O94" i="46" s="1"/>
  <c r="J100" i="38"/>
  <c r="N79" i="38"/>
  <c r="O79" i="38" s="1"/>
  <c r="G102" i="35"/>
  <c r="N102" i="35" s="1"/>
  <c r="O102" i="35" s="1"/>
</calcChain>
</file>

<file path=xl/sharedStrings.xml><?xml version="1.0" encoding="utf-8"?>
<sst xmlns="http://schemas.openxmlformats.org/spreadsheetml/2006/main" count="2079" uniqueCount="280">
  <si>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</si>
  <si>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</si>
  <si>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</si>
  <si>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</si>
  <si>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</si>
  <si>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</si>
  <si>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</si>
  <si>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</si>
  <si>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</si>
  <si>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</si>
  <si>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</si>
  <si>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</si>
  <si>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</si>
  <si>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</si>
  <si>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Utility Service Tax - Water</t>
  </si>
  <si>
    <t>Communications Services Taxes</t>
  </si>
  <si>
    <t>Other General Taxes</t>
  </si>
  <si>
    <t>Permits, Fees, and Special Assessments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</si>
  <si>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</si>
  <si>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</si>
  <si>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</si>
  <si>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</si>
  <si>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</si>
  <si>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</si>
  <si>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</si>
  <si>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State Grant - General Government</t>
  </si>
  <si>
    <t>State Grant - Public Safety</t>
  </si>
  <si>
    <t>Federal Grant - Physical Environment - Other Physical Environment</t>
  </si>
  <si>
    <t>Federal Grant - Transportation - Mass Transit</t>
  </si>
  <si>
    <t>Federal Grant - Transportation - Other Transportation</t>
  </si>
  <si>
    <t>Federal Grant - Human Services - Child Support Reimbursement</t>
  </si>
  <si>
    <t>Federal Grant - Human Services - Other Human Services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</si>
  <si>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</si>
  <si>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</si>
  <si>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</si>
  <si>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</si>
  <si>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Public Welfare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</si>
  <si>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</si>
  <si>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</si>
  <si>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</si>
  <si>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</si>
  <si>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</si>
  <si>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</si>
  <si>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Enhanced 911 Fee</t>
  </si>
  <si>
    <t>State Shared Revenues - Transportation - Airport Development</t>
  </si>
  <si>
    <t>State Shared Revenues - Transportation - Other Transportation</t>
  </si>
  <si>
    <t>State Shared Revenues - Clerk Allotment from Justice Administrative Commission</t>
  </si>
  <si>
    <t>Grants from Other Local Units - Physical Environment</t>
  </si>
  <si>
    <t>Grants from Other Local Units -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</si>
  <si>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</si>
  <si>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</si>
  <si>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</si>
  <si>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</si>
  <si>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</si>
  <si>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</si>
  <si>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</si>
  <si>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</si>
  <si>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</si>
  <si>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</si>
  <si>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</si>
  <si>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</si>
  <si>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</si>
  <si>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Supervisor of Elections</t>
  </si>
  <si>
    <t>General Gov't (Not Court-Related) - County Officer Commission and Fees</t>
  </si>
  <si>
    <t>General Gov't (Not Court-Related) - Other General Gov't Charges and Fees</t>
  </si>
  <si>
    <t>Public Safety - Housing for Prisoners</t>
  </si>
  <si>
    <t>Public Safety - Protective Inspection Fees</t>
  </si>
  <si>
    <t>Public Safety - Ambulance Fees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</si>
  <si>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</si>
  <si>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</si>
  <si>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</si>
  <si>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</si>
  <si>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Airports</t>
  </si>
  <si>
    <t>Transportation (User Fees) - Mass Transit</t>
  </si>
  <si>
    <t>Transportation (User Fees) - Other Transportation Charges</t>
  </si>
  <si>
    <t>Economic Environment - Housing</t>
  </si>
  <si>
    <t>Human Services - Animal Control and Shelter Fees</t>
  </si>
  <si>
    <t>Culture / Recreation - Libraries</t>
  </si>
  <si>
    <t>Culture / Recreation - Parks and Recreation</t>
  </si>
  <si>
    <t>Culture / Recreation - Special Events</t>
  </si>
  <si>
    <t>Culture / Recreation - Other Culture / Recreation Charges</t>
  </si>
  <si>
    <t>Total - All Account Codes</t>
  </si>
  <si>
    <t>County Court Criminal - Service Charges</t>
  </si>
  <si>
    <t>Circuit Court Criminal - Service Charges</t>
  </si>
  <si>
    <t>County Court Civil - Filing Fees</t>
  </si>
  <si>
    <t>County Court Civil - Service Charges</t>
  </si>
  <si>
    <t>Circuit Court Civil - Filing Fees</t>
  </si>
  <si>
    <t>Circuit Court Civil - Service Charges</t>
  </si>
  <si>
    <t>Traffic Court - Service Charges</t>
  </si>
  <si>
    <t>Juvenile Court - Service Charges</t>
  </si>
  <si>
    <t>Probate Court - Service Charges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</si>
  <si>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</si>
  <si>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</si>
  <si>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</si>
  <si>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</si>
  <si>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</si>
  <si>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</si>
  <si>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</si>
  <si>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</si>
  <si>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</si>
  <si>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</si>
  <si>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</si>
  <si>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</si>
  <si>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</si>
  <si>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</si>
  <si>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</si>
  <si>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</si>
  <si>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</si>
  <si>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</si>
  <si>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</si>
  <si>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</si>
  <si>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</si>
  <si>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</si>
  <si>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Collier County Government Revenues Reported by Account Code and Fund Type</t>
  </si>
  <si>
    <t>Local Fiscal Year Ended September 30, 2010</t>
  </si>
  <si>
    <t>First Local Option Fuel Tax (1 to 6 Cents)</t>
  </si>
  <si>
    <t>Franchise Fee - Solid Waste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</si>
  <si>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</si>
  <si>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</si>
  <si>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</si>
  <si>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</si>
  <si>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</si>
  <si>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</si>
  <si>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</si>
  <si>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</si>
  <si>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Impact Fees - Residential - Other</t>
  </si>
  <si>
    <t>Special Assessments - Capital Improvement</t>
  </si>
  <si>
    <t>Federal Grant - General Government</t>
  </si>
  <si>
    <t>Federal Grant - Transportation - Airport Development</t>
  </si>
  <si>
    <t>State Grant - Physical Environment - Garbage / Solid Waste</t>
  </si>
  <si>
    <t>State Grant - Physical Environment - Sewer / Wastewater</t>
  </si>
  <si>
    <t>State Grant - Human Services - Health or Hospitals</t>
  </si>
  <si>
    <t>State Shared Revenues - Other</t>
  </si>
  <si>
    <t>General Gov't (Not Court-Related) - Public Records Modernization Trust Fund</t>
  </si>
  <si>
    <t>Public Safety - Law Enforcement Services</t>
  </si>
  <si>
    <t>Public Safety - Other Public Safety Charges and Fees</t>
  </si>
  <si>
    <t>Economic Environment - Other Economic Environment Charges</t>
  </si>
  <si>
    <t>Court-Ordered Judgments and Fines - As Decided by Circuit Court Criminal</t>
  </si>
  <si>
    <t>Court-Ordered Judgments and Fines - As Decided by Juvenile Court</t>
  </si>
  <si>
    <t>Judgments and Fines - 10% of Fines to Public Records Modernization Fund</t>
  </si>
  <si>
    <t>Judgments and Fines - Other Court-Ordered</t>
  </si>
  <si>
    <t>Proceeds of General Capital Asset Dispositions - Sales</t>
  </si>
  <si>
    <t>Proprietary Non-Operating Sources - Capital Contributions from Other Public Source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</si>
  <si>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</si>
  <si>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</si>
  <si>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</si>
  <si>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Business Tax</t>
  </si>
  <si>
    <t>Franchise Fee - Electricity</t>
  </si>
  <si>
    <t>Franchise Fee - Other</t>
  </si>
  <si>
    <t>Impact Fees - Commercial - Other</t>
  </si>
  <si>
    <t>Court Service Reimbursement - Circuit-Wide Judicial Reimbursement - Other Counties</t>
  </si>
  <si>
    <t>Restricted Local Ordinance Court-Related Board Revenue - Traffic Surcharge</t>
  </si>
  <si>
    <t>Other Miscellaneous Revenues - Settlements</t>
  </si>
  <si>
    <t>2011 Countywide Population:</t>
  </si>
  <si>
    <t>Local Fiscal Year Ended September 30, 2008</t>
  </si>
  <si>
    <t>Permits and Franchise Fees</t>
  </si>
  <si>
    <t>Franchise Fee - Water</t>
  </si>
  <si>
    <t>Other Permits and Fees</t>
  </si>
  <si>
    <t>State Grant - Physical Environment - Water Supply System</t>
  </si>
  <si>
    <t>State Grant - Transportation - Airport Development</t>
  </si>
  <si>
    <t>State Shared Revenues - Culture / Recreation</t>
  </si>
  <si>
    <t>Physical Environment - Sewer / Wastewater Utility</t>
  </si>
  <si>
    <t>Human Services - Other Human Services Charges</t>
  </si>
  <si>
    <t>County Court Criminal - Court Costs</t>
  </si>
  <si>
    <t>Circuit Court Civil - Fees and Service Charges</t>
  </si>
  <si>
    <t>Impact Fees - Public Safety</t>
  </si>
  <si>
    <t>Impact Fees - Transportation</t>
  </si>
  <si>
    <t>Impact Fees - Culture / Recreation</t>
  </si>
  <si>
    <t>Impact Fees - Other</t>
  </si>
  <si>
    <t>Proprietary Non-Operating Sources - Other Non-Operating Sources</t>
  </si>
  <si>
    <t>2008 Countywide Population:</t>
  </si>
  <si>
    <t>Local Fiscal Year Ended September 30, 2012</t>
  </si>
  <si>
    <t>Second Local Option Fuel Tax (1 to 5 Cents)</t>
  </si>
  <si>
    <t>State Grant - Transportation - Mass Transit</t>
  </si>
  <si>
    <t>Court-Ordered Judgments and Fines - As Decided by Traffic Court</t>
  </si>
  <si>
    <t>Proceeds - Installment Purchases and Capital Lease Proceeds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</si>
  <si>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</si>
  <si>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</si>
  <si>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</si>
  <si>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</si>
  <si>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</si>
  <si>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</si>
  <si>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</si>
  <si>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</si>
  <si>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</si>
  <si>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</si>
  <si>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</si>
  <si>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</si>
  <si>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</si>
  <si>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Airports</t>
  </si>
  <si>
    <t>Transportation - Mass Transit</t>
  </si>
  <si>
    <t>Transportation - Other Transportation Charges</t>
  </si>
  <si>
    <t>Court-Ordered Judgments and Fines - Other Court-Ordered</t>
  </si>
  <si>
    <t>Sales - Disposition of Fixed Assets</t>
  </si>
  <si>
    <t>Sales - Sale of Surplus Materials and Scrap</t>
  </si>
  <si>
    <t>Proprietary Non-Operating - Capital Contributions from Private Source</t>
  </si>
  <si>
    <t>2013 Countywide Population:</t>
  </si>
  <si>
    <t>Local Fiscal Year Ended September 30, 2014</t>
  </si>
  <si>
    <t>Proprietary Non-Operating - Other Grants and Donations</t>
  </si>
  <si>
    <t>2014 Countywide Population:</t>
  </si>
  <si>
    <t>Local Fiscal Year Ended September 30, 2015</t>
  </si>
  <si>
    <t>Proceeds of General Capital Asset Dispositions - Compensation for Loss</t>
  </si>
  <si>
    <t>2015 Countywide Population:</t>
  </si>
  <si>
    <t>Local Fiscal Year Ended September 30, 2007</t>
  </si>
  <si>
    <t>Utility Service Tax - Telecommunications</t>
  </si>
  <si>
    <t>Franchise Fee - Cable Television</t>
  </si>
  <si>
    <t>Occupational Licenses</t>
  </si>
  <si>
    <t>Other Permits, Fees and Licenses</t>
  </si>
  <si>
    <t>State Shared Revenues - Transportation - Mass Transit</t>
  </si>
  <si>
    <t>Special Assessments - Other</t>
  </si>
  <si>
    <t>2007 Countywide Population:</t>
  </si>
  <si>
    <t>Franchise Fees, Licenses, and Permits</t>
  </si>
  <si>
    <t>Local Fiscal Year Ended September 30, 2016</t>
  </si>
  <si>
    <t>State Grant - Court-Related Grants - Other Court-Related</t>
  </si>
  <si>
    <t>Court-Related Revenues - Circuit Court Civil - Fees and Service Charges</t>
  </si>
  <si>
    <t>Proprietary Non-Operating - Capital Contributions from Other Public Source</t>
  </si>
  <si>
    <t>Proprietary Non-Operating - Other Non-Operating Sources</t>
  </si>
  <si>
    <t>2016 Countywide Population:</t>
  </si>
  <si>
    <t>Local Fiscal Year Ended September 30, 2006</t>
  </si>
  <si>
    <t>Local Option Fuel Tax / Alternative Fuel Tax</t>
  </si>
  <si>
    <t>Permits, Fees, and Licenses</t>
  </si>
  <si>
    <t>Circuit Court Civil - Child Support</t>
  </si>
  <si>
    <t>Court-Ordered Judgments and Fines</t>
  </si>
  <si>
    <t>Interest and Other Earnings</t>
  </si>
  <si>
    <t>Intragovernmental Transfers from Constitutional Fee Officers - Property Appraiser</t>
  </si>
  <si>
    <t>Intragovernmental Transfers from Constitutional Fee Officers - Tax Collector</t>
  </si>
  <si>
    <t>2006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</si>
  <si>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</si>
  <si>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</si>
  <si>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</si>
  <si>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</si>
  <si>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</si>
  <si>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Discretionary Sales Surtaxes</t>
  </si>
  <si>
    <t>Grants from Other Local Units - Public Safety</t>
  </si>
  <si>
    <t>2019 Countywide Population:</t>
  </si>
  <si>
    <t>Local Fiscal Year Ended September 30, 2020</t>
  </si>
  <si>
    <t>Other Financial Assistance - Federal Source</t>
  </si>
  <si>
    <t>2020 Countywide Population:</t>
  </si>
  <si>
    <t>Local Fiscal Year Ended September 30, 2021</t>
  </si>
  <si>
    <t>Grants from Other Local Units - General Government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</si>
  <si>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</si>
  <si>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</si>
  <si>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</si>
  <si>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</si>
  <si>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</si>
  <si>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</si>
  <si>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</si>
  <si>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</si>
  <si>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</si>
  <si>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State Communications Services Taxes</t>
  </si>
  <si>
    <t>Gross Receipts Tax on Commercial Hazardous Waste Facilities</t>
  </si>
  <si>
    <t>Building Permits (Buildling Permit Fees)</t>
  </si>
  <si>
    <t>Inspection Fee</t>
  </si>
  <si>
    <t>Intergovernmental Revenues</t>
  </si>
  <si>
    <t>State Shared Revenues - Transportation - Constitutional Fuel Tax (2 Cents Fuel Tax)</t>
  </si>
  <si>
    <t>Other Charges for Services (Not Court-Related)</t>
  </si>
  <si>
    <t>Court-Ordered Judgments and Fines - Other</t>
  </si>
  <si>
    <t>Proceeds - Leases - Financial Agreements</t>
  </si>
  <si>
    <t>Proprietary Non-Operating Sources - Other Grants and Donations</t>
  </si>
  <si>
    <t>Local Fiscal Year Ended September 30, 2022</t>
  </si>
  <si>
    <t>Local Business Tax (Chapter 205, F.S.)</t>
  </si>
  <si>
    <t>Permits - Other</t>
  </si>
  <si>
    <t>State Grant - Human Services - Other Human Services</t>
  </si>
  <si>
    <t>State Shared Revenues - General Government - County Revenue Sharing Program</t>
  </si>
  <si>
    <t>State Shared Revenues - General Government - Local Government Half-Cent Sales Tax Program</t>
  </si>
  <si>
    <t>State Shared Revenues - General Government - Other General Government</t>
  </si>
  <si>
    <t>State Shared Revenues - Transportation - County Fuel Tax (1 Cent Fuel Tax)</t>
  </si>
  <si>
    <t>General Government - County Officer Commission and Fees</t>
  </si>
  <si>
    <t>Court-Ordered Judgments and Fines - As Decided by County Court Civil</t>
  </si>
  <si>
    <t>Intragovernmental Transfers from Constitutional Fee Officers - Clerk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</si>
  <si>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</si>
  <si>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</si>
  <si>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</si>
  <si>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</si>
  <si>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2022 Countywide Population:</t>
  </si>
  <si>
    <t>Local Fiscal Year Ended September 30, 2023</t>
  </si>
  <si>
    <t>Impact Fees - Residential - Economic Environment</t>
  </si>
  <si>
    <t>Physical Environment - Water Utility</t>
  </si>
  <si>
    <t>Proceeds - Leases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</si>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</sst>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275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69"/>
      <c r="M3" s="70"/>
      <c r="N3" s="36"/>
      <c r="O3" s="37"/>
      <c r="P3" s="71" t="s">
        <v>241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242</v>
      </c>
      <c r="N4" s="35" t="s">
        <v>11</v>
      </c>
      <c r="O4" s="35" t="s">
        <v>243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244</v>
      </c>
      <c r="B5" s="26"/>
      <c r="C5" s="26"/>
      <c r="D5" s="27">
        <f t="shared" ref="D5:N5" si="0">SUM(D6:D14)</f>
        <v>410393808</v>
      </c>
      <c r="E5" s="27">
        <f t="shared" si="0"/>
        <v>157502350</v>
      </c>
      <c r="F5" s="27">
        <f t="shared" si="0"/>
        <v>0</v>
      </c>
      <c r="G5" s="27">
        <f t="shared" si="0"/>
        <v>142731620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710627778</v>
      </c>
      <c r="P5" s="33">
        <f>(O5/P$106)</f>
        <v>1778.8819915890658</v>
      </c>
      <c r="Q5" s="6"/>
    </row>
    <row r="6" spans="1:134">
      <c r="A6" s="12"/>
      <c r="B6" s="25">
        <v>311</v>
      </c>
      <c r="C6" s="20" t="s">
        <v>3</v>
      </c>
      <c r="D6" s="47">
        <v>410393808</v>
      </c>
      <c r="E6" s="47">
        <v>108466576</v>
      </c>
      <c r="F6" s="47">
        <v>0</v>
      </c>
      <c r="G6" s="47">
        <v>16152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518876536</v>
      </c>
      <c r="P6" s="48">
        <f>(O6/P$106)</f>
        <v>1298.8798838490038</v>
      </c>
      <c r="Q6" s="9"/>
    </row>
    <row r="7" spans="1:134">
      <c r="A7" s="12"/>
      <c r="B7" s="25">
        <v>312.13</v>
      </c>
      <c r="C7" s="20" t="s">
        <v>245</v>
      </c>
      <c r="D7" s="47">
        <v>0</v>
      </c>
      <c r="E7" s="47">
        <v>44107953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1">SUM(D7:N7)</f>
        <v>44107953</v>
      </c>
      <c r="P7" s="48">
        <f>(O7/P$106)</f>
        <v>110.4134199459297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1938377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1938377</v>
      </c>
      <c r="P8" s="48">
        <f>(O8/P$106)</f>
        <v>4.8522504255532191</v>
      </c>
      <c r="Q8" s="9"/>
    </row>
    <row r="9" spans="1:134">
      <c r="A9" s="12"/>
      <c r="B9" s="25">
        <v>312.41000000000003</v>
      </c>
      <c r="C9" s="20" t="s">
        <v>246</v>
      </c>
      <c r="D9" s="47">
        <v>0</v>
      </c>
      <c r="E9" s="47">
        <v>0</v>
      </c>
      <c r="F9" s="47">
        <v>0</v>
      </c>
      <c r="G9" s="47">
        <v>9287979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9287979</v>
      </c>
      <c r="P9" s="48">
        <f>(O9/P$106)</f>
        <v>23.250172724541905</v>
      </c>
      <c r="Q9" s="9"/>
    </row>
    <row r="10" spans="1:134">
      <c r="A10" s="12"/>
      <c r="B10" s="25">
        <v>312.42</v>
      </c>
      <c r="C10" s="20" t="s">
        <v>247</v>
      </c>
      <c r="D10" s="47">
        <v>0</v>
      </c>
      <c r="E10" s="47">
        <v>0</v>
      </c>
      <c r="F10" s="47">
        <v>0</v>
      </c>
      <c r="G10" s="47">
        <v>6926109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6926109</v>
      </c>
      <c r="P10" s="48">
        <f>(O10/P$106)</f>
        <v>17.337811655151697</v>
      </c>
      <c r="Q10" s="9"/>
    </row>
    <row r="11" spans="1:134">
      <c r="A11" s="12"/>
      <c r="B11" s="25">
        <v>312.63</v>
      </c>
      <c r="C11" s="20" t="s">
        <v>248</v>
      </c>
      <c r="D11" s="47">
        <v>0</v>
      </c>
      <c r="E11" s="47">
        <v>0</v>
      </c>
      <c r="F11" s="47">
        <v>0</v>
      </c>
      <c r="G11" s="47">
        <v>124563003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124563003</v>
      </c>
      <c r="P11" s="48">
        <f>(O11/P$106)</f>
        <v>311.81286422349052</v>
      </c>
      <c r="Q11" s="9"/>
    </row>
    <row r="12" spans="1:134">
      <c r="A12" s="12"/>
      <c r="B12" s="25">
        <v>315.10000000000002</v>
      </c>
      <c r="C12" s="20" t="s">
        <v>249</v>
      </c>
      <c r="D12" s="47">
        <v>0</v>
      </c>
      <c r="E12" s="47">
        <v>4079742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1"/>
        <v>4079742</v>
      </c>
      <c r="P12" s="48">
        <f>(O12/P$106)</f>
        <v>10.212631420847101</v>
      </c>
      <c r="Q12" s="9"/>
    </row>
    <row r="13" spans="1:134">
      <c r="A13" s="12"/>
      <c r="B13" s="25">
        <v>316</v>
      </c>
      <c r="C13" s="20" t="s">
        <v>260</v>
      </c>
      <c r="D13" s="47">
        <v>0</v>
      </c>
      <c r="E13" s="47">
        <v>684574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684574</v>
      </c>
      <c r="P13" s="48">
        <f>(O13/P$106)</f>
        <v>1.713662761590067</v>
      </c>
      <c r="Q13" s="9"/>
    </row>
    <row r="14" spans="1:134">
      <c r="A14" s="12"/>
      <c r="B14" s="25">
        <v>319.89999999999998</v>
      </c>
      <c r="C14" s="20" t="s">
        <v>16</v>
      </c>
      <c r="D14" s="47">
        <v>0</v>
      </c>
      <c r="E14" s="47">
        <v>163505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163505</v>
      </c>
      <c r="P14" s="48">
        <f>(O14/P$106)</f>
        <v>0.40929458295784521</v>
      </c>
      <c r="Q14" s="9"/>
    </row>
    <row r="15" spans="1:134" ht="15.75">
      <c r="A15" s="29" t="s">
        <v>17</v>
      </c>
      <c r="B15" s="30"/>
      <c r="C15" s="31"/>
      <c r="D15" s="32">
        <f t="shared" ref="D15:N15" si="2">SUM(D16:D28)</f>
        <v>221487</v>
      </c>
      <c r="E15" s="32">
        <f t="shared" si="2"/>
        <v>37087288</v>
      </c>
      <c r="F15" s="32">
        <f t="shared" si="2"/>
        <v>0</v>
      </c>
      <c r="G15" s="32">
        <f t="shared" si="2"/>
        <v>49599518</v>
      </c>
      <c r="H15" s="32">
        <f t="shared" si="2"/>
        <v>0</v>
      </c>
      <c r="I15" s="32">
        <f t="shared" si="2"/>
        <v>17602362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2">
        <f t="shared" si="2"/>
        <v>0</v>
      </c>
      <c r="O15" s="45">
        <f>SUM(D15:N15)</f>
        <v>104510655</v>
      </c>
      <c r="P15" s="46">
        <f>(O15/P$106)</f>
        <v>261.61673926103936</v>
      </c>
      <c r="Q15" s="10"/>
    </row>
    <row r="16" spans="1:134">
      <c r="A16" s="12"/>
      <c r="B16" s="25">
        <v>322</v>
      </c>
      <c r="C16" s="20" t="s">
        <v>251</v>
      </c>
      <c r="D16" s="47">
        <v>0</v>
      </c>
      <c r="E16" s="47">
        <v>25223357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25223357</v>
      </c>
      <c r="P16" s="48">
        <f>(O16/P$106)</f>
        <v>63.140475117652947</v>
      </c>
      <c r="Q16" s="9"/>
    </row>
    <row r="17" spans="1:17">
      <c r="A17" s="12"/>
      <c r="B17" s="25">
        <v>322.89999999999998</v>
      </c>
      <c r="C17" s="20" t="s">
        <v>261</v>
      </c>
      <c r="D17" s="47">
        <v>221487</v>
      </c>
      <c r="E17" s="47">
        <v>1555511</v>
      </c>
      <c r="F17" s="47">
        <v>0</v>
      </c>
      <c r="G17" s="47">
        <v>624426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8" si="3">SUM(D17:N17)</f>
        <v>2401424</v>
      </c>
      <c r="P17" s="48">
        <f>(O17/P$106)</f>
        <v>6.0113747872233905</v>
      </c>
      <c r="Q17" s="9"/>
    </row>
    <row r="18" spans="1:17">
      <c r="A18" s="12"/>
      <c r="B18" s="25">
        <v>324.11</v>
      </c>
      <c r="C18" s="20" t="s">
        <v>117</v>
      </c>
      <c r="D18" s="47">
        <v>0</v>
      </c>
      <c r="E18" s="47">
        <v>0</v>
      </c>
      <c r="F18" s="47">
        <v>0</v>
      </c>
      <c r="G18" s="47">
        <v>3682862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3"/>
        <v>3682862</v>
      </c>
      <c r="P18" s="48">
        <f>(O18/P$106)</f>
        <v>9.2191398818464005</v>
      </c>
      <c r="Q18" s="9"/>
    </row>
    <row r="19" spans="1:17">
      <c r="A19" s="12"/>
      <c r="B19" s="25">
        <v>324.12</v>
      </c>
      <c r="C19" s="20" t="s">
        <v>118</v>
      </c>
      <c r="D19" s="47">
        <v>0</v>
      </c>
      <c r="E19" s="47">
        <v>0</v>
      </c>
      <c r="F19" s="47">
        <v>0</v>
      </c>
      <c r="G19" s="47">
        <v>466261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3"/>
        <v>466261</v>
      </c>
      <c r="P19" s="48">
        <f>(O19/P$106)</f>
        <v>1.1671698207669972</v>
      </c>
      <c r="Q19" s="9"/>
    </row>
    <row r="20" spans="1:17">
      <c r="A20" s="12"/>
      <c r="B20" s="25">
        <v>324.20999999999998</v>
      </c>
      <c r="C20" s="20" t="s">
        <v>119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16801835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3"/>
        <v>16801835</v>
      </c>
      <c r="P20" s="48">
        <f>(O20/P$106)</f>
        <v>42.059264543907076</v>
      </c>
      <c r="Q20" s="9"/>
    </row>
    <row r="21" spans="1:17">
      <c r="A21" s="12"/>
      <c r="B21" s="25">
        <v>324.22000000000003</v>
      </c>
      <c r="C21" s="20" t="s">
        <v>120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744982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3"/>
        <v>744982</v>
      </c>
      <c r="P21" s="48">
        <f>(O21/P$106)</f>
        <v>1.8648793431460899</v>
      </c>
      <c r="Q21" s="9"/>
    </row>
    <row r="22" spans="1:17">
      <c r="A22" s="12"/>
      <c r="B22" s="25">
        <v>324.31</v>
      </c>
      <c r="C22" s="20" t="s">
        <v>121</v>
      </c>
      <c r="D22" s="47">
        <v>0</v>
      </c>
      <c r="E22" s="47">
        <v>0</v>
      </c>
      <c r="F22" s="47">
        <v>0</v>
      </c>
      <c r="G22" s="47">
        <v>23125155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3"/>
        <v>23125155</v>
      </c>
      <c r="P22" s="48">
        <f>(O22/P$106)</f>
        <v>57.888142084710125</v>
      </c>
      <c r="Q22" s="9"/>
    </row>
    <row r="23" spans="1:17">
      <c r="A23" s="12"/>
      <c r="B23" s="25">
        <v>324.32</v>
      </c>
      <c r="C23" s="20" t="s">
        <v>122</v>
      </c>
      <c r="D23" s="47">
        <v>0</v>
      </c>
      <c r="E23" s="47">
        <v>0</v>
      </c>
      <c r="F23" s="47">
        <v>0</v>
      </c>
      <c r="G23" s="47">
        <v>4074269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3"/>
        <v>4074269</v>
      </c>
      <c r="P23" s="48">
        <f>(O23/P$106)</f>
        <v>10.198931110443576</v>
      </c>
      <c r="Q23" s="9"/>
    </row>
    <row r="24" spans="1:17">
      <c r="A24" s="12"/>
      <c r="B24" s="25">
        <v>324.41000000000003</v>
      </c>
      <c r="C24" s="20" t="s">
        <v>276</v>
      </c>
      <c r="D24" s="47">
        <v>0</v>
      </c>
      <c r="E24" s="47">
        <v>3761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3"/>
        <v>3761</v>
      </c>
      <c r="P24" s="48">
        <f>(O24/P$106)</f>
        <v>9.4147391609091819E-3</v>
      </c>
      <c r="Q24" s="9"/>
    </row>
    <row r="25" spans="1:17">
      <c r="A25" s="12"/>
      <c r="B25" s="25">
        <v>324.61</v>
      </c>
      <c r="C25" s="20" t="s">
        <v>123</v>
      </c>
      <c r="D25" s="47">
        <v>0</v>
      </c>
      <c r="E25" s="47">
        <v>0</v>
      </c>
      <c r="F25" s="47">
        <v>0</v>
      </c>
      <c r="G25" s="47">
        <v>12702354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3"/>
        <v>12702354</v>
      </c>
      <c r="P25" s="48">
        <f>(O25/P$106)</f>
        <v>31.797221387804147</v>
      </c>
      <c r="Q25" s="9"/>
    </row>
    <row r="26" spans="1:17">
      <c r="A26" s="12"/>
      <c r="B26" s="25">
        <v>324.91000000000003</v>
      </c>
      <c r="C26" s="20" t="s">
        <v>125</v>
      </c>
      <c r="D26" s="47">
        <v>0</v>
      </c>
      <c r="E26" s="47">
        <v>0</v>
      </c>
      <c r="F26" s="47">
        <v>0</v>
      </c>
      <c r="G26" s="47">
        <v>2800334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3"/>
        <v>2800334</v>
      </c>
      <c r="P26" s="48">
        <f>(O26/P$106)</f>
        <v>7.0099479323120057</v>
      </c>
      <c r="Q26" s="9"/>
    </row>
    <row r="27" spans="1:17">
      <c r="A27" s="12"/>
      <c r="B27" s="25">
        <v>324.92</v>
      </c>
      <c r="C27" s="20" t="s">
        <v>149</v>
      </c>
      <c r="D27" s="47">
        <v>0</v>
      </c>
      <c r="E27" s="47">
        <v>0</v>
      </c>
      <c r="F27" s="47">
        <v>0</v>
      </c>
      <c r="G27" s="47">
        <v>402044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3"/>
        <v>402044</v>
      </c>
      <c r="P27" s="48">
        <f>(O27/P$106)</f>
        <v>1.0064183438470011</v>
      </c>
      <c r="Q27" s="9"/>
    </row>
    <row r="28" spans="1:17">
      <c r="A28" s="12"/>
      <c r="B28" s="25">
        <v>325.10000000000002</v>
      </c>
      <c r="C28" s="20" t="s">
        <v>126</v>
      </c>
      <c r="D28" s="47">
        <v>0</v>
      </c>
      <c r="E28" s="47">
        <v>10304659</v>
      </c>
      <c r="F28" s="47">
        <v>0</v>
      </c>
      <c r="G28" s="47">
        <v>1721813</v>
      </c>
      <c r="H28" s="47">
        <v>0</v>
      </c>
      <c r="I28" s="47">
        <v>55545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3"/>
        <v>12082017</v>
      </c>
      <c r="P28" s="48">
        <f>(O28/P$106)</f>
        <v>30.244360168218684</v>
      </c>
      <c r="Q28" s="9"/>
    </row>
    <row r="29" spans="1:17" ht="15.75">
      <c r="A29" s="29" t="s">
        <v>253</v>
      </c>
      <c r="B29" s="30"/>
      <c r="C29" s="31"/>
      <c r="D29" s="32">
        <f t="shared" ref="D29:N29" si="4">SUM(D30:D62)</f>
        <v>90234331</v>
      </c>
      <c r="E29" s="32">
        <f t="shared" si="4"/>
        <v>58052920</v>
      </c>
      <c r="F29" s="32">
        <f t="shared" si="4"/>
        <v>2216900</v>
      </c>
      <c r="G29" s="32">
        <f t="shared" si="4"/>
        <v>4986487</v>
      </c>
      <c r="H29" s="32">
        <f t="shared" si="4"/>
        <v>0</v>
      </c>
      <c r="I29" s="32">
        <f t="shared" si="4"/>
        <v>47972659</v>
      </c>
      <c r="J29" s="32">
        <f t="shared" si="4"/>
        <v>0</v>
      </c>
      <c r="K29" s="32">
        <f t="shared" si="4"/>
        <v>0</v>
      </c>
      <c r="L29" s="32">
        <f t="shared" si="4"/>
        <v>0</v>
      </c>
      <c r="M29" s="32">
        <f t="shared" si="4"/>
        <v>0</v>
      </c>
      <c r="N29" s="32">
        <f t="shared" si="4"/>
        <v>0</v>
      </c>
      <c r="O29" s="45">
        <f>SUM(D29:N29)</f>
        <v>203463297</v>
      </c>
      <c r="P29" s="46">
        <f>(O29/P$106)</f>
        <v>509.32035896665667</v>
      </c>
      <c r="Q29" s="10"/>
    </row>
    <row r="30" spans="1:17">
      <c r="A30" s="12"/>
      <c r="B30" s="25">
        <v>331.1</v>
      </c>
      <c r="C30" s="20" t="s">
        <v>127</v>
      </c>
      <c r="D30" s="47">
        <v>0</v>
      </c>
      <c r="E30" s="47">
        <v>153981</v>
      </c>
      <c r="F30" s="47">
        <v>0</v>
      </c>
      <c r="G30" s="47">
        <v>0</v>
      </c>
      <c r="H30" s="47">
        <v>0</v>
      </c>
      <c r="I30" s="47">
        <v>12556016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12709997</v>
      </c>
      <c r="P30" s="48">
        <f>(O30/P$106)</f>
        <v>31.816353759887853</v>
      </c>
      <c r="Q30" s="9"/>
    </row>
    <row r="31" spans="1:17">
      <c r="A31" s="12"/>
      <c r="B31" s="25">
        <v>331.2</v>
      </c>
      <c r="C31" s="20" t="s">
        <v>20</v>
      </c>
      <c r="D31" s="47">
        <v>88064</v>
      </c>
      <c r="E31" s="47">
        <v>31332688</v>
      </c>
      <c r="F31" s="47">
        <v>0</v>
      </c>
      <c r="G31" s="47">
        <v>887</v>
      </c>
      <c r="H31" s="47">
        <v>0</v>
      </c>
      <c r="I31" s="47">
        <v>23281820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54703459</v>
      </c>
      <c r="P31" s="48">
        <f>(O31/P$106)</f>
        <v>136.93666516471413</v>
      </c>
      <c r="Q31" s="9"/>
    </row>
    <row r="32" spans="1:17">
      <c r="A32" s="12"/>
      <c r="B32" s="25">
        <v>331.39</v>
      </c>
      <c r="C32" s="20" t="s">
        <v>27</v>
      </c>
      <c r="D32" s="47">
        <v>0</v>
      </c>
      <c r="E32" s="47">
        <v>65828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54" si="5">SUM(D32:N32)</f>
        <v>65828</v>
      </c>
      <c r="P32" s="48">
        <f>(O32/P$106)</f>
        <v>0.16478421948533092</v>
      </c>
      <c r="Q32" s="9"/>
    </row>
    <row r="33" spans="1:17">
      <c r="A33" s="12"/>
      <c r="B33" s="25">
        <v>331.41</v>
      </c>
      <c r="C33" s="20" t="s">
        <v>128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233233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233233</v>
      </c>
      <c r="P33" s="48">
        <f>(O33/P$106)</f>
        <v>0.58384149394212481</v>
      </c>
      <c r="Q33" s="9"/>
    </row>
    <row r="34" spans="1:17">
      <c r="A34" s="12"/>
      <c r="B34" s="25">
        <v>331.42</v>
      </c>
      <c r="C34" s="20" t="s">
        <v>28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7247098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7247098</v>
      </c>
      <c r="P34" s="48">
        <f>(O34/P$106)</f>
        <v>18.141328727345549</v>
      </c>
      <c r="Q34" s="9"/>
    </row>
    <row r="35" spans="1:17">
      <c r="A35" s="12"/>
      <c r="B35" s="25">
        <v>331.49</v>
      </c>
      <c r="C35" s="20" t="s">
        <v>29</v>
      </c>
      <c r="D35" s="47">
        <v>0</v>
      </c>
      <c r="E35" s="47">
        <v>5188547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5188547</v>
      </c>
      <c r="P35" s="48">
        <f>(O35/P$106)</f>
        <v>12.988252227896265</v>
      </c>
      <c r="Q35" s="9"/>
    </row>
    <row r="36" spans="1:17">
      <c r="A36" s="12"/>
      <c r="B36" s="25">
        <v>331.5</v>
      </c>
      <c r="C36" s="20" t="s">
        <v>22</v>
      </c>
      <c r="D36" s="47">
        <v>0</v>
      </c>
      <c r="E36" s="47">
        <v>5904994</v>
      </c>
      <c r="F36" s="47">
        <v>166330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6071324</v>
      </c>
      <c r="P36" s="48">
        <f>(O36/P$106)</f>
        <v>15.198067487734054</v>
      </c>
      <c r="Q36" s="9"/>
    </row>
    <row r="37" spans="1:17">
      <c r="A37" s="12"/>
      <c r="B37" s="25">
        <v>331.69</v>
      </c>
      <c r="C37" s="20" t="s">
        <v>31</v>
      </c>
      <c r="D37" s="47">
        <v>0</v>
      </c>
      <c r="E37" s="47">
        <v>1513364</v>
      </c>
      <c r="F37" s="47">
        <v>0</v>
      </c>
      <c r="G37" s="47">
        <v>0</v>
      </c>
      <c r="H37" s="47">
        <v>0</v>
      </c>
      <c r="I37" s="47">
        <v>13978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1527342</v>
      </c>
      <c r="P37" s="48">
        <f>(O37/P$106)</f>
        <v>3.8233253229197959</v>
      </c>
      <c r="Q37" s="9"/>
    </row>
    <row r="38" spans="1:17">
      <c r="A38" s="12"/>
      <c r="B38" s="25">
        <v>331.9</v>
      </c>
      <c r="C38" s="20" t="s">
        <v>24</v>
      </c>
      <c r="D38" s="47">
        <v>156878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5"/>
        <v>156878</v>
      </c>
      <c r="P38" s="48">
        <f>(O38/P$106)</f>
        <v>0.39270551717232405</v>
      </c>
      <c r="Q38" s="9"/>
    </row>
    <row r="39" spans="1:17">
      <c r="A39" s="12"/>
      <c r="B39" s="25">
        <v>333</v>
      </c>
      <c r="C39" s="20" t="s">
        <v>4</v>
      </c>
      <c r="D39" s="47">
        <v>1611585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5"/>
        <v>1611585</v>
      </c>
      <c r="P39" s="48">
        <f>(O39/P$106)</f>
        <v>4.0342069690597775</v>
      </c>
      <c r="Q39" s="9"/>
    </row>
    <row r="40" spans="1:17">
      <c r="A40" s="12"/>
      <c r="B40" s="25">
        <v>334.2</v>
      </c>
      <c r="C40" s="20" t="s">
        <v>26</v>
      </c>
      <c r="D40" s="47">
        <v>0</v>
      </c>
      <c r="E40" s="47">
        <v>1018824</v>
      </c>
      <c r="F40" s="47">
        <v>0</v>
      </c>
      <c r="G40" s="47">
        <v>0</v>
      </c>
      <c r="H40" s="47">
        <v>0</v>
      </c>
      <c r="I40" s="47">
        <v>1884963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5"/>
        <v>2903787</v>
      </c>
      <c r="P40" s="48">
        <f>(O40/P$106)</f>
        <v>7.268917092219886</v>
      </c>
      <c r="Q40" s="9"/>
    </row>
    <row r="41" spans="1:17">
      <c r="A41" s="12"/>
      <c r="B41" s="25">
        <v>334.39</v>
      </c>
      <c r="C41" s="20" t="s">
        <v>33</v>
      </c>
      <c r="D41" s="47">
        <v>0</v>
      </c>
      <c r="E41" s="47">
        <v>917513</v>
      </c>
      <c r="F41" s="47">
        <v>0</v>
      </c>
      <c r="G41" s="47">
        <v>0</v>
      </c>
      <c r="H41" s="47">
        <v>0</v>
      </c>
      <c r="I41" s="47">
        <v>134132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5"/>
        <v>1051645</v>
      </c>
      <c r="P41" s="48">
        <f>(O41/P$106)</f>
        <v>2.6325347952338038</v>
      </c>
      <c r="Q41" s="9"/>
    </row>
    <row r="42" spans="1:17">
      <c r="A42" s="12"/>
      <c r="B42" s="25">
        <v>334.41</v>
      </c>
      <c r="C42" s="20" t="s">
        <v>159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114077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5"/>
        <v>114077</v>
      </c>
      <c r="P42" s="48">
        <f>(O42/P$106)</f>
        <v>0.28556373285270853</v>
      </c>
      <c r="Q42" s="9"/>
    </row>
    <row r="43" spans="1:17">
      <c r="A43" s="12"/>
      <c r="B43" s="25">
        <v>334.42</v>
      </c>
      <c r="C43" s="20" t="s">
        <v>173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2062488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5"/>
        <v>2062488</v>
      </c>
      <c r="P43" s="48">
        <f>(O43/P$106)</f>
        <v>5.1629318113547615</v>
      </c>
      <c r="Q43" s="9"/>
    </row>
    <row r="44" spans="1:17">
      <c r="A44" s="12"/>
      <c r="B44" s="25">
        <v>334.49</v>
      </c>
      <c r="C44" s="20" t="s">
        <v>34</v>
      </c>
      <c r="D44" s="47">
        <v>0</v>
      </c>
      <c r="E44" s="47">
        <v>658430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5"/>
        <v>658430</v>
      </c>
      <c r="P44" s="48">
        <f>(O44/P$106)</f>
        <v>1.6482176829878843</v>
      </c>
      <c r="Q44" s="9"/>
    </row>
    <row r="45" spans="1:17">
      <c r="A45" s="12"/>
      <c r="B45" s="25">
        <v>334.5</v>
      </c>
      <c r="C45" s="20" t="s">
        <v>35</v>
      </c>
      <c r="D45" s="47">
        <v>0</v>
      </c>
      <c r="E45" s="47">
        <v>4884742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5"/>
        <v>4884742</v>
      </c>
      <c r="P45" s="48">
        <f>(O45/P$106)</f>
        <v>12.227751076399318</v>
      </c>
      <c r="Q45" s="9"/>
    </row>
    <row r="46" spans="1:17">
      <c r="A46" s="12"/>
      <c r="B46" s="25">
        <v>334.69</v>
      </c>
      <c r="C46" s="20" t="s">
        <v>262</v>
      </c>
      <c r="D46" s="47">
        <v>0</v>
      </c>
      <c r="E46" s="47">
        <v>1974195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5"/>
        <v>1974195</v>
      </c>
      <c r="P46" s="48">
        <f>(O46/P$106)</f>
        <v>4.9419119855812559</v>
      </c>
      <c r="Q46" s="9"/>
    </row>
    <row r="47" spans="1:17">
      <c r="A47" s="12"/>
      <c r="B47" s="25">
        <v>334.7</v>
      </c>
      <c r="C47" s="20" t="s">
        <v>37</v>
      </c>
      <c r="D47" s="47">
        <v>0</v>
      </c>
      <c r="E47" s="47">
        <v>161047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5"/>
        <v>161047</v>
      </c>
      <c r="P47" s="48">
        <f>(O47/P$106)</f>
        <v>0.40314158405927708</v>
      </c>
      <c r="Q47" s="9"/>
    </row>
    <row r="48" spans="1:17">
      <c r="A48" s="12"/>
      <c r="B48" s="25">
        <v>335.12099999999998</v>
      </c>
      <c r="C48" s="20" t="s">
        <v>263</v>
      </c>
      <c r="D48" s="47">
        <v>18830744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5"/>
        <v>18830744</v>
      </c>
      <c r="P48" s="48">
        <f>(O48/P$106)</f>
        <v>47.138139581455896</v>
      </c>
      <c r="Q48" s="9"/>
    </row>
    <row r="49" spans="1:17">
      <c r="A49" s="12"/>
      <c r="B49" s="25">
        <v>335.13</v>
      </c>
      <c r="C49" s="20" t="s">
        <v>180</v>
      </c>
      <c r="D49" s="47">
        <v>124263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5"/>
        <v>124263</v>
      </c>
      <c r="P49" s="48">
        <f>(O49/P$106)</f>
        <v>0.31106188044457794</v>
      </c>
      <c r="Q49" s="9"/>
    </row>
    <row r="50" spans="1:17">
      <c r="A50" s="12"/>
      <c r="B50" s="25">
        <v>335.14</v>
      </c>
      <c r="C50" s="20" t="s">
        <v>181</v>
      </c>
      <c r="D50" s="47">
        <v>0</v>
      </c>
      <c r="E50" s="47">
        <v>121228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5"/>
        <v>121228</v>
      </c>
      <c r="P50" s="48">
        <f>(O50/P$106)</f>
        <v>0.3034645038550115</v>
      </c>
      <c r="Q50" s="9"/>
    </row>
    <row r="51" spans="1:17">
      <c r="A51" s="12"/>
      <c r="B51" s="25">
        <v>335.15</v>
      </c>
      <c r="C51" s="20" t="s">
        <v>182</v>
      </c>
      <c r="D51" s="47">
        <v>220575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5"/>
        <v>220575</v>
      </c>
      <c r="P51" s="48">
        <f>(O51/P$106)</f>
        <v>0.5521553018924602</v>
      </c>
      <c r="Q51" s="9"/>
    </row>
    <row r="52" spans="1:17">
      <c r="A52" s="12"/>
      <c r="B52" s="25">
        <v>335.18</v>
      </c>
      <c r="C52" s="20" t="s">
        <v>264</v>
      </c>
      <c r="D52" s="47">
        <v>68746452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5"/>
        <v>68746452</v>
      </c>
      <c r="P52" s="48">
        <f>(O52/P$106)</f>
        <v>172.08984680084109</v>
      </c>
      <c r="Q52" s="9"/>
    </row>
    <row r="53" spans="1:17">
      <c r="A53" s="12"/>
      <c r="B53" s="25">
        <v>335.19</v>
      </c>
      <c r="C53" s="20" t="s">
        <v>265</v>
      </c>
      <c r="D53" s="47">
        <v>0</v>
      </c>
      <c r="E53" s="47">
        <v>623719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5"/>
        <v>623719</v>
      </c>
      <c r="P53" s="48">
        <f>(O53/P$106)</f>
        <v>1.5613272253930108</v>
      </c>
      <c r="Q53" s="9"/>
    </row>
    <row r="54" spans="1:17">
      <c r="A54" s="12"/>
      <c r="B54" s="25">
        <v>335.22</v>
      </c>
      <c r="C54" s="20" t="s">
        <v>43</v>
      </c>
      <c r="D54" s="47">
        <v>0</v>
      </c>
      <c r="E54" s="47">
        <v>2452430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5"/>
        <v>2452430</v>
      </c>
      <c r="P54" s="48">
        <f>(O54/P$106)</f>
        <v>6.1390557725042552</v>
      </c>
      <c r="Q54" s="9"/>
    </row>
    <row r="55" spans="1:17">
      <c r="A55" s="12"/>
      <c r="B55" s="25">
        <v>335.43</v>
      </c>
      <c r="C55" s="20" t="s">
        <v>254</v>
      </c>
      <c r="D55" s="47">
        <v>87196</v>
      </c>
      <c r="E55" s="47">
        <v>63790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62" si="6">SUM(D55:N55)</f>
        <v>150986</v>
      </c>
      <c r="P55" s="48">
        <f>(O55/P$106)</f>
        <v>0.37795634324622007</v>
      </c>
      <c r="Q55" s="9"/>
    </row>
    <row r="56" spans="1:17">
      <c r="A56" s="12"/>
      <c r="B56" s="25">
        <v>335.44</v>
      </c>
      <c r="C56" s="20" t="s">
        <v>266</v>
      </c>
      <c r="D56" s="47">
        <v>0</v>
      </c>
      <c r="E56" s="47">
        <v>0</v>
      </c>
      <c r="F56" s="47">
        <v>2050570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2050570</v>
      </c>
      <c r="P56" s="48">
        <f>(O56/P$106)</f>
        <v>5.1330980274356666</v>
      </c>
      <c r="Q56" s="9"/>
    </row>
    <row r="57" spans="1:17">
      <c r="A57" s="12"/>
      <c r="B57" s="25">
        <v>335.48</v>
      </c>
      <c r="C57" s="20" t="s">
        <v>45</v>
      </c>
      <c r="D57" s="47">
        <v>0</v>
      </c>
      <c r="E57" s="47">
        <v>0</v>
      </c>
      <c r="F57" s="47">
        <v>0</v>
      </c>
      <c r="G57" s="47">
        <v>4985600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4985600</v>
      </c>
      <c r="P57" s="48">
        <f>(O57/P$106)</f>
        <v>12.480224291579052</v>
      </c>
      <c r="Q57" s="9"/>
    </row>
    <row r="58" spans="1:17">
      <c r="A58" s="12"/>
      <c r="B58" s="25">
        <v>335.9</v>
      </c>
      <c r="C58" s="20" t="s">
        <v>132</v>
      </c>
      <c r="D58" s="47">
        <v>306074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306074</v>
      </c>
      <c r="P58" s="48">
        <f>(O58/P$106)</f>
        <v>0.76618103534594972</v>
      </c>
      <c r="Q58" s="9"/>
    </row>
    <row r="59" spans="1:17">
      <c r="A59" s="12"/>
      <c r="B59" s="25">
        <v>337.1</v>
      </c>
      <c r="C59" s="20" t="s">
        <v>239</v>
      </c>
      <c r="D59" s="47">
        <v>0</v>
      </c>
      <c r="E59" s="47">
        <v>11600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6"/>
        <v>11600</v>
      </c>
      <c r="P59" s="48">
        <f>(O59/P$106)</f>
        <v>2.9037749073795936E-2</v>
      </c>
      <c r="Q59" s="9"/>
    </row>
    <row r="60" spans="1:17">
      <c r="A60" s="12"/>
      <c r="B60" s="25">
        <v>337.2</v>
      </c>
      <c r="C60" s="20" t="s">
        <v>233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444854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6"/>
        <v>444854</v>
      </c>
      <c r="P60" s="48">
        <f>(O60/P$106)</f>
        <v>1.1135826574546912</v>
      </c>
      <c r="Q60" s="9"/>
    </row>
    <row r="61" spans="1:17">
      <c r="A61" s="12"/>
      <c r="B61" s="25">
        <v>337.3</v>
      </c>
      <c r="C61" s="20" t="s">
        <v>47</v>
      </c>
      <c r="D61" s="47">
        <v>62500</v>
      </c>
      <c r="E61" s="47">
        <v>1000000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6"/>
        <v>1062500</v>
      </c>
      <c r="P61" s="48">
        <f>(O61/P$106)</f>
        <v>2.6597076199058778</v>
      </c>
      <c r="Q61" s="9"/>
    </row>
    <row r="62" spans="1:17">
      <c r="A62" s="12"/>
      <c r="B62" s="25">
        <v>337.4</v>
      </c>
      <c r="C62" s="20" t="s">
        <v>48</v>
      </c>
      <c r="D62" s="47">
        <v>0</v>
      </c>
      <c r="E62" s="47">
        <v>6000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6"/>
        <v>6000</v>
      </c>
      <c r="P62" s="48">
        <f>(O62/P$106)</f>
        <v>1.5019525382997898E-2</v>
      </c>
      <c r="Q62" s="9"/>
    </row>
    <row r="63" spans="1:17" ht="15.75">
      <c r="A63" s="29" t="s">
        <v>53</v>
      </c>
      <c r="B63" s="30"/>
      <c r="C63" s="31"/>
      <c r="D63" s="32">
        <f t="shared" ref="D63:N63" si="7">SUM(D64:D77)</f>
        <v>21619362</v>
      </c>
      <c r="E63" s="32">
        <f t="shared" si="7"/>
        <v>21843880</v>
      </c>
      <c r="F63" s="32">
        <f t="shared" si="7"/>
        <v>0</v>
      </c>
      <c r="G63" s="32">
        <f t="shared" si="7"/>
        <v>134529</v>
      </c>
      <c r="H63" s="32">
        <f t="shared" si="7"/>
        <v>0</v>
      </c>
      <c r="I63" s="32">
        <f t="shared" si="7"/>
        <v>283161848</v>
      </c>
      <c r="J63" s="32">
        <f t="shared" si="7"/>
        <v>120306687</v>
      </c>
      <c r="K63" s="32">
        <f t="shared" si="7"/>
        <v>0</v>
      </c>
      <c r="L63" s="32">
        <f t="shared" si="7"/>
        <v>0</v>
      </c>
      <c r="M63" s="32">
        <f t="shared" si="7"/>
        <v>1056619019</v>
      </c>
      <c r="N63" s="32">
        <f t="shared" si="7"/>
        <v>65000</v>
      </c>
      <c r="O63" s="32">
        <f>SUM(D63:N63)</f>
        <v>1503750325</v>
      </c>
      <c r="P63" s="46">
        <f>(O63/P$106)</f>
        <v>3764.2693626714731</v>
      </c>
      <c r="Q63" s="10"/>
    </row>
    <row r="64" spans="1:17">
      <c r="A64" s="12"/>
      <c r="B64" s="25">
        <v>341.2</v>
      </c>
      <c r="C64" s="20" t="s">
        <v>186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120306687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77" si="8">SUM(D64:N64)</f>
        <v>120306687</v>
      </c>
      <c r="P64" s="48">
        <f>(O64/P$106)</f>
        <v>301.15822319014717</v>
      </c>
      <c r="Q64" s="9"/>
    </row>
    <row r="65" spans="1:17">
      <c r="A65" s="12"/>
      <c r="B65" s="25">
        <v>341.9</v>
      </c>
      <c r="C65" s="20" t="s">
        <v>188</v>
      </c>
      <c r="D65" s="47">
        <v>16931544</v>
      </c>
      <c r="E65" s="47">
        <v>11866667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1056619019</v>
      </c>
      <c r="N65" s="47">
        <v>0</v>
      </c>
      <c r="O65" s="47">
        <f t="shared" si="8"/>
        <v>1085417230</v>
      </c>
      <c r="P65" s="48">
        <f>(O65/P$106)</f>
        <v>2717.0752728547113</v>
      </c>
      <c r="Q65" s="9"/>
    </row>
    <row r="66" spans="1:17">
      <c r="A66" s="12"/>
      <c r="B66" s="25">
        <v>342.6</v>
      </c>
      <c r="C66" s="20" t="s">
        <v>67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15517757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8"/>
        <v>15517757</v>
      </c>
      <c r="P66" s="48">
        <f>(O66/P$106)</f>
        <v>38.844890858115548</v>
      </c>
      <c r="Q66" s="9"/>
    </row>
    <row r="67" spans="1:17">
      <c r="A67" s="12"/>
      <c r="B67" s="25">
        <v>342.9</v>
      </c>
      <c r="C67" s="20" t="s">
        <v>135</v>
      </c>
      <c r="D67" s="47">
        <v>0</v>
      </c>
      <c r="E67" s="47">
        <v>1541012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8"/>
        <v>1541012</v>
      </c>
      <c r="P67" s="48">
        <f>(O67/P$106)</f>
        <v>3.8575448082507258</v>
      </c>
      <c r="Q67" s="9"/>
    </row>
    <row r="68" spans="1:17">
      <c r="A68" s="12"/>
      <c r="B68" s="25">
        <v>343.3</v>
      </c>
      <c r="C68" s="20" t="s">
        <v>277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90199172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8"/>
        <v>90199172</v>
      </c>
      <c r="P68" s="48">
        <f>(O68/P$106)</f>
        <v>225.79145889656553</v>
      </c>
      <c r="Q68" s="9"/>
    </row>
    <row r="69" spans="1:17">
      <c r="A69" s="12"/>
      <c r="B69" s="25">
        <v>343.4</v>
      </c>
      <c r="C69" s="20" t="s">
        <v>68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64707812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8"/>
        <v>64707812</v>
      </c>
      <c r="P69" s="48">
        <f>(O69/P$106)</f>
        <v>161.980104135376</v>
      </c>
      <c r="Q69" s="9"/>
    </row>
    <row r="70" spans="1:17">
      <c r="A70" s="12"/>
      <c r="B70" s="25">
        <v>343.5</v>
      </c>
      <c r="C70" s="20" t="s">
        <v>161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102107895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8"/>
        <v>102107895</v>
      </c>
      <c r="P70" s="48">
        <f>(O70/P$106)</f>
        <v>255.60202012616401</v>
      </c>
      <c r="Q70" s="9"/>
    </row>
    <row r="71" spans="1:17">
      <c r="A71" s="12"/>
      <c r="B71" s="25">
        <v>343.6</v>
      </c>
      <c r="C71" s="20" t="s">
        <v>69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32340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8"/>
        <v>32340</v>
      </c>
      <c r="P71" s="48">
        <f>(O71/P$106)</f>
        <v>8.0955241814358661E-2</v>
      </c>
      <c r="Q71" s="9"/>
    </row>
    <row r="72" spans="1:17">
      <c r="A72" s="12"/>
      <c r="B72" s="25">
        <v>343.9</v>
      </c>
      <c r="C72" s="20" t="s">
        <v>71</v>
      </c>
      <c r="D72" s="47">
        <v>0</v>
      </c>
      <c r="E72" s="47">
        <v>2782148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8"/>
        <v>2782148</v>
      </c>
      <c r="P72" s="48">
        <f>(O72/P$106)</f>
        <v>6.9644237508761391</v>
      </c>
      <c r="Q72" s="9"/>
    </row>
    <row r="73" spans="1:17">
      <c r="A73" s="12"/>
      <c r="B73" s="25">
        <v>344.1</v>
      </c>
      <c r="C73" s="20" t="s">
        <v>189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10596872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8"/>
        <v>10596872</v>
      </c>
      <c r="P73" s="48">
        <f>(O73/P$106)</f>
        <v>26.526664664063283</v>
      </c>
      <c r="Q73" s="9"/>
    </row>
    <row r="74" spans="1:17">
      <c r="A74" s="12"/>
      <c r="B74" s="25">
        <v>344.9</v>
      </c>
      <c r="C74" s="20" t="s">
        <v>191</v>
      </c>
      <c r="D74" s="47">
        <v>0</v>
      </c>
      <c r="E74" s="47">
        <v>364287</v>
      </c>
      <c r="F74" s="47">
        <v>0</v>
      </c>
      <c r="G74" s="47">
        <v>134529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8"/>
        <v>498816</v>
      </c>
      <c r="P74" s="48">
        <f>(O74/P$106)</f>
        <v>1.2486632622409133</v>
      </c>
      <c r="Q74" s="9"/>
    </row>
    <row r="75" spans="1:17">
      <c r="A75" s="12"/>
      <c r="B75" s="25">
        <v>345.9</v>
      </c>
      <c r="C75" s="20" t="s">
        <v>136</v>
      </c>
      <c r="D75" s="47">
        <v>36411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65000</v>
      </c>
      <c r="O75" s="47">
        <f t="shared" si="8"/>
        <v>101411</v>
      </c>
      <c r="P75" s="48">
        <f>(O75/P$106)</f>
        <v>0.25385751476919993</v>
      </c>
      <c r="Q75" s="9"/>
    </row>
    <row r="76" spans="1:17">
      <c r="A76" s="12"/>
      <c r="B76" s="25">
        <v>346.4</v>
      </c>
      <c r="C76" s="20" t="s">
        <v>76</v>
      </c>
      <c r="D76" s="47">
        <v>97324</v>
      </c>
      <c r="E76" s="47">
        <v>18715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8"/>
        <v>116039</v>
      </c>
      <c r="P76" s="48">
        <f>(O76/P$106)</f>
        <v>0.29047511765294881</v>
      </c>
      <c r="Q76" s="9"/>
    </row>
    <row r="77" spans="1:17">
      <c r="A77" s="12"/>
      <c r="B77" s="25">
        <v>347.2</v>
      </c>
      <c r="C77" s="20" t="s">
        <v>78</v>
      </c>
      <c r="D77" s="47">
        <v>4554083</v>
      </c>
      <c r="E77" s="47">
        <v>5271051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8"/>
        <v>9825134</v>
      </c>
      <c r="P77" s="48">
        <f>(O77/P$106)</f>
        <v>24.594808250725944</v>
      </c>
      <c r="Q77" s="9"/>
    </row>
    <row r="78" spans="1:17" ht="15.75">
      <c r="A78" s="29" t="s">
        <v>54</v>
      </c>
      <c r="B78" s="30"/>
      <c r="C78" s="31"/>
      <c r="D78" s="32">
        <f t="shared" ref="D78:N78" si="9">SUM(D79:D83)</f>
        <v>374658</v>
      </c>
      <c r="E78" s="32">
        <f t="shared" si="9"/>
        <v>2330671</v>
      </c>
      <c r="F78" s="32">
        <f t="shared" si="9"/>
        <v>0</v>
      </c>
      <c r="G78" s="32">
        <f t="shared" si="9"/>
        <v>0</v>
      </c>
      <c r="H78" s="32">
        <f t="shared" si="9"/>
        <v>0</v>
      </c>
      <c r="I78" s="32">
        <f t="shared" si="9"/>
        <v>0</v>
      </c>
      <c r="J78" s="32">
        <f t="shared" si="9"/>
        <v>0</v>
      </c>
      <c r="K78" s="32">
        <f t="shared" si="9"/>
        <v>0</v>
      </c>
      <c r="L78" s="32">
        <f t="shared" si="9"/>
        <v>0</v>
      </c>
      <c r="M78" s="32">
        <f t="shared" si="9"/>
        <v>0</v>
      </c>
      <c r="N78" s="32">
        <f t="shared" si="9"/>
        <v>0</v>
      </c>
      <c r="O78" s="32">
        <f>SUM(D78:N78)</f>
        <v>2705329</v>
      </c>
      <c r="P78" s="46">
        <f>(O78/P$106)</f>
        <v>6.7721262641433864</v>
      </c>
      <c r="Q78" s="10"/>
    </row>
    <row r="79" spans="1:17">
      <c r="A79" s="13"/>
      <c r="B79" s="40">
        <v>351.1</v>
      </c>
      <c r="C79" s="21" t="s">
        <v>92</v>
      </c>
      <c r="D79" s="47">
        <v>0</v>
      </c>
      <c r="E79" s="47">
        <v>1100324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>SUM(D79:N79)</f>
        <v>1100324</v>
      </c>
      <c r="P79" s="48">
        <f>(O79/P$106)</f>
        <v>2.7543907079202965</v>
      </c>
      <c r="Q79" s="9"/>
    </row>
    <row r="80" spans="1:17">
      <c r="A80" s="13"/>
      <c r="B80" s="40">
        <v>351.3</v>
      </c>
      <c r="C80" s="21" t="s">
        <v>268</v>
      </c>
      <c r="D80" s="47">
        <v>244844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:O83" si="10">SUM(D80:N80)</f>
        <v>244844</v>
      </c>
      <c r="P80" s="48">
        <f>(O80/P$106)</f>
        <v>0.61290677881245614</v>
      </c>
      <c r="Q80" s="9"/>
    </row>
    <row r="81" spans="1:17">
      <c r="A81" s="13"/>
      <c r="B81" s="40">
        <v>352</v>
      </c>
      <c r="C81" s="21" t="s">
        <v>93</v>
      </c>
      <c r="D81" s="47">
        <v>44555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44555</v>
      </c>
      <c r="P81" s="48">
        <f>(O81/P$106)</f>
        <v>0.11153249223991188</v>
      </c>
      <c r="Q81" s="9"/>
    </row>
    <row r="82" spans="1:17">
      <c r="A82" s="13"/>
      <c r="B82" s="40">
        <v>354</v>
      </c>
      <c r="C82" s="21" t="s">
        <v>94</v>
      </c>
      <c r="D82" s="47">
        <v>85259</v>
      </c>
      <c r="E82" s="47">
        <v>546415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631674</v>
      </c>
      <c r="P82" s="48">
        <f>(O82/P$106)</f>
        <v>1.5812406127966356</v>
      </c>
      <c r="Q82" s="9"/>
    </row>
    <row r="83" spans="1:17">
      <c r="A83" s="13"/>
      <c r="B83" s="40">
        <v>359</v>
      </c>
      <c r="C83" s="21" t="s">
        <v>95</v>
      </c>
      <c r="D83" s="47">
        <v>0</v>
      </c>
      <c r="E83" s="47">
        <v>683932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683932</v>
      </c>
      <c r="P83" s="48">
        <f>(O83/P$106)</f>
        <v>1.7120556723740863</v>
      </c>
      <c r="Q83" s="9"/>
    </row>
    <row r="84" spans="1:17" ht="15.75">
      <c r="A84" s="29" t="s">
        <v>5</v>
      </c>
      <c r="B84" s="30"/>
      <c r="C84" s="31"/>
      <c r="D84" s="32">
        <f t="shared" ref="D84:N84" si="11">SUM(D85:D92)</f>
        <v>12402377</v>
      </c>
      <c r="E84" s="32">
        <f t="shared" si="11"/>
        <v>32700792</v>
      </c>
      <c r="F84" s="32">
        <f t="shared" si="11"/>
        <v>633361</v>
      </c>
      <c r="G84" s="32">
        <f t="shared" si="11"/>
        <v>31956489</v>
      </c>
      <c r="H84" s="32">
        <f t="shared" si="11"/>
        <v>270040</v>
      </c>
      <c r="I84" s="32">
        <f t="shared" si="11"/>
        <v>22027255</v>
      </c>
      <c r="J84" s="32">
        <f t="shared" si="11"/>
        <v>6179084</v>
      </c>
      <c r="K84" s="32">
        <f t="shared" si="11"/>
        <v>0</v>
      </c>
      <c r="L84" s="32">
        <f t="shared" si="11"/>
        <v>0</v>
      </c>
      <c r="M84" s="32">
        <f t="shared" si="11"/>
        <v>22746207</v>
      </c>
      <c r="N84" s="32">
        <f t="shared" si="11"/>
        <v>3725</v>
      </c>
      <c r="O84" s="32">
        <f>SUM(D84:N84)</f>
        <v>128919330</v>
      </c>
      <c r="P84" s="46">
        <f>(O84/P$106)</f>
        <v>322.71785821568039</v>
      </c>
      <c r="Q84" s="10"/>
    </row>
    <row r="85" spans="1:17">
      <c r="A85" s="12"/>
      <c r="B85" s="25">
        <v>361.1</v>
      </c>
      <c r="C85" s="20" t="s">
        <v>96</v>
      </c>
      <c r="D85" s="47">
        <v>7242830</v>
      </c>
      <c r="E85" s="47">
        <v>10815481</v>
      </c>
      <c r="F85" s="47">
        <v>454216</v>
      </c>
      <c r="G85" s="47">
        <v>18418755</v>
      </c>
      <c r="H85" s="47">
        <v>139863</v>
      </c>
      <c r="I85" s="47">
        <v>13292860</v>
      </c>
      <c r="J85" s="47">
        <v>2617601</v>
      </c>
      <c r="K85" s="47">
        <v>0</v>
      </c>
      <c r="L85" s="47">
        <v>0</v>
      </c>
      <c r="M85" s="47">
        <v>0</v>
      </c>
      <c r="N85" s="47">
        <v>3725</v>
      </c>
      <c r="O85" s="47">
        <f>SUM(D85:N85)</f>
        <v>52985331</v>
      </c>
      <c r="P85" s="48">
        <f>(O85/P$106)</f>
        <v>132.63575398017423</v>
      </c>
      <c r="Q85" s="9"/>
    </row>
    <row r="86" spans="1:17">
      <c r="A86" s="12"/>
      <c r="B86" s="25">
        <v>361.3</v>
      </c>
      <c r="C86" s="20" t="s">
        <v>97</v>
      </c>
      <c r="D86" s="47">
        <v>2673869</v>
      </c>
      <c r="E86" s="47">
        <v>6428511</v>
      </c>
      <c r="F86" s="47">
        <v>179145</v>
      </c>
      <c r="G86" s="47">
        <v>11749125</v>
      </c>
      <c r="H86" s="47">
        <v>88977</v>
      </c>
      <c r="I86" s="47">
        <v>8313142</v>
      </c>
      <c r="J86" s="47">
        <v>1302064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92" si="12">SUM(D86:N86)</f>
        <v>30734833</v>
      </c>
      <c r="P86" s="48">
        <f>(O86/P$106)</f>
        <v>76.937100730950235</v>
      </c>
      <c r="Q86" s="9"/>
    </row>
    <row r="87" spans="1:17">
      <c r="A87" s="12"/>
      <c r="B87" s="25">
        <v>362</v>
      </c>
      <c r="C87" s="20" t="s">
        <v>98</v>
      </c>
      <c r="D87" s="47">
        <v>58017</v>
      </c>
      <c r="E87" s="47">
        <v>586260</v>
      </c>
      <c r="F87" s="47">
        <v>0</v>
      </c>
      <c r="G87" s="47">
        <v>0</v>
      </c>
      <c r="H87" s="47">
        <v>0</v>
      </c>
      <c r="I87" s="47">
        <v>47500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691777</v>
      </c>
      <c r="P87" s="48">
        <f>(O87/P$106)</f>
        <v>1.7316937018123562</v>
      </c>
      <c r="Q87" s="9"/>
    </row>
    <row r="88" spans="1:17">
      <c r="A88" s="12"/>
      <c r="B88" s="25">
        <v>364</v>
      </c>
      <c r="C88" s="20" t="s">
        <v>193</v>
      </c>
      <c r="D88" s="47">
        <v>497808</v>
      </c>
      <c r="E88" s="47">
        <v>649116</v>
      </c>
      <c r="F88" s="47">
        <v>0</v>
      </c>
      <c r="G88" s="47">
        <v>72149</v>
      </c>
      <c r="H88" s="47">
        <v>0</v>
      </c>
      <c r="I88" s="47">
        <v>-1372523</v>
      </c>
      <c r="J88" s="47">
        <v>447142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293692</v>
      </c>
      <c r="P88" s="48">
        <f>(O88/P$106)</f>
        <v>0.73518574146390303</v>
      </c>
      <c r="Q88" s="9"/>
    </row>
    <row r="89" spans="1:17">
      <c r="A89" s="12"/>
      <c r="B89" s="25">
        <v>365</v>
      </c>
      <c r="C89" s="20" t="s">
        <v>194</v>
      </c>
      <c r="D89" s="47">
        <v>9087</v>
      </c>
      <c r="E89" s="47">
        <v>37335</v>
      </c>
      <c r="F89" s="47">
        <v>0</v>
      </c>
      <c r="G89" s="47">
        <v>0</v>
      </c>
      <c r="H89" s="47">
        <v>0</v>
      </c>
      <c r="I89" s="47">
        <v>88506</v>
      </c>
      <c r="J89" s="47">
        <v>2050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136978</v>
      </c>
      <c r="P89" s="48">
        <f>(O89/P$106)</f>
        <v>0.34289075798538099</v>
      </c>
      <c r="Q89" s="9"/>
    </row>
    <row r="90" spans="1:17">
      <c r="A90" s="12"/>
      <c r="B90" s="25">
        <v>366</v>
      </c>
      <c r="C90" s="20" t="s">
        <v>101</v>
      </c>
      <c r="D90" s="47">
        <v>990</v>
      </c>
      <c r="E90" s="47">
        <v>566170</v>
      </c>
      <c r="F90" s="47">
        <v>0</v>
      </c>
      <c r="G90" s="47">
        <v>1437147</v>
      </c>
      <c r="H90" s="47">
        <v>0</v>
      </c>
      <c r="I90" s="47">
        <v>1575</v>
      </c>
      <c r="J90" s="47">
        <v>0</v>
      </c>
      <c r="K90" s="47">
        <v>0</v>
      </c>
      <c r="L90" s="47">
        <v>0</v>
      </c>
      <c r="M90" s="47">
        <v>22128844</v>
      </c>
      <c r="N90" s="47">
        <v>0</v>
      </c>
      <c r="O90" s="47">
        <f t="shared" si="12"/>
        <v>24134726</v>
      </c>
      <c r="P90" s="48">
        <f>(O90/P$106)</f>
        <v>60.415354961449886</v>
      </c>
      <c r="Q90" s="9"/>
    </row>
    <row r="91" spans="1:17">
      <c r="A91" s="12"/>
      <c r="B91" s="25">
        <v>369.3</v>
      </c>
      <c r="C91" s="20" t="s">
        <v>152</v>
      </c>
      <c r="D91" s="47">
        <v>540577</v>
      </c>
      <c r="E91" s="47">
        <v>12205000</v>
      </c>
      <c r="F91" s="47">
        <v>0</v>
      </c>
      <c r="G91" s="47">
        <v>89018</v>
      </c>
      <c r="H91" s="47">
        <v>0</v>
      </c>
      <c r="I91" s="47">
        <v>1265614</v>
      </c>
      <c r="J91" s="47">
        <v>354208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14454417</v>
      </c>
      <c r="P91" s="48">
        <f>(O91/P$106)</f>
        <v>36.183080504656054</v>
      </c>
      <c r="Q91" s="9"/>
    </row>
    <row r="92" spans="1:17">
      <c r="A92" s="12"/>
      <c r="B92" s="25">
        <v>369.9</v>
      </c>
      <c r="C92" s="20" t="s">
        <v>102</v>
      </c>
      <c r="D92" s="47">
        <v>1379199</v>
      </c>
      <c r="E92" s="47">
        <v>1412919</v>
      </c>
      <c r="F92" s="47">
        <v>0</v>
      </c>
      <c r="G92" s="47">
        <v>190295</v>
      </c>
      <c r="H92" s="47">
        <v>41200</v>
      </c>
      <c r="I92" s="47">
        <v>390581</v>
      </c>
      <c r="J92" s="47">
        <v>1456019</v>
      </c>
      <c r="K92" s="47">
        <v>0</v>
      </c>
      <c r="L92" s="47">
        <v>0</v>
      </c>
      <c r="M92" s="47">
        <v>617363</v>
      </c>
      <c r="N92" s="47">
        <v>0</v>
      </c>
      <c r="O92" s="47">
        <f t="shared" si="12"/>
        <v>5487576</v>
      </c>
      <c r="P92" s="48">
        <f>(O92/P$106)</f>
        <v>13.736797837188345</v>
      </c>
      <c r="Q92" s="9"/>
    </row>
    <row r="93" spans="1:17" ht="15.75">
      <c r="A93" s="29" t="s">
        <v>55</v>
      </c>
      <c r="B93" s="30"/>
      <c r="C93" s="31"/>
      <c r="D93" s="32">
        <f>SUM(D94:D103)</f>
        <v>27658824</v>
      </c>
      <c r="E93" s="32">
        <f>SUM(E94:E103)</f>
        <v>47452285</v>
      </c>
      <c r="F93" s="32">
        <f>SUM(F94:F103)</f>
        <v>38889946</v>
      </c>
      <c r="G93" s="32">
        <f>SUM(G94:G103)</f>
        <v>100459297</v>
      </c>
      <c r="H93" s="32">
        <f>SUM(H94:H103)</f>
        <v>0</v>
      </c>
      <c r="I93" s="32">
        <f>SUM(I94:I103)</f>
        <v>59189415</v>
      </c>
      <c r="J93" s="32">
        <f>SUM(J94:J103)</f>
        <v>13257760</v>
      </c>
      <c r="K93" s="32">
        <f>SUM(K94:K103)</f>
        <v>0</v>
      </c>
      <c r="L93" s="32">
        <f>SUM(L94:L103)</f>
        <v>0</v>
      </c>
      <c r="M93" s="32">
        <f>SUM(M94:M103)</f>
        <v>0</v>
      </c>
      <c r="N93" s="32">
        <f>SUM(N94:N103)</f>
        <v>0</v>
      </c>
      <c r="O93" s="32">
        <f>SUM(D93:N93)</f>
        <v>286907527</v>
      </c>
      <c r="P93" s="46">
        <f>(O93/P$106)</f>
        <v>718.20248072494246</v>
      </c>
      <c r="Q93" s="9"/>
    </row>
    <row r="94" spans="1:17">
      <c r="A94" s="12"/>
      <c r="B94" s="25">
        <v>381</v>
      </c>
      <c r="C94" s="20" t="s">
        <v>103</v>
      </c>
      <c r="D94" s="47">
        <v>7989400</v>
      </c>
      <c r="E94" s="47">
        <v>45459041</v>
      </c>
      <c r="F94" s="47">
        <v>38885900</v>
      </c>
      <c r="G94" s="47">
        <v>97889289</v>
      </c>
      <c r="H94" s="47">
        <v>0</v>
      </c>
      <c r="I94" s="47">
        <v>34469655</v>
      </c>
      <c r="J94" s="47">
        <v>13257760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237951045</v>
      </c>
      <c r="P94" s="48">
        <f>(O94/P$106)</f>
        <v>595.65196004806251</v>
      </c>
      <c r="Q94" s="9"/>
    </row>
    <row r="95" spans="1:17">
      <c r="A95" s="12"/>
      <c r="B95" s="25">
        <v>383.1</v>
      </c>
      <c r="C95" s="20" t="s">
        <v>257</v>
      </c>
      <c r="D95" s="47">
        <v>5959139</v>
      </c>
      <c r="E95" s="47">
        <v>617468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>SUM(D95:N95)</f>
        <v>6576607</v>
      </c>
      <c r="P95" s="48">
        <f>(O95/P$106)</f>
        <v>16.462919295083609</v>
      </c>
      <c r="Q95" s="9"/>
    </row>
    <row r="96" spans="1:17">
      <c r="A96" s="12"/>
      <c r="B96" s="25">
        <v>383.2</v>
      </c>
      <c r="C96" s="20" t="s">
        <v>278</v>
      </c>
      <c r="D96" s="47">
        <v>0</v>
      </c>
      <c r="E96" s="47">
        <v>0</v>
      </c>
      <c r="F96" s="47">
        <v>0</v>
      </c>
      <c r="G96" s="47">
        <v>1074054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ref="O96:O103" si="13">SUM(D96:N96)</f>
        <v>1074054</v>
      </c>
      <c r="P96" s="48">
        <f>(O96/P$106)</f>
        <v>2.6886302192850704</v>
      </c>
      <c r="Q96" s="9"/>
    </row>
    <row r="97" spans="1:120">
      <c r="A97" s="12"/>
      <c r="B97" s="25">
        <v>384</v>
      </c>
      <c r="C97" s="20" t="s">
        <v>104</v>
      </c>
      <c r="D97" s="47">
        <v>0</v>
      </c>
      <c r="E97" s="47">
        <v>0</v>
      </c>
      <c r="F97" s="47">
        <v>4046</v>
      </c>
      <c r="G97" s="47">
        <v>1495954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1500000</v>
      </c>
      <c r="P97" s="48">
        <f>(O97/P$106)</f>
        <v>3.7548813457494745</v>
      </c>
      <c r="Q97" s="9"/>
    </row>
    <row r="98" spans="1:120">
      <c r="A98" s="12"/>
      <c r="B98" s="25">
        <v>386.1</v>
      </c>
      <c r="C98" s="20" t="s">
        <v>269</v>
      </c>
      <c r="D98" s="47">
        <v>208146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208146</v>
      </c>
      <c r="P98" s="48">
        <f>(O98/P$106)</f>
        <v>0.52104235506158003</v>
      </c>
      <c r="Q98" s="9"/>
    </row>
    <row r="99" spans="1:120">
      <c r="A99" s="12"/>
      <c r="B99" s="25">
        <v>386.4</v>
      </c>
      <c r="C99" s="20" t="s">
        <v>270</v>
      </c>
      <c r="D99" s="47">
        <v>264619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264619</v>
      </c>
      <c r="P99" s="48">
        <f>(O99/P$106)</f>
        <v>0.6624086312205868</v>
      </c>
      <c r="Q99" s="9"/>
    </row>
    <row r="100" spans="1:120">
      <c r="A100" s="12"/>
      <c r="B100" s="25">
        <v>386.6</v>
      </c>
      <c r="C100" s="20" t="s">
        <v>271</v>
      </c>
      <c r="D100" s="47">
        <v>1036163</v>
      </c>
      <c r="E100" s="47">
        <v>99011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1135174</v>
      </c>
      <c r="P100" s="48">
        <f>(O100/P$106)</f>
        <v>2.8416291178532092</v>
      </c>
      <c r="Q100" s="9"/>
    </row>
    <row r="101" spans="1:120">
      <c r="A101" s="12"/>
      <c r="B101" s="25">
        <v>386.7</v>
      </c>
      <c r="C101" s="20" t="s">
        <v>272</v>
      </c>
      <c r="D101" s="47">
        <v>12005092</v>
      </c>
      <c r="E101" s="47">
        <v>1276765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13281857</v>
      </c>
      <c r="P101" s="48">
        <f t="shared" ref="P101:P104" si="14">(O101/P$106)</f>
        <v>33.247864724141387</v>
      </c>
      <c r="Q101" s="9"/>
    </row>
    <row r="102" spans="1:120">
      <c r="A102" s="12"/>
      <c r="B102" s="25">
        <v>386.8</v>
      </c>
      <c r="C102" s="20" t="s">
        <v>273</v>
      </c>
      <c r="D102" s="47">
        <v>196265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196265</v>
      </c>
      <c r="P102" s="48">
        <f t="shared" si="14"/>
        <v>0.49130119154901369</v>
      </c>
      <c r="Q102" s="9"/>
    </row>
    <row r="103" spans="1:120" ht="15.75" thickBot="1">
      <c r="A103" s="12"/>
      <c r="B103" s="25">
        <v>389.8</v>
      </c>
      <c r="C103" s="20" t="s">
        <v>105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24719760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24719760</v>
      </c>
      <c r="P103" s="48">
        <f t="shared" si="14"/>
        <v>61.879843796936015</v>
      </c>
      <c r="Q103" s="9"/>
    </row>
    <row r="104" spans="1:120" ht="16.5" thickBot="1">
      <c r="A104" s="14" t="s">
        <v>81</v>
      </c>
      <c r="B104" s="23"/>
      <c r="C104" s="22"/>
      <c r="D104" s="15">
        <f t="shared" ref="D104:N104" si="15">SUM(D5,D15,D29,D63,D78,D84,D93)</f>
        <v>562904847</v>
      </c>
      <c r="E104" s="15">
        <f t="shared" si="15"/>
        <v>356970186</v>
      </c>
      <c r="F104" s="15">
        <f t="shared" si="15"/>
        <v>41740207</v>
      </c>
      <c r="G104" s="15">
        <f t="shared" si="15"/>
        <v>329867940</v>
      </c>
      <c r="H104" s="15">
        <f t="shared" si="15"/>
        <v>270040</v>
      </c>
      <c r="I104" s="15">
        <f t="shared" si="15"/>
        <v>429953539</v>
      </c>
      <c r="J104" s="15">
        <f t="shared" si="15"/>
        <v>139743531</v>
      </c>
      <c r="K104" s="15">
        <f t="shared" si="15"/>
        <v>0</v>
      </c>
      <c r="L104" s="15">
        <f t="shared" si="15"/>
        <v>0</v>
      </c>
      <c r="M104" s="15">
        <f t="shared" si="15"/>
        <v>1079365226</v>
      </c>
      <c r="N104" s="15">
        <f t="shared" si="15"/>
        <v>68725</v>
      </c>
      <c r="O104" s="15">
        <f>SUM(D104:N104)</f>
        <v>2940884241</v>
      </c>
      <c r="P104" s="38">
        <f t="shared" si="14"/>
        <v>7361.7809176930004</v>
      </c>
      <c r="Q104" s="6"/>
      <c r="R104" s="2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</row>
    <row r="105" spans="1:120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9"/>
    </row>
    <row r="106" spans="1:120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3"/>
      <c r="M106" s="49" t="s">
        <v>279</v>
      </c>
      <c r="N106" s="49"/>
      <c r="O106" s="49"/>
      <c r="P106" s="44">
        <v>399480</v>
      </c>
    </row>
    <row r="107" spans="1:120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2"/>
    </row>
    <row r="108" spans="1:120" ht="15.75" customHeight="1" thickBot="1">
      <c r="A108" s="53" t="s">
        <v>144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5"/>
    </row>
  </sheetData>
  <mergeCells count="10">
    <mergeCell ref="M106:O106"/>
    <mergeCell ref="A107:P107"/>
    <mergeCell ref="A108:P10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208221377</v>
      </c>
      <c r="E5" s="27">
        <f t="shared" si="0"/>
        <v>60801456</v>
      </c>
      <c r="F5" s="27">
        <f t="shared" si="0"/>
        <v>468347</v>
      </c>
      <c r="G5" s="27">
        <f t="shared" si="0"/>
        <v>12823363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282314543</v>
      </c>
      <c r="O5" s="33">
        <f t="shared" ref="O5:O36" si="1">(N5/O$104)</f>
        <v>838.26838943770917</v>
      </c>
      <c r="P5" s="6"/>
    </row>
    <row r="6" spans="1:133">
      <c r="A6" s="12"/>
      <c r="B6" s="25">
        <v>311</v>
      </c>
      <c r="C6" s="20" t="s">
        <v>3</v>
      </c>
      <c r="D6" s="47">
        <v>208221377</v>
      </c>
      <c r="E6" s="47">
        <v>35714531</v>
      </c>
      <c r="F6" s="47">
        <v>468347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244404255</v>
      </c>
      <c r="O6" s="48">
        <f t="shared" si="1"/>
        <v>725.70247013655683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19136960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19136960</v>
      </c>
      <c r="O7" s="48">
        <f t="shared" si="1"/>
        <v>56.822820629307301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1369959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1369959</v>
      </c>
      <c r="O8" s="48">
        <f t="shared" si="1"/>
        <v>4.0677795494428164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4969910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4969910</v>
      </c>
      <c r="O9" s="48">
        <f t="shared" si="1"/>
        <v>14.757009706546945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0</v>
      </c>
      <c r="F10" s="47">
        <v>0</v>
      </c>
      <c r="G10" s="47">
        <v>6483494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6483494</v>
      </c>
      <c r="O10" s="48">
        <f t="shared" si="1"/>
        <v>19.251250805414763</v>
      </c>
      <c r="P10" s="9"/>
    </row>
    <row r="11" spans="1:133">
      <c r="A11" s="12"/>
      <c r="B11" s="25">
        <v>314.3</v>
      </c>
      <c r="C11" s="20" t="s">
        <v>14</v>
      </c>
      <c r="D11" s="47">
        <v>0</v>
      </c>
      <c r="E11" s="47">
        <v>309132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309132</v>
      </c>
      <c r="O11" s="48">
        <f t="shared" si="1"/>
        <v>0.91789668718432937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5051603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5051603</v>
      </c>
      <c r="O12" s="48">
        <f t="shared" si="1"/>
        <v>14.999578363515973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589230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589230</v>
      </c>
      <c r="O13" s="48">
        <f t="shared" si="1"/>
        <v>1.7495835597402483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SUM(D15:D26)</f>
        <v>331648</v>
      </c>
      <c r="E14" s="32">
        <f t="shared" si="3"/>
        <v>23181489</v>
      </c>
      <c r="F14" s="32">
        <f t="shared" si="3"/>
        <v>0</v>
      </c>
      <c r="G14" s="32">
        <f t="shared" si="3"/>
        <v>20040116</v>
      </c>
      <c r="H14" s="32">
        <f t="shared" si="3"/>
        <v>0</v>
      </c>
      <c r="I14" s="32">
        <f t="shared" si="3"/>
        <v>10996268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54549521</v>
      </c>
      <c r="O14" s="46">
        <f t="shared" si="1"/>
        <v>161.97231154779189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17608525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17608525</v>
      </c>
      <c r="O15" s="48">
        <f t="shared" si="1"/>
        <v>52.284482886606511</v>
      </c>
      <c r="P15" s="9"/>
    </row>
    <row r="16" spans="1:133">
      <c r="A16" s="12"/>
      <c r="B16" s="25">
        <v>324.11</v>
      </c>
      <c r="C16" s="20" t="s">
        <v>117</v>
      </c>
      <c r="D16" s="47">
        <v>0</v>
      </c>
      <c r="E16" s="47">
        <v>0</v>
      </c>
      <c r="F16" s="47">
        <v>0</v>
      </c>
      <c r="G16" s="47">
        <v>1686658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1686658</v>
      </c>
      <c r="O16" s="48">
        <f t="shared" si="1"/>
        <v>5.0081447103921519</v>
      </c>
      <c r="P16" s="9"/>
    </row>
    <row r="17" spans="1:16">
      <c r="A17" s="12"/>
      <c r="B17" s="25">
        <v>324.12</v>
      </c>
      <c r="C17" s="20" t="s">
        <v>118</v>
      </c>
      <c r="D17" s="47">
        <v>0</v>
      </c>
      <c r="E17" s="47">
        <v>0</v>
      </c>
      <c r="F17" s="47">
        <v>0</v>
      </c>
      <c r="G17" s="47">
        <v>294672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294672</v>
      </c>
      <c r="O17" s="48">
        <f t="shared" si="1"/>
        <v>0.87496102831793765</v>
      </c>
      <c r="P17" s="9"/>
    </row>
    <row r="18" spans="1:16">
      <c r="A18" s="12"/>
      <c r="B18" s="25">
        <v>324.20999999999998</v>
      </c>
      <c r="C18" s="20" t="s">
        <v>119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9771587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9771587</v>
      </c>
      <c r="O18" s="48">
        <f t="shared" si="1"/>
        <v>29.014490042549653</v>
      </c>
      <c r="P18" s="9"/>
    </row>
    <row r="19" spans="1:16">
      <c r="A19" s="12"/>
      <c r="B19" s="25">
        <v>324.22000000000003</v>
      </c>
      <c r="C19" s="20" t="s">
        <v>120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1223834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1223834</v>
      </c>
      <c r="O19" s="48">
        <f t="shared" si="1"/>
        <v>3.6338948224821324</v>
      </c>
      <c r="P19" s="9"/>
    </row>
    <row r="20" spans="1:16">
      <c r="A20" s="12"/>
      <c r="B20" s="25">
        <v>324.31</v>
      </c>
      <c r="C20" s="20" t="s">
        <v>121</v>
      </c>
      <c r="D20" s="47">
        <v>0</v>
      </c>
      <c r="E20" s="47">
        <v>0</v>
      </c>
      <c r="F20" s="47">
        <v>0</v>
      </c>
      <c r="G20" s="47">
        <v>7315021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7315021</v>
      </c>
      <c r="O20" s="48">
        <f t="shared" si="1"/>
        <v>21.720279824100384</v>
      </c>
      <c r="P20" s="9"/>
    </row>
    <row r="21" spans="1:16">
      <c r="A21" s="12"/>
      <c r="B21" s="25">
        <v>324.32</v>
      </c>
      <c r="C21" s="20" t="s">
        <v>122</v>
      </c>
      <c r="D21" s="47">
        <v>0</v>
      </c>
      <c r="E21" s="47">
        <v>0</v>
      </c>
      <c r="F21" s="47">
        <v>0</v>
      </c>
      <c r="G21" s="47">
        <v>2747279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2747279</v>
      </c>
      <c r="O21" s="48">
        <f t="shared" si="1"/>
        <v>8.1574159028216986</v>
      </c>
      <c r="P21" s="9"/>
    </row>
    <row r="22" spans="1:16">
      <c r="A22" s="12"/>
      <c r="B22" s="25">
        <v>324.61</v>
      </c>
      <c r="C22" s="20" t="s">
        <v>123</v>
      </c>
      <c r="D22" s="47">
        <v>0</v>
      </c>
      <c r="E22" s="47">
        <v>0</v>
      </c>
      <c r="F22" s="47">
        <v>0</v>
      </c>
      <c r="G22" s="47">
        <v>5651158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5651158</v>
      </c>
      <c r="O22" s="48">
        <f t="shared" si="1"/>
        <v>16.779819646478593</v>
      </c>
      <c r="P22" s="9"/>
    </row>
    <row r="23" spans="1:16">
      <c r="A23" s="12"/>
      <c r="B23" s="25">
        <v>324.70999999999998</v>
      </c>
      <c r="C23" s="20" t="s">
        <v>125</v>
      </c>
      <c r="D23" s="47">
        <v>0</v>
      </c>
      <c r="E23" s="47">
        <v>0</v>
      </c>
      <c r="F23" s="47">
        <v>0</v>
      </c>
      <c r="G23" s="47">
        <v>1273309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1273309</v>
      </c>
      <c r="O23" s="48">
        <f t="shared" si="1"/>
        <v>3.7807995059133033</v>
      </c>
      <c r="P23" s="9"/>
    </row>
    <row r="24" spans="1:16">
      <c r="A24" s="12"/>
      <c r="B24" s="25">
        <v>324.72000000000003</v>
      </c>
      <c r="C24" s="20" t="s">
        <v>149</v>
      </c>
      <c r="D24" s="47">
        <v>0</v>
      </c>
      <c r="E24" s="47">
        <v>0</v>
      </c>
      <c r="F24" s="47">
        <v>0</v>
      </c>
      <c r="G24" s="47">
        <v>220218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220218</v>
      </c>
      <c r="O24" s="48">
        <f t="shared" si="1"/>
        <v>0.6538869242212344</v>
      </c>
      <c r="P24" s="9"/>
    </row>
    <row r="25" spans="1:16">
      <c r="A25" s="12"/>
      <c r="B25" s="25">
        <v>325.10000000000002</v>
      </c>
      <c r="C25" s="20" t="s">
        <v>126</v>
      </c>
      <c r="D25" s="47">
        <v>0</v>
      </c>
      <c r="E25" s="47">
        <v>2589754</v>
      </c>
      <c r="F25" s="47">
        <v>0</v>
      </c>
      <c r="G25" s="47">
        <v>332769</v>
      </c>
      <c r="H25" s="47">
        <v>0</v>
      </c>
      <c r="I25" s="47">
        <v>847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2923370</v>
      </c>
      <c r="O25" s="48">
        <f t="shared" si="1"/>
        <v>8.6802778049960949</v>
      </c>
      <c r="P25" s="9"/>
    </row>
    <row r="26" spans="1:16">
      <c r="A26" s="12"/>
      <c r="B26" s="25">
        <v>329</v>
      </c>
      <c r="C26" s="20" t="s">
        <v>19</v>
      </c>
      <c r="D26" s="47">
        <v>331648</v>
      </c>
      <c r="E26" s="47">
        <v>2983210</v>
      </c>
      <c r="F26" s="47">
        <v>0</v>
      </c>
      <c r="G26" s="47">
        <v>519032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3833890</v>
      </c>
      <c r="O26" s="48">
        <f t="shared" si="1"/>
        <v>11.383858448912207</v>
      </c>
      <c r="P26" s="9"/>
    </row>
    <row r="27" spans="1:16" ht="15.75">
      <c r="A27" s="29" t="s">
        <v>21</v>
      </c>
      <c r="B27" s="30"/>
      <c r="C27" s="31"/>
      <c r="D27" s="32">
        <f t="shared" ref="D27:M27" si="5">SUM(D28:D56)</f>
        <v>47559237</v>
      </c>
      <c r="E27" s="32">
        <f t="shared" si="5"/>
        <v>29533578</v>
      </c>
      <c r="F27" s="32">
        <f t="shared" si="5"/>
        <v>0</v>
      </c>
      <c r="G27" s="32">
        <f t="shared" si="5"/>
        <v>12299382</v>
      </c>
      <c r="H27" s="32">
        <f t="shared" si="5"/>
        <v>0</v>
      </c>
      <c r="I27" s="32">
        <f t="shared" si="5"/>
        <v>16352932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105745129</v>
      </c>
      <c r="O27" s="46">
        <f t="shared" si="1"/>
        <v>313.98594644028947</v>
      </c>
      <c r="P27" s="10"/>
    </row>
    <row r="28" spans="1:16">
      <c r="A28" s="12"/>
      <c r="B28" s="25">
        <v>331.1</v>
      </c>
      <c r="C28" s="20" t="s">
        <v>127</v>
      </c>
      <c r="D28" s="47">
        <v>0</v>
      </c>
      <c r="E28" s="47">
        <v>37830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37830</v>
      </c>
      <c r="O28" s="48">
        <f t="shared" si="1"/>
        <v>0.1123275224699584</v>
      </c>
      <c r="P28" s="9"/>
    </row>
    <row r="29" spans="1:16">
      <c r="A29" s="12"/>
      <c r="B29" s="25">
        <v>331.2</v>
      </c>
      <c r="C29" s="20" t="s">
        <v>20</v>
      </c>
      <c r="D29" s="47">
        <v>11186</v>
      </c>
      <c r="E29" s="47">
        <v>7011895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7023081</v>
      </c>
      <c r="O29" s="48">
        <f t="shared" si="1"/>
        <v>20.853430844193444</v>
      </c>
      <c r="P29" s="9"/>
    </row>
    <row r="30" spans="1:16">
      <c r="A30" s="12"/>
      <c r="B30" s="25">
        <v>331.39</v>
      </c>
      <c r="C30" s="20" t="s">
        <v>27</v>
      </c>
      <c r="D30" s="47">
        <v>166656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8" si="6">SUM(D30:M30)</f>
        <v>166656</v>
      </c>
      <c r="O30" s="48">
        <f t="shared" si="1"/>
        <v>0.49484683015472869</v>
      </c>
      <c r="P30" s="9"/>
    </row>
    <row r="31" spans="1:16">
      <c r="A31" s="12"/>
      <c r="B31" s="25">
        <v>331.41</v>
      </c>
      <c r="C31" s="20" t="s">
        <v>128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12113628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12113628</v>
      </c>
      <c r="O31" s="48">
        <f t="shared" si="1"/>
        <v>35.968644498089276</v>
      </c>
      <c r="P31" s="9"/>
    </row>
    <row r="32" spans="1:16">
      <c r="A32" s="12"/>
      <c r="B32" s="25">
        <v>331.42</v>
      </c>
      <c r="C32" s="20" t="s">
        <v>28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272103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272103</v>
      </c>
      <c r="O32" s="48">
        <f t="shared" si="1"/>
        <v>0.80794755079680391</v>
      </c>
      <c r="P32" s="9"/>
    </row>
    <row r="33" spans="1:16">
      <c r="A33" s="12"/>
      <c r="B33" s="25">
        <v>331.49</v>
      </c>
      <c r="C33" s="20" t="s">
        <v>29</v>
      </c>
      <c r="D33" s="47">
        <v>0</v>
      </c>
      <c r="E33" s="47">
        <v>2651084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2651084</v>
      </c>
      <c r="O33" s="48">
        <f t="shared" si="1"/>
        <v>7.8717868776036797</v>
      </c>
      <c r="P33" s="9"/>
    </row>
    <row r="34" spans="1:16">
      <c r="A34" s="12"/>
      <c r="B34" s="25">
        <v>331.5</v>
      </c>
      <c r="C34" s="20" t="s">
        <v>22</v>
      </c>
      <c r="D34" s="47">
        <v>0</v>
      </c>
      <c r="E34" s="47">
        <v>3790400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3790400</v>
      </c>
      <c r="O34" s="48">
        <f t="shared" si="1"/>
        <v>11.254724852501463</v>
      </c>
      <c r="P34" s="9"/>
    </row>
    <row r="35" spans="1:16">
      <c r="A35" s="12"/>
      <c r="B35" s="25">
        <v>331.69</v>
      </c>
      <c r="C35" s="20" t="s">
        <v>31</v>
      </c>
      <c r="D35" s="47">
        <v>0</v>
      </c>
      <c r="E35" s="47">
        <v>758124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758124</v>
      </c>
      <c r="O35" s="48">
        <f t="shared" si="1"/>
        <v>2.2510756184249203</v>
      </c>
      <c r="P35" s="9"/>
    </row>
    <row r="36" spans="1:16">
      <c r="A36" s="12"/>
      <c r="B36" s="25">
        <v>331.7</v>
      </c>
      <c r="C36" s="20" t="s">
        <v>23</v>
      </c>
      <c r="D36" s="47">
        <v>0</v>
      </c>
      <c r="E36" s="47">
        <v>115134</v>
      </c>
      <c r="F36" s="47">
        <v>0</v>
      </c>
      <c r="G36" s="47">
        <v>65015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180149</v>
      </c>
      <c r="O36" s="48">
        <f t="shared" si="1"/>
        <v>0.5349112039503181</v>
      </c>
      <c r="P36" s="9"/>
    </row>
    <row r="37" spans="1:16">
      <c r="A37" s="12"/>
      <c r="B37" s="25">
        <v>333</v>
      </c>
      <c r="C37" s="20" t="s">
        <v>4</v>
      </c>
      <c r="D37" s="47">
        <v>1323192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1323192</v>
      </c>
      <c r="O37" s="48">
        <f t="shared" ref="O37:O68" si="7">(N37/O$104)</f>
        <v>3.9289156519182975</v>
      </c>
      <c r="P37" s="9"/>
    </row>
    <row r="38" spans="1:16">
      <c r="A38" s="12"/>
      <c r="B38" s="25">
        <v>334.2</v>
      </c>
      <c r="C38" s="20" t="s">
        <v>26</v>
      </c>
      <c r="D38" s="47">
        <v>0</v>
      </c>
      <c r="E38" s="47">
        <v>1257491</v>
      </c>
      <c r="F38" s="47">
        <v>0</v>
      </c>
      <c r="G38" s="47">
        <v>0</v>
      </c>
      <c r="H38" s="47">
        <v>0</v>
      </c>
      <c r="I38" s="47">
        <v>628491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1885982</v>
      </c>
      <c r="O38" s="48">
        <f t="shared" si="7"/>
        <v>5.59999168604116</v>
      </c>
      <c r="P38" s="9"/>
    </row>
    <row r="39" spans="1:16">
      <c r="A39" s="12"/>
      <c r="B39" s="25">
        <v>334.34</v>
      </c>
      <c r="C39" s="20" t="s">
        <v>129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700012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700012</v>
      </c>
      <c r="O39" s="48">
        <f t="shared" si="7"/>
        <v>2.0785253412434712</v>
      </c>
      <c r="P39" s="9"/>
    </row>
    <row r="40" spans="1:16">
      <c r="A40" s="12"/>
      <c r="B40" s="25">
        <v>334.39</v>
      </c>
      <c r="C40" s="20" t="s">
        <v>33</v>
      </c>
      <c r="D40" s="47">
        <v>0</v>
      </c>
      <c r="E40" s="47">
        <v>38556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4" si="8">SUM(D40:M40)</f>
        <v>38556</v>
      </c>
      <c r="O40" s="48">
        <f t="shared" si="7"/>
        <v>0.11448321322632081</v>
      </c>
      <c r="P40" s="9"/>
    </row>
    <row r="41" spans="1:16">
      <c r="A41" s="12"/>
      <c r="B41" s="25">
        <v>334.41</v>
      </c>
      <c r="C41" s="20" t="s">
        <v>159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1162728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1162728</v>
      </c>
      <c r="O41" s="48">
        <f t="shared" si="7"/>
        <v>3.4524545478839492</v>
      </c>
      <c r="P41" s="9"/>
    </row>
    <row r="42" spans="1:16">
      <c r="A42" s="12"/>
      <c r="B42" s="25">
        <v>334.42</v>
      </c>
      <c r="C42" s="20" t="s">
        <v>173</v>
      </c>
      <c r="D42" s="47">
        <v>0</v>
      </c>
      <c r="E42" s="47">
        <v>25896</v>
      </c>
      <c r="F42" s="47">
        <v>0</v>
      </c>
      <c r="G42" s="47">
        <v>0</v>
      </c>
      <c r="H42" s="47">
        <v>0</v>
      </c>
      <c r="I42" s="47">
        <v>1475970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1501866</v>
      </c>
      <c r="O42" s="48">
        <f t="shared" si="7"/>
        <v>4.4594471811225622</v>
      </c>
      <c r="P42" s="9"/>
    </row>
    <row r="43" spans="1:16">
      <c r="A43" s="12"/>
      <c r="B43" s="25">
        <v>334.49</v>
      </c>
      <c r="C43" s="20" t="s">
        <v>34</v>
      </c>
      <c r="D43" s="47">
        <v>0</v>
      </c>
      <c r="E43" s="47">
        <v>7264399</v>
      </c>
      <c r="F43" s="47">
        <v>0</v>
      </c>
      <c r="G43" s="47">
        <v>6501306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13765705</v>
      </c>
      <c r="O43" s="48">
        <f t="shared" si="7"/>
        <v>40.874108847536839</v>
      </c>
      <c r="P43" s="9"/>
    </row>
    <row r="44" spans="1:16">
      <c r="A44" s="12"/>
      <c r="B44" s="25">
        <v>334.5</v>
      </c>
      <c r="C44" s="20" t="s">
        <v>35</v>
      </c>
      <c r="D44" s="47">
        <v>0</v>
      </c>
      <c r="E44" s="47">
        <v>1301657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1301657</v>
      </c>
      <c r="O44" s="48">
        <f t="shared" si="7"/>
        <v>3.8649724006259225</v>
      </c>
      <c r="P44" s="9"/>
    </row>
    <row r="45" spans="1:16">
      <c r="A45" s="12"/>
      <c r="B45" s="25">
        <v>334.62</v>
      </c>
      <c r="C45" s="20" t="s">
        <v>36</v>
      </c>
      <c r="D45" s="47">
        <v>0</v>
      </c>
      <c r="E45" s="47">
        <v>1229946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1229946</v>
      </c>
      <c r="O45" s="48">
        <f t="shared" si="7"/>
        <v>3.6520430069213705</v>
      </c>
      <c r="P45" s="9"/>
    </row>
    <row r="46" spans="1:16">
      <c r="A46" s="12"/>
      <c r="B46" s="25">
        <v>334.7</v>
      </c>
      <c r="C46" s="20" t="s">
        <v>37</v>
      </c>
      <c r="D46" s="47">
        <v>0</v>
      </c>
      <c r="E46" s="47">
        <v>613630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613630</v>
      </c>
      <c r="O46" s="48">
        <f t="shared" si="7"/>
        <v>1.8220337724885163</v>
      </c>
      <c r="P46" s="9"/>
    </row>
    <row r="47" spans="1:16">
      <c r="A47" s="12"/>
      <c r="B47" s="25">
        <v>335.12</v>
      </c>
      <c r="C47" s="20" t="s">
        <v>179</v>
      </c>
      <c r="D47" s="47">
        <v>9166152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9166152</v>
      </c>
      <c r="O47" s="48">
        <f t="shared" si="7"/>
        <v>27.216789446023107</v>
      </c>
      <c r="P47" s="9"/>
    </row>
    <row r="48" spans="1:16">
      <c r="A48" s="12"/>
      <c r="B48" s="25">
        <v>335.13</v>
      </c>
      <c r="C48" s="20" t="s">
        <v>180</v>
      </c>
      <c r="D48" s="47">
        <v>64904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64904</v>
      </c>
      <c r="O48" s="48">
        <f t="shared" si="7"/>
        <v>0.19271756591039335</v>
      </c>
      <c r="P48" s="9"/>
    </row>
    <row r="49" spans="1:16">
      <c r="A49" s="12"/>
      <c r="B49" s="25">
        <v>335.14</v>
      </c>
      <c r="C49" s="20" t="s">
        <v>181</v>
      </c>
      <c r="D49" s="47">
        <v>0</v>
      </c>
      <c r="E49" s="47">
        <v>98750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98750</v>
      </c>
      <c r="O49" s="48">
        <f t="shared" si="7"/>
        <v>0.29321551265948698</v>
      </c>
      <c r="P49" s="9"/>
    </row>
    <row r="50" spans="1:16">
      <c r="A50" s="12"/>
      <c r="B50" s="25">
        <v>335.15</v>
      </c>
      <c r="C50" s="20" t="s">
        <v>182</v>
      </c>
      <c r="D50" s="47">
        <v>179795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179795</v>
      </c>
      <c r="O50" s="48">
        <f t="shared" si="7"/>
        <v>0.53386008201126545</v>
      </c>
      <c r="P50" s="9"/>
    </row>
    <row r="51" spans="1:16">
      <c r="A51" s="12"/>
      <c r="B51" s="25">
        <v>335.18</v>
      </c>
      <c r="C51" s="20" t="s">
        <v>183</v>
      </c>
      <c r="D51" s="47">
        <v>35786085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35786085</v>
      </c>
      <c r="O51" s="48">
        <f t="shared" si="7"/>
        <v>106.25858490482001</v>
      </c>
      <c r="P51" s="9"/>
    </row>
    <row r="52" spans="1:16">
      <c r="A52" s="12"/>
      <c r="B52" s="25">
        <v>335.22</v>
      </c>
      <c r="C52" s="20" t="s">
        <v>43</v>
      </c>
      <c r="D52" s="47">
        <v>0</v>
      </c>
      <c r="E52" s="47">
        <v>1766357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1766357</v>
      </c>
      <c r="O52" s="48">
        <f t="shared" si="7"/>
        <v>5.2447926409587184</v>
      </c>
      <c r="P52" s="9"/>
    </row>
    <row r="53" spans="1:16">
      <c r="A53" s="12"/>
      <c r="B53" s="25">
        <v>335.49</v>
      </c>
      <c r="C53" s="20" t="s">
        <v>45</v>
      </c>
      <c r="D53" s="47">
        <v>0</v>
      </c>
      <c r="E53" s="47">
        <v>114300</v>
      </c>
      <c r="F53" s="47">
        <v>0</v>
      </c>
      <c r="G53" s="47">
        <v>5733061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5847361</v>
      </c>
      <c r="O53" s="48">
        <f t="shared" si="7"/>
        <v>17.362399527292055</v>
      </c>
      <c r="P53" s="9"/>
    </row>
    <row r="54" spans="1:16">
      <c r="A54" s="12"/>
      <c r="B54" s="25">
        <v>335.9</v>
      </c>
      <c r="C54" s="20" t="s">
        <v>132</v>
      </c>
      <c r="D54" s="47">
        <v>861267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861267</v>
      </c>
      <c r="O54" s="48">
        <f t="shared" si="7"/>
        <v>2.5573351386501102</v>
      </c>
      <c r="P54" s="9"/>
    </row>
    <row r="55" spans="1:16">
      <c r="A55" s="12"/>
      <c r="B55" s="25">
        <v>337.3</v>
      </c>
      <c r="C55" s="20" t="s">
        <v>47</v>
      </c>
      <c r="D55" s="47">
        <v>0</v>
      </c>
      <c r="E55" s="47">
        <v>1437081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1437081</v>
      </c>
      <c r="O55" s="48">
        <f t="shared" si="7"/>
        <v>4.2670829584628676</v>
      </c>
      <c r="P55" s="9"/>
    </row>
    <row r="56" spans="1:16">
      <c r="A56" s="12"/>
      <c r="B56" s="25">
        <v>337.4</v>
      </c>
      <c r="C56" s="20" t="s">
        <v>48</v>
      </c>
      <c r="D56" s="47">
        <v>0</v>
      </c>
      <c r="E56" s="47">
        <v>21048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21048</v>
      </c>
      <c r="O56" s="48">
        <f t="shared" si="7"/>
        <v>6.2497216308424121E-2</v>
      </c>
      <c r="P56" s="9"/>
    </row>
    <row r="57" spans="1:16" ht="15.75">
      <c r="A57" s="29" t="s">
        <v>53</v>
      </c>
      <c r="B57" s="30"/>
      <c r="C57" s="31"/>
      <c r="D57" s="32">
        <f t="shared" ref="D57:M57" si="9">SUM(D58:D79)</f>
        <v>15786683</v>
      </c>
      <c r="E57" s="32">
        <f t="shared" si="9"/>
        <v>19262907</v>
      </c>
      <c r="F57" s="32">
        <f t="shared" si="9"/>
        <v>0</v>
      </c>
      <c r="G57" s="32">
        <f t="shared" si="9"/>
        <v>99920</v>
      </c>
      <c r="H57" s="32">
        <f t="shared" si="9"/>
        <v>0</v>
      </c>
      <c r="I57" s="32">
        <f t="shared" si="9"/>
        <v>156043748</v>
      </c>
      <c r="J57" s="32">
        <f t="shared" si="9"/>
        <v>77617692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>SUM(D57:M57)</f>
        <v>268810950</v>
      </c>
      <c r="O57" s="46">
        <f t="shared" si="7"/>
        <v>798.17256215426551</v>
      </c>
      <c r="P57" s="10"/>
    </row>
    <row r="58" spans="1:16">
      <c r="A58" s="12"/>
      <c r="B58" s="25">
        <v>341.1</v>
      </c>
      <c r="C58" s="20" t="s">
        <v>184</v>
      </c>
      <c r="D58" s="47">
        <v>1696593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1696593</v>
      </c>
      <c r="O58" s="48">
        <f t="shared" si="7"/>
        <v>5.0376444179189566</v>
      </c>
      <c r="P58" s="9"/>
    </row>
    <row r="59" spans="1:16">
      <c r="A59" s="12"/>
      <c r="B59" s="25">
        <v>341.15</v>
      </c>
      <c r="C59" s="20" t="s">
        <v>185</v>
      </c>
      <c r="D59" s="47">
        <v>0</v>
      </c>
      <c r="E59" s="47">
        <v>1141510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79" si="10">SUM(D59:M59)</f>
        <v>1141510</v>
      </c>
      <c r="O59" s="48">
        <f t="shared" si="7"/>
        <v>3.3894525555030985</v>
      </c>
      <c r="P59" s="9"/>
    </row>
    <row r="60" spans="1:16">
      <c r="A60" s="12"/>
      <c r="B60" s="25">
        <v>341.2</v>
      </c>
      <c r="C60" s="20" t="s">
        <v>186</v>
      </c>
      <c r="D60" s="47">
        <v>0</v>
      </c>
      <c r="E60" s="47">
        <v>252579</v>
      </c>
      <c r="F60" s="47">
        <v>0</v>
      </c>
      <c r="G60" s="47">
        <v>0</v>
      </c>
      <c r="H60" s="47">
        <v>0</v>
      </c>
      <c r="I60" s="47">
        <v>0</v>
      </c>
      <c r="J60" s="47">
        <v>77552702</v>
      </c>
      <c r="K60" s="47">
        <v>0</v>
      </c>
      <c r="L60" s="47">
        <v>0</v>
      </c>
      <c r="M60" s="47">
        <v>0</v>
      </c>
      <c r="N60" s="47">
        <f t="shared" si="10"/>
        <v>77805281</v>
      </c>
      <c r="O60" s="48">
        <f t="shared" si="7"/>
        <v>231.024965630688</v>
      </c>
      <c r="P60" s="9"/>
    </row>
    <row r="61" spans="1:16">
      <c r="A61" s="12"/>
      <c r="B61" s="25">
        <v>341.3</v>
      </c>
      <c r="C61" s="20" t="s">
        <v>187</v>
      </c>
      <c r="D61" s="47">
        <v>0</v>
      </c>
      <c r="E61" s="47">
        <v>155835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155835</v>
      </c>
      <c r="O61" s="48">
        <f t="shared" si="7"/>
        <v>0.46271634850927751</v>
      </c>
      <c r="P61" s="9"/>
    </row>
    <row r="62" spans="1:16">
      <c r="A62" s="12"/>
      <c r="B62" s="25">
        <v>341.9</v>
      </c>
      <c r="C62" s="20" t="s">
        <v>188</v>
      </c>
      <c r="D62" s="47">
        <v>2101119</v>
      </c>
      <c r="E62" s="47">
        <v>4640096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6741215</v>
      </c>
      <c r="O62" s="48">
        <f t="shared" si="7"/>
        <v>20.01649430048429</v>
      </c>
      <c r="P62" s="9"/>
    </row>
    <row r="63" spans="1:16">
      <c r="A63" s="12"/>
      <c r="B63" s="25">
        <v>342.5</v>
      </c>
      <c r="C63" s="20" t="s">
        <v>66</v>
      </c>
      <c r="D63" s="47">
        <v>0</v>
      </c>
      <c r="E63" s="47">
        <v>9775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9775</v>
      </c>
      <c r="O63" s="48">
        <f t="shared" si="7"/>
        <v>2.9024624164521368E-2</v>
      </c>
      <c r="P63" s="9"/>
    </row>
    <row r="64" spans="1:16">
      <c r="A64" s="12"/>
      <c r="B64" s="25">
        <v>342.6</v>
      </c>
      <c r="C64" s="20" t="s">
        <v>67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9837700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9837700</v>
      </c>
      <c r="O64" s="48">
        <f t="shared" si="7"/>
        <v>29.210797457116303</v>
      </c>
      <c r="P64" s="9"/>
    </row>
    <row r="65" spans="1:16">
      <c r="A65" s="12"/>
      <c r="B65" s="25">
        <v>342.9</v>
      </c>
      <c r="C65" s="20" t="s">
        <v>135</v>
      </c>
      <c r="D65" s="47">
        <v>1971101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1971101</v>
      </c>
      <c r="O65" s="48">
        <f t="shared" si="7"/>
        <v>5.8527330655050882</v>
      </c>
      <c r="P65" s="9"/>
    </row>
    <row r="66" spans="1:16">
      <c r="A66" s="12"/>
      <c r="B66" s="25">
        <v>343.4</v>
      </c>
      <c r="C66" s="20" t="s">
        <v>68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35176128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35176128</v>
      </c>
      <c r="O66" s="48">
        <f t="shared" si="7"/>
        <v>104.44745726476692</v>
      </c>
      <c r="P66" s="9"/>
    </row>
    <row r="67" spans="1:16">
      <c r="A67" s="12"/>
      <c r="B67" s="25">
        <v>343.6</v>
      </c>
      <c r="C67" s="20" t="s">
        <v>69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107021275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107021275</v>
      </c>
      <c r="O67" s="48">
        <f t="shared" si="7"/>
        <v>317.77516976807021</v>
      </c>
      <c r="P67" s="9"/>
    </row>
    <row r="68" spans="1:16">
      <c r="A68" s="12"/>
      <c r="B68" s="25">
        <v>343.9</v>
      </c>
      <c r="C68" s="20" t="s">
        <v>71</v>
      </c>
      <c r="D68" s="47">
        <v>23567</v>
      </c>
      <c r="E68" s="47">
        <v>2212716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2236283</v>
      </c>
      <c r="O68" s="48">
        <f t="shared" si="7"/>
        <v>6.6401302916121061</v>
      </c>
      <c r="P68" s="9"/>
    </row>
    <row r="69" spans="1:16">
      <c r="A69" s="12"/>
      <c r="B69" s="25">
        <v>344.1</v>
      </c>
      <c r="C69" s="20" t="s">
        <v>189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2580586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2580586</v>
      </c>
      <c r="O69" s="48">
        <f t="shared" ref="O69:O100" si="11">(N69/O$104)</f>
        <v>7.662459209639441</v>
      </c>
      <c r="P69" s="9"/>
    </row>
    <row r="70" spans="1:16">
      <c r="A70" s="12"/>
      <c r="B70" s="25">
        <v>344.3</v>
      </c>
      <c r="C70" s="20" t="s">
        <v>190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1428059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1428059</v>
      </c>
      <c r="O70" s="48">
        <f t="shared" si="11"/>
        <v>4.2402941953720941</v>
      </c>
      <c r="P70" s="9"/>
    </row>
    <row r="71" spans="1:16">
      <c r="A71" s="12"/>
      <c r="B71" s="25">
        <v>344.9</v>
      </c>
      <c r="C71" s="20" t="s">
        <v>191</v>
      </c>
      <c r="D71" s="47">
        <v>0</v>
      </c>
      <c r="E71" s="47">
        <v>315898</v>
      </c>
      <c r="F71" s="47">
        <v>0</v>
      </c>
      <c r="G71" s="47">
        <v>99920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415818</v>
      </c>
      <c r="O71" s="48">
        <f t="shared" si="11"/>
        <v>1.2346763346130891</v>
      </c>
      <c r="P71" s="9"/>
    </row>
    <row r="72" spans="1:16">
      <c r="A72" s="12"/>
      <c r="B72" s="25">
        <v>345.1</v>
      </c>
      <c r="C72" s="20" t="s">
        <v>75</v>
      </c>
      <c r="D72" s="47">
        <v>0</v>
      </c>
      <c r="E72" s="47">
        <v>432901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432901</v>
      </c>
      <c r="O72" s="48">
        <f t="shared" si="11"/>
        <v>1.2854003913499197</v>
      </c>
      <c r="P72" s="9"/>
    </row>
    <row r="73" spans="1:16">
      <c r="A73" s="12"/>
      <c r="B73" s="25">
        <v>345.9</v>
      </c>
      <c r="C73" s="20" t="s">
        <v>136</v>
      </c>
      <c r="D73" s="47">
        <v>0</v>
      </c>
      <c r="E73" s="47">
        <v>503384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503384</v>
      </c>
      <c r="O73" s="48">
        <f t="shared" si="11"/>
        <v>1.4946835202489437</v>
      </c>
      <c r="P73" s="9"/>
    </row>
    <row r="74" spans="1:16">
      <c r="A74" s="12"/>
      <c r="B74" s="25">
        <v>346.4</v>
      </c>
      <c r="C74" s="20" t="s">
        <v>76</v>
      </c>
      <c r="D74" s="47">
        <v>127011</v>
      </c>
      <c r="E74" s="47">
        <v>18623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145634</v>
      </c>
      <c r="O74" s="48">
        <f t="shared" si="11"/>
        <v>0.4324268148926757</v>
      </c>
      <c r="P74" s="9"/>
    </row>
    <row r="75" spans="1:16">
      <c r="A75" s="12"/>
      <c r="B75" s="25">
        <v>347.1</v>
      </c>
      <c r="C75" s="20" t="s">
        <v>77</v>
      </c>
      <c r="D75" s="47">
        <v>136161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136161</v>
      </c>
      <c r="O75" s="48">
        <f t="shared" si="11"/>
        <v>0.40429891057446488</v>
      </c>
      <c r="P75" s="9"/>
    </row>
    <row r="76" spans="1:16">
      <c r="A76" s="12"/>
      <c r="B76" s="25">
        <v>347.2</v>
      </c>
      <c r="C76" s="20" t="s">
        <v>78</v>
      </c>
      <c r="D76" s="47">
        <v>4445917</v>
      </c>
      <c r="E76" s="47">
        <v>922906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5368823</v>
      </c>
      <c r="O76" s="48">
        <f t="shared" si="11"/>
        <v>15.941490514663744</v>
      </c>
      <c r="P76" s="9"/>
    </row>
    <row r="77" spans="1:16">
      <c r="A77" s="12"/>
      <c r="B77" s="25">
        <v>347.4</v>
      </c>
      <c r="C77" s="20" t="s">
        <v>79</v>
      </c>
      <c r="D77" s="47">
        <v>0</v>
      </c>
      <c r="E77" s="47">
        <v>69235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69235</v>
      </c>
      <c r="O77" s="48">
        <f t="shared" si="11"/>
        <v>0.20557747867321094</v>
      </c>
      <c r="P77" s="9"/>
    </row>
    <row r="78" spans="1:16">
      <c r="A78" s="12"/>
      <c r="B78" s="25">
        <v>347.9</v>
      </c>
      <c r="C78" s="20" t="s">
        <v>80</v>
      </c>
      <c r="D78" s="47">
        <v>0</v>
      </c>
      <c r="E78" s="47">
        <v>1365730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1365730</v>
      </c>
      <c r="O78" s="48">
        <f t="shared" si="11"/>
        <v>4.0552225023234545</v>
      </c>
      <c r="P78" s="9"/>
    </row>
    <row r="79" spans="1:16">
      <c r="A79" s="12"/>
      <c r="B79" s="25">
        <v>349</v>
      </c>
      <c r="C79" s="20" t="s">
        <v>1</v>
      </c>
      <c r="D79" s="47">
        <v>5285214</v>
      </c>
      <c r="E79" s="47">
        <v>7221719</v>
      </c>
      <c r="F79" s="47">
        <v>0</v>
      </c>
      <c r="G79" s="47">
        <v>0</v>
      </c>
      <c r="H79" s="47">
        <v>0</v>
      </c>
      <c r="I79" s="47">
        <v>0</v>
      </c>
      <c r="J79" s="47">
        <v>64990</v>
      </c>
      <c r="K79" s="47">
        <v>0</v>
      </c>
      <c r="L79" s="47">
        <v>0</v>
      </c>
      <c r="M79" s="47">
        <v>0</v>
      </c>
      <c r="N79" s="47">
        <f t="shared" si="10"/>
        <v>12571923</v>
      </c>
      <c r="O79" s="48">
        <f t="shared" si="11"/>
        <v>37.32944655757565</v>
      </c>
      <c r="P79" s="9"/>
    </row>
    <row r="80" spans="1:16" ht="15.75">
      <c r="A80" s="29" t="s">
        <v>54</v>
      </c>
      <c r="B80" s="30"/>
      <c r="C80" s="31"/>
      <c r="D80" s="32">
        <f t="shared" ref="D80:M80" si="12">SUM(D81:D86)</f>
        <v>579772</v>
      </c>
      <c r="E80" s="32">
        <f t="shared" si="12"/>
        <v>2671789</v>
      </c>
      <c r="F80" s="32">
        <f t="shared" si="12"/>
        <v>0</v>
      </c>
      <c r="G80" s="32">
        <f t="shared" si="12"/>
        <v>0</v>
      </c>
      <c r="H80" s="32">
        <f t="shared" si="12"/>
        <v>0</v>
      </c>
      <c r="I80" s="32">
        <f t="shared" si="12"/>
        <v>0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 t="shared" ref="N80:N88" si="13">SUM(D80:M80)</f>
        <v>3251561</v>
      </c>
      <c r="O80" s="46">
        <f t="shared" si="11"/>
        <v>9.6547658284414588</v>
      </c>
      <c r="P80" s="10"/>
    </row>
    <row r="81" spans="1:16">
      <c r="A81" s="13"/>
      <c r="B81" s="40">
        <v>351.1</v>
      </c>
      <c r="C81" s="21" t="s">
        <v>92</v>
      </c>
      <c r="D81" s="47">
        <v>0</v>
      </c>
      <c r="E81" s="47">
        <v>1013318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1013318</v>
      </c>
      <c r="O81" s="48">
        <f t="shared" si="11"/>
        <v>3.0088157656413772</v>
      </c>
      <c r="P81" s="9"/>
    </row>
    <row r="82" spans="1:16">
      <c r="A82" s="13"/>
      <c r="B82" s="40">
        <v>351.2</v>
      </c>
      <c r="C82" s="21" t="s">
        <v>137</v>
      </c>
      <c r="D82" s="47">
        <v>0</v>
      </c>
      <c r="E82" s="47">
        <v>107752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107752</v>
      </c>
      <c r="O82" s="48">
        <f t="shared" si="11"/>
        <v>0.31994489032997508</v>
      </c>
      <c r="P82" s="9"/>
    </row>
    <row r="83" spans="1:16">
      <c r="A83" s="13"/>
      <c r="B83" s="40">
        <v>351.5</v>
      </c>
      <c r="C83" s="21" t="s">
        <v>174</v>
      </c>
      <c r="D83" s="47">
        <v>5926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5926</v>
      </c>
      <c r="O83" s="48">
        <f t="shared" si="11"/>
        <v>1.7595900030583492E-2</v>
      </c>
      <c r="P83" s="9"/>
    </row>
    <row r="84" spans="1:16">
      <c r="A84" s="13"/>
      <c r="B84" s="40">
        <v>351.9</v>
      </c>
      <c r="C84" s="21" t="s">
        <v>192</v>
      </c>
      <c r="D84" s="47">
        <v>317567</v>
      </c>
      <c r="E84" s="47">
        <v>1083919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1401486</v>
      </c>
      <c r="O84" s="48">
        <f t="shared" si="11"/>
        <v>4.1613917567098104</v>
      </c>
      <c r="P84" s="9"/>
    </row>
    <row r="85" spans="1:16">
      <c r="A85" s="13"/>
      <c r="B85" s="40">
        <v>352</v>
      </c>
      <c r="C85" s="21" t="s">
        <v>93</v>
      </c>
      <c r="D85" s="47">
        <v>214523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214523</v>
      </c>
      <c r="O85" s="48">
        <f t="shared" si="11"/>
        <v>0.63697692579494813</v>
      </c>
      <c r="P85" s="9"/>
    </row>
    <row r="86" spans="1:16">
      <c r="A86" s="13"/>
      <c r="B86" s="40">
        <v>354</v>
      </c>
      <c r="C86" s="21" t="s">
        <v>94</v>
      </c>
      <c r="D86" s="47">
        <v>41756</v>
      </c>
      <c r="E86" s="47">
        <v>466800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508556</v>
      </c>
      <c r="O86" s="48">
        <f t="shared" si="11"/>
        <v>1.5100405899347651</v>
      </c>
      <c r="P86" s="9"/>
    </row>
    <row r="87" spans="1:16" ht="15.75">
      <c r="A87" s="29" t="s">
        <v>5</v>
      </c>
      <c r="B87" s="30"/>
      <c r="C87" s="31"/>
      <c r="D87" s="32">
        <f t="shared" ref="D87:M87" si="14">SUM(D88:D95)</f>
        <v>2884252</v>
      </c>
      <c r="E87" s="32">
        <f t="shared" si="14"/>
        <v>9579595</v>
      </c>
      <c r="F87" s="32">
        <f t="shared" si="14"/>
        <v>29254</v>
      </c>
      <c r="G87" s="32">
        <f t="shared" si="14"/>
        <v>2053700</v>
      </c>
      <c r="H87" s="32">
        <f t="shared" si="14"/>
        <v>1448</v>
      </c>
      <c r="I87" s="32">
        <f t="shared" si="14"/>
        <v>3008496</v>
      </c>
      <c r="J87" s="32">
        <f t="shared" si="14"/>
        <v>2335691</v>
      </c>
      <c r="K87" s="32">
        <f t="shared" si="14"/>
        <v>0</v>
      </c>
      <c r="L87" s="32">
        <f t="shared" si="14"/>
        <v>0</v>
      </c>
      <c r="M87" s="32">
        <f t="shared" si="14"/>
        <v>0</v>
      </c>
      <c r="N87" s="32">
        <f t="shared" si="13"/>
        <v>19892436</v>
      </c>
      <c r="O87" s="46">
        <f t="shared" si="11"/>
        <v>59.066033618086422</v>
      </c>
      <c r="P87" s="10"/>
    </row>
    <row r="88" spans="1:16">
      <c r="A88" s="12"/>
      <c r="B88" s="25">
        <v>361.1</v>
      </c>
      <c r="C88" s="20" t="s">
        <v>96</v>
      </c>
      <c r="D88" s="47">
        <v>581109</v>
      </c>
      <c r="E88" s="47">
        <v>868799</v>
      </c>
      <c r="F88" s="47">
        <v>25958</v>
      </c>
      <c r="G88" s="47">
        <v>665279</v>
      </c>
      <c r="H88" s="47">
        <v>1309</v>
      </c>
      <c r="I88" s="47">
        <v>1159930</v>
      </c>
      <c r="J88" s="47">
        <v>185988</v>
      </c>
      <c r="K88" s="47">
        <v>0</v>
      </c>
      <c r="L88" s="47">
        <v>0</v>
      </c>
      <c r="M88" s="47">
        <v>0</v>
      </c>
      <c r="N88" s="47">
        <f t="shared" si="13"/>
        <v>3488372</v>
      </c>
      <c r="O88" s="48">
        <f t="shared" si="11"/>
        <v>10.357921866602531</v>
      </c>
      <c r="P88" s="9"/>
    </row>
    <row r="89" spans="1:16">
      <c r="A89" s="12"/>
      <c r="B89" s="25">
        <v>361.3</v>
      </c>
      <c r="C89" s="20" t="s">
        <v>97</v>
      </c>
      <c r="D89" s="47">
        <v>63045</v>
      </c>
      <c r="E89" s="47">
        <v>101818</v>
      </c>
      <c r="F89" s="47">
        <v>2756</v>
      </c>
      <c r="G89" s="47">
        <v>82689</v>
      </c>
      <c r="H89" s="47">
        <v>139</v>
      </c>
      <c r="I89" s="47">
        <v>140797</v>
      </c>
      <c r="J89" s="47">
        <v>19639</v>
      </c>
      <c r="K89" s="47">
        <v>0</v>
      </c>
      <c r="L89" s="47">
        <v>0</v>
      </c>
      <c r="M89" s="47">
        <v>0</v>
      </c>
      <c r="N89" s="47">
        <f t="shared" ref="N89:N95" si="15">SUM(D89:M89)</f>
        <v>410883</v>
      </c>
      <c r="O89" s="48">
        <f t="shared" si="11"/>
        <v>1.2200229821576505</v>
      </c>
      <c r="P89" s="9"/>
    </row>
    <row r="90" spans="1:16">
      <c r="A90" s="12"/>
      <c r="B90" s="25">
        <v>362</v>
      </c>
      <c r="C90" s="20" t="s">
        <v>98</v>
      </c>
      <c r="D90" s="47">
        <v>0</v>
      </c>
      <c r="E90" s="47">
        <v>333999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333999</v>
      </c>
      <c r="O90" s="48">
        <f t="shared" si="11"/>
        <v>0.99173354949626313</v>
      </c>
      <c r="P90" s="9"/>
    </row>
    <row r="91" spans="1:16">
      <c r="A91" s="12"/>
      <c r="B91" s="25">
        <v>364</v>
      </c>
      <c r="C91" s="20" t="s">
        <v>193</v>
      </c>
      <c r="D91" s="47">
        <v>286155</v>
      </c>
      <c r="E91" s="47">
        <v>0</v>
      </c>
      <c r="F91" s="47">
        <v>0</v>
      </c>
      <c r="G91" s="47">
        <v>0</v>
      </c>
      <c r="H91" s="47">
        <v>0</v>
      </c>
      <c r="I91" s="47">
        <v>239787</v>
      </c>
      <c r="J91" s="47">
        <v>-67614</v>
      </c>
      <c r="K91" s="47">
        <v>0</v>
      </c>
      <c r="L91" s="47">
        <v>0</v>
      </c>
      <c r="M91" s="47">
        <v>0</v>
      </c>
      <c r="N91" s="47">
        <f t="shared" si="15"/>
        <v>458328</v>
      </c>
      <c r="O91" s="48">
        <f t="shared" si="11"/>
        <v>1.3609000454298465</v>
      </c>
      <c r="P91" s="9"/>
    </row>
    <row r="92" spans="1:16">
      <c r="A92" s="12"/>
      <c r="B92" s="25">
        <v>365</v>
      </c>
      <c r="C92" s="20" t="s">
        <v>194</v>
      </c>
      <c r="D92" s="47">
        <v>0</v>
      </c>
      <c r="E92" s="47">
        <v>303551</v>
      </c>
      <c r="F92" s="47">
        <v>0</v>
      </c>
      <c r="G92" s="47">
        <v>0</v>
      </c>
      <c r="H92" s="47">
        <v>0</v>
      </c>
      <c r="I92" s="47">
        <v>216284</v>
      </c>
      <c r="J92" s="47">
        <v>12830</v>
      </c>
      <c r="K92" s="47">
        <v>0</v>
      </c>
      <c r="L92" s="47">
        <v>0</v>
      </c>
      <c r="M92" s="47">
        <v>0</v>
      </c>
      <c r="N92" s="47">
        <f t="shared" si="15"/>
        <v>532665</v>
      </c>
      <c r="O92" s="48">
        <f t="shared" si="11"/>
        <v>1.5816267448178798</v>
      </c>
      <c r="P92" s="9"/>
    </row>
    <row r="93" spans="1:16">
      <c r="A93" s="12"/>
      <c r="B93" s="25">
        <v>366</v>
      </c>
      <c r="C93" s="20" t="s">
        <v>101</v>
      </c>
      <c r="D93" s="47">
        <v>0</v>
      </c>
      <c r="E93" s="47">
        <v>736523</v>
      </c>
      <c r="F93" s="47">
        <v>0</v>
      </c>
      <c r="G93" s="47">
        <v>363566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1100089</v>
      </c>
      <c r="O93" s="48">
        <f t="shared" si="11"/>
        <v>3.2664623808208848</v>
      </c>
      <c r="P93" s="9"/>
    </row>
    <row r="94" spans="1:16">
      <c r="A94" s="12"/>
      <c r="B94" s="25">
        <v>369.3</v>
      </c>
      <c r="C94" s="20" t="s">
        <v>152</v>
      </c>
      <c r="D94" s="47">
        <v>26264</v>
      </c>
      <c r="E94" s="47">
        <v>288175</v>
      </c>
      <c r="F94" s="47">
        <v>0</v>
      </c>
      <c r="G94" s="47">
        <v>1953</v>
      </c>
      <c r="H94" s="47">
        <v>0</v>
      </c>
      <c r="I94" s="47">
        <v>68073</v>
      </c>
      <c r="J94" s="47">
        <v>2184848</v>
      </c>
      <c r="K94" s="47">
        <v>0</v>
      </c>
      <c r="L94" s="47">
        <v>0</v>
      </c>
      <c r="M94" s="47">
        <v>0</v>
      </c>
      <c r="N94" s="47">
        <f t="shared" si="15"/>
        <v>2569313</v>
      </c>
      <c r="O94" s="48">
        <f t="shared" si="11"/>
        <v>7.6289866174955385</v>
      </c>
      <c r="P94" s="9"/>
    </row>
    <row r="95" spans="1:16">
      <c r="A95" s="12"/>
      <c r="B95" s="25">
        <v>369.9</v>
      </c>
      <c r="C95" s="20" t="s">
        <v>102</v>
      </c>
      <c r="D95" s="47">
        <v>1927679</v>
      </c>
      <c r="E95" s="47">
        <v>6946730</v>
      </c>
      <c r="F95" s="47">
        <v>540</v>
      </c>
      <c r="G95" s="47">
        <v>940213</v>
      </c>
      <c r="H95" s="47">
        <v>0</v>
      </c>
      <c r="I95" s="47">
        <v>1183625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10998787</v>
      </c>
      <c r="O95" s="48">
        <f t="shared" si="11"/>
        <v>32.658379431265828</v>
      </c>
      <c r="P95" s="9"/>
    </row>
    <row r="96" spans="1:16" ht="15.75">
      <c r="A96" s="29" t="s">
        <v>55</v>
      </c>
      <c r="B96" s="30"/>
      <c r="C96" s="31"/>
      <c r="D96" s="32">
        <f t="shared" ref="D96:M96" si="16">SUM(D97:D101)</f>
        <v>9607458</v>
      </c>
      <c r="E96" s="32">
        <f t="shared" si="16"/>
        <v>21701188</v>
      </c>
      <c r="F96" s="32">
        <f t="shared" si="16"/>
        <v>125060900</v>
      </c>
      <c r="G96" s="32">
        <f t="shared" si="16"/>
        <v>29464449</v>
      </c>
      <c r="H96" s="32">
        <f t="shared" si="16"/>
        <v>1827400</v>
      </c>
      <c r="I96" s="32">
        <f t="shared" si="16"/>
        <v>25403583</v>
      </c>
      <c r="J96" s="32">
        <f t="shared" si="16"/>
        <v>2299</v>
      </c>
      <c r="K96" s="32">
        <f t="shared" si="16"/>
        <v>0</v>
      </c>
      <c r="L96" s="32">
        <f t="shared" si="16"/>
        <v>0</v>
      </c>
      <c r="M96" s="32">
        <f t="shared" si="16"/>
        <v>0</v>
      </c>
      <c r="N96" s="32">
        <f t="shared" ref="N96:N102" si="17">SUM(D96:M96)</f>
        <v>213067277</v>
      </c>
      <c r="O96" s="46">
        <f t="shared" si="11"/>
        <v>632.65448968623718</v>
      </c>
      <c r="P96" s="9"/>
    </row>
    <row r="97" spans="1:119">
      <c r="A97" s="12"/>
      <c r="B97" s="25">
        <v>381</v>
      </c>
      <c r="C97" s="20" t="s">
        <v>103</v>
      </c>
      <c r="D97" s="47">
        <v>9607458</v>
      </c>
      <c r="E97" s="47">
        <v>21673878</v>
      </c>
      <c r="F97" s="47">
        <v>35280900</v>
      </c>
      <c r="G97" s="47">
        <v>29464449</v>
      </c>
      <c r="H97" s="47">
        <v>1827400</v>
      </c>
      <c r="I97" s="47">
        <v>18927542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116781627</v>
      </c>
      <c r="O97" s="48">
        <f t="shared" si="11"/>
        <v>346.75630005077454</v>
      </c>
      <c r="P97" s="9"/>
    </row>
    <row r="98" spans="1:119">
      <c r="A98" s="12"/>
      <c r="B98" s="25">
        <v>384</v>
      </c>
      <c r="C98" s="20" t="s">
        <v>104</v>
      </c>
      <c r="D98" s="47">
        <v>0</v>
      </c>
      <c r="E98" s="47">
        <v>0</v>
      </c>
      <c r="F98" s="47">
        <v>89780000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89780000</v>
      </c>
      <c r="O98" s="48">
        <f t="shared" si="11"/>
        <v>266.58115166145558</v>
      </c>
      <c r="P98" s="9"/>
    </row>
    <row r="99" spans="1:119">
      <c r="A99" s="12"/>
      <c r="B99" s="25">
        <v>388.1</v>
      </c>
      <c r="C99" s="20" t="s">
        <v>141</v>
      </c>
      <c r="D99" s="47">
        <v>0</v>
      </c>
      <c r="E99" s="47">
        <v>27310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27310</v>
      </c>
      <c r="O99" s="48">
        <f t="shared" si="11"/>
        <v>8.1090791399803436E-2</v>
      </c>
      <c r="P99" s="9"/>
    </row>
    <row r="100" spans="1:119">
      <c r="A100" s="12"/>
      <c r="B100" s="25">
        <v>389.4</v>
      </c>
      <c r="C100" s="20" t="s">
        <v>198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6476041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6476041</v>
      </c>
      <c r="O100" s="48">
        <f t="shared" si="11"/>
        <v>19.229120828545383</v>
      </c>
      <c r="P100" s="9"/>
    </row>
    <row r="101" spans="1:119" ht="15.75" thickBot="1">
      <c r="A101" s="12"/>
      <c r="B101" s="25">
        <v>389.8</v>
      </c>
      <c r="C101" s="20" t="s">
        <v>195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2299</v>
      </c>
      <c r="K101" s="47">
        <v>0</v>
      </c>
      <c r="L101" s="47">
        <v>0</v>
      </c>
      <c r="M101" s="47">
        <v>0</v>
      </c>
      <c r="N101" s="47">
        <f t="shared" si="17"/>
        <v>2299</v>
      </c>
      <c r="O101" s="48">
        <f>(N101/O$104)</f>
        <v>6.8263540618142843E-3</v>
      </c>
      <c r="P101" s="9"/>
    </row>
    <row r="102" spans="1:119" ht="16.5" thickBot="1">
      <c r="A102" s="14" t="s">
        <v>81</v>
      </c>
      <c r="B102" s="23"/>
      <c r="C102" s="22"/>
      <c r="D102" s="15">
        <f t="shared" ref="D102:M102" si="18">SUM(D5,D14,D27,D57,D80,D87,D96)</f>
        <v>284970427</v>
      </c>
      <c r="E102" s="15">
        <f t="shared" si="18"/>
        <v>166732002</v>
      </c>
      <c r="F102" s="15">
        <f t="shared" si="18"/>
        <v>125558501</v>
      </c>
      <c r="G102" s="15">
        <f t="shared" si="18"/>
        <v>76780930</v>
      </c>
      <c r="H102" s="15">
        <f t="shared" si="18"/>
        <v>1828848</v>
      </c>
      <c r="I102" s="15">
        <f t="shared" si="18"/>
        <v>211805027</v>
      </c>
      <c r="J102" s="15">
        <f t="shared" si="18"/>
        <v>79955682</v>
      </c>
      <c r="K102" s="15">
        <f t="shared" si="18"/>
        <v>0</v>
      </c>
      <c r="L102" s="15">
        <f t="shared" si="18"/>
        <v>0</v>
      </c>
      <c r="M102" s="15">
        <f t="shared" si="18"/>
        <v>0</v>
      </c>
      <c r="N102" s="15">
        <f t="shared" si="17"/>
        <v>947631417</v>
      </c>
      <c r="O102" s="38">
        <f>(N102/O$104)</f>
        <v>2813.7744987128212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49" t="s">
        <v>199</v>
      </c>
      <c r="M104" s="49"/>
      <c r="N104" s="49"/>
      <c r="O104" s="44">
        <v>336783</v>
      </c>
    </row>
    <row r="105" spans="1:119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2"/>
    </row>
    <row r="106" spans="1:119" ht="15.75" customHeight="1" thickBot="1">
      <c r="A106" s="53" t="s">
        <v>144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200359643</v>
      </c>
      <c r="E5" s="27">
        <f t="shared" si="0"/>
        <v>67544536</v>
      </c>
      <c r="F5" s="27">
        <f t="shared" si="0"/>
        <v>5240587</v>
      </c>
      <c r="G5" s="27">
        <f t="shared" si="0"/>
        <v>12620538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285765304</v>
      </c>
      <c r="O5" s="33">
        <f t="shared" ref="O5:O36" si="1">(N5/O$102)</f>
        <v>856.44888405367089</v>
      </c>
      <c r="P5" s="6"/>
    </row>
    <row r="6" spans="1:133">
      <c r="A6" s="12"/>
      <c r="B6" s="25">
        <v>311</v>
      </c>
      <c r="C6" s="20" t="s">
        <v>3</v>
      </c>
      <c r="D6" s="47">
        <v>200359643</v>
      </c>
      <c r="E6" s="47">
        <v>43751834</v>
      </c>
      <c r="F6" s="47">
        <v>5240587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249352064</v>
      </c>
      <c r="O6" s="48">
        <f t="shared" si="1"/>
        <v>747.31709539265671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16183377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16183377</v>
      </c>
      <c r="O7" s="48">
        <f t="shared" si="1"/>
        <v>48.502162361424553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1360991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1360991</v>
      </c>
      <c r="O8" s="48">
        <f t="shared" si="1"/>
        <v>4.0789389293988245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4862412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4862412</v>
      </c>
      <c r="O9" s="48">
        <f t="shared" si="1"/>
        <v>14.572823477580673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0</v>
      </c>
      <c r="F10" s="47">
        <v>0</v>
      </c>
      <c r="G10" s="47">
        <v>6397135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6397135</v>
      </c>
      <c r="O10" s="48">
        <f t="shared" si="1"/>
        <v>19.172443453424563</v>
      </c>
      <c r="P10" s="9"/>
    </row>
    <row r="11" spans="1:133">
      <c r="A11" s="12"/>
      <c r="B11" s="25">
        <v>314.3</v>
      </c>
      <c r="C11" s="20" t="s">
        <v>14</v>
      </c>
      <c r="D11" s="47">
        <v>0</v>
      </c>
      <c r="E11" s="47">
        <v>300838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300838</v>
      </c>
      <c r="O11" s="48">
        <f t="shared" si="1"/>
        <v>0.9016222955497013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4872492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4872492</v>
      </c>
      <c r="O12" s="48">
        <f t="shared" si="1"/>
        <v>14.603033599769828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2435995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2435995</v>
      </c>
      <c r="O13" s="48">
        <f t="shared" si="1"/>
        <v>7.3007645438661166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SUM(D15:D26)</f>
        <v>292303</v>
      </c>
      <c r="E14" s="32">
        <f t="shared" si="3"/>
        <v>19545946</v>
      </c>
      <c r="F14" s="32">
        <f t="shared" si="3"/>
        <v>0</v>
      </c>
      <c r="G14" s="32">
        <f t="shared" si="3"/>
        <v>18253522</v>
      </c>
      <c r="H14" s="32">
        <f t="shared" si="3"/>
        <v>0</v>
      </c>
      <c r="I14" s="32">
        <f t="shared" si="3"/>
        <v>13482863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51574634</v>
      </c>
      <c r="O14" s="46">
        <f t="shared" si="1"/>
        <v>154.57103125009365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14757998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14757998</v>
      </c>
      <c r="O15" s="48">
        <f t="shared" si="1"/>
        <v>44.230250282470635</v>
      </c>
      <c r="P15" s="9"/>
    </row>
    <row r="16" spans="1:133">
      <c r="A16" s="12"/>
      <c r="B16" s="25">
        <v>324.11</v>
      </c>
      <c r="C16" s="20" t="s">
        <v>117</v>
      </c>
      <c r="D16" s="47">
        <v>0</v>
      </c>
      <c r="E16" s="47">
        <v>0</v>
      </c>
      <c r="F16" s="47">
        <v>0</v>
      </c>
      <c r="G16" s="47">
        <v>2060796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2060796</v>
      </c>
      <c r="O16" s="48">
        <f t="shared" si="1"/>
        <v>6.1762796594168368</v>
      </c>
      <c r="P16" s="9"/>
    </row>
    <row r="17" spans="1:16">
      <c r="A17" s="12"/>
      <c r="B17" s="25">
        <v>324.12</v>
      </c>
      <c r="C17" s="20" t="s">
        <v>118</v>
      </c>
      <c r="D17" s="47">
        <v>0</v>
      </c>
      <c r="E17" s="47">
        <v>0</v>
      </c>
      <c r="F17" s="47">
        <v>0</v>
      </c>
      <c r="G17" s="47">
        <v>182071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182071</v>
      </c>
      <c r="O17" s="48">
        <f t="shared" si="1"/>
        <v>0.54567332907754229</v>
      </c>
      <c r="P17" s="9"/>
    </row>
    <row r="18" spans="1:16">
      <c r="A18" s="12"/>
      <c r="B18" s="25">
        <v>324.20999999999998</v>
      </c>
      <c r="C18" s="20" t="s">
        <v>119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11972733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11972733</v>
      </c>
      <c r="O18" s="48">
        <f t="shared" si="1"/>
        <v>35.882710998822162</v>
      </c>
      <c r="P18" s="9"/>
    </row>
    <row r="19" spans="1:16">
      <c r="A19" s="12"/>
      <c r="B19" s="25">
        <v>324.22000000000003</v>
      </c>
      <c r="C19" s="20" t="s">
        <v>120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1505689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1505689</v>
      </c>
      <c r="O19" s="48">
        <f t="shared" si="1"/>
        <v>4.5126040346097707</v>
      </c>
      <c r="P19" s="9"/>
    </row>
    <row r="20" spans="1:16">
      <c r="A20" s="12"/>
      <c r="B20" s="25">
        <v>324.31</v>
      </c>
      <c r="C20" s="20" t="s">
        <v>121</v>
      </c>
      <c r="D20" s="47">
        <v>0</v>
      </c>
      <c r="E20" s="47">
        <v>0</v>
      </c>
      <c r="F20" s="47">
        <v>0</v>
      </c>
      <c r="G20" s="47">
        <v>5024173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5024173</v>
      </c>
      <c r="O20" s="48">
        <f t="shared" si="1"/>
        <v>15.057627006890186</v>
      </c>
      <c r="P20" s="9"/>
    </row>
    <row r="21" spans="1:16">
      <c r="A21" s="12"/>
      <c r="B21" s="25">
        <v>324.32</v>
      </c>
      <c r="C21" s="20" t="s">
        <v>122</v>
      </c>
      <c r="D21" s="47">
        <v>0</v>
      </c>
      <c r="E21" s="47">
        <v>0</v>
      </c>
      <c r="F21" s="47">
        <v>0</v>
      </c>
      <c r="G21" s="47">
        <v>1434782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1434782</v>
      </c>
      <c r="O21" s="48">
        <f t="shared" si="1"/>
        <v>4.3000932078174685</v>
      </c>
      <c r="P21" s="9"/>
    </row>
    <row r="22" spans="1:16">
      <c r="A22" s="12"/>
      <c r="B22" s="25">
        <v>324.61</v>
      </c>
      <c r="C22" s="20" t="s">
        <v>123</v>
      </c>
      <c r="D22" s="47">
        <v>0</v>
      </c>
      <c r="E22" s="47">
        <v>0</v>
      </c>
      <c r="F22" s="47">
        <v>0</v>
      </c>
      <c r="G22" s="47">
        <v>6866214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6866214</v>
      </c>
      <c r="O22" s="48">
        <f t="shared" si="1"/>
        <v>20.578290071119664</v>
      </c>
      <c r="P22" s="9"/>
    </row>
    <row r="23" spans="1:16">
      <c r="A23" s="12"/>
      <c r="B23" s="25">
        <v>324.70999999999998</v>
      </c>
      <c r="C23" s="20" t="s">
        <v>125</v>
      </c>
      <c r="D23" s="47">
        <v>0</v>
      </c>
      <c r="E23" s="47">
        <v>0</v>
      </c>
      <c r="F23" s="47">
        <v>0</v>
      </c>
      <c r="G23" s="47">
        <v>1554596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1554596</v>
      </c>
      <c r="O23" s="48">
        <f t="shared" si="1"/>
        <v>4.6591800709098701</v>
      </c>
      <c r="P23" s="9"/>
    </row>
    <row r="24" spans="1:16">
      <c r="A24" s="12"/>
      <c r="B24" s="25">
        <v>324.72000000000003</v>
      </c>
      <c r="C24" s="20" t="s">
        <v>149</v>
      </c>
      <c r="D24" s="47">
        <v>0</v>
      </c>
      <c r="E24" s="47">
        <v>0</v>
      </c>
      <c r="F24" s="47">
        <v>0</v>
      </c>
      <c r="G24" s="47">
        <v>132630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132630</v>
      </c>
      <c r="O24" s="48">
        <f t="shared" si="1"/>
        <v>0.39749687559004143</v>
      </c>
      <c r="P24" s="9"/>
    </row>
    <row r="25" spans="1:16">
      <c r="A25" s="12"/>
      <c r="B25" s="25">
        <v>325.10000000000002</v>
      </c>
      <c r="C25" s="20" t="s">
        <v>126</v>
      </c>
      <c r="D25" s="47">
        <v>0</v>
      </c>
      <c r="E25" s="47">
        <v>2480385</v>
      </c>
      <c r="F25" s="47">
        <v>0</v>
      </c>
      <c r="G25" s="47">
        <v>443241</v>
      </c>
      <c r="H25" s="47">
        <v>0</v>
      </c>
      <c r="I25" s="47">
        <v>4441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2928067</v>
      </c>
      <c r="O25" s="48">
        <f t="shared" si="1"/>
        <v>8.775522008733363</v>
      </c>
      <c r="P25" s="9"/>
    </row>
    <row r="26" spans="1:16">
      <c r="A26" s="12"/>
      <c r="B26" s="25">
        <v>329</v>
      </c>
      <c r="C26" s="20" t="s">
        <v>19</v>
      </c>
      <c r="D26" s="47">
        <v>292303</v>
      </c>
      <c r="E26" s="47">
        <v>2307563</v>
      </c>
      <c r="F26" s="47">
        <v>0</v>
      </c>
      <c r="G26" s="47">
        <v>555019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3154885</v>
      </c>
      <c r="O26" s="48">
        <f t="shared" si="1"/>
        <v>9.4553037046361155</v>
      </c>
      <c r="P26" s="9"/>
    </row>
    <row r="27" spans="1:16" ht="15.75">
      <c r="A27" s="29" t="s">
        <v>21</v>
      </c>
      <c r="B27" s="30"/>
      <c r="C27" s="31"/>
      <c r="D27" s="32">
        <f t="shared" ref="D27:M27" si="5">SUM(D28:D55)</f>
        <v>42470088</v>
      </c>
      <c r="E27" s="32">
        <f t="shared" si="5"/>
        <v>26168881</v>
      </c>
      <c r="F27" s="32">
        <f t="shared" si="5"/>
        <v>0</v>
      </c>
      <c r="G27" s="32">
        <f t="shared" si="5"/>
        <v>15028006</v>
      </c>
      <c r="H27" s="32">
        <f t="shared" si="5"/>
        <v>0</v>
      </c>
      <c r="I27" s="32">
        <f t="shared" si="5"/>
        <v>8039694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91706669</v>
      </c>
      <c r="O27" s="46">
        <f t="shared" si="1"/>
        <v>274.84818214785577</v>
      </c>
      <c r="P27" s="10"/>
    </row>
    <row r="28" spans="1:16">
      <c r="A28" s="12"/>
      <c r="B28" s="25">
        <v>331.1</v>
      </c>
      <c r="C28" s="20" t="s">
        <v>127</v>
      </c>
      <c r="D28" s="47">
        <v>0</v>
      </c>
      <c r="E28" s="47">
        <v>60792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60792</v>
      </c>
      <c r="O28" s="48">
        <f t="shared" si="1"/>
        <v>0.18219580834554625</v>
      </c>
      <c r="P28" s="9"/>
    </row>
    <row r="29" spans="1:16">
      <c r="A29" s="12"/>
      <c r="B29" s="25">
        <v>331.2</v>
      </c>
      <c r="C29" s="20" t="s">
        <v>20</v>
      </c>
      <c r="D29" s="47">
        <v>52220</v>
      </c>
      <c r="E29" s="47">
        <v>2688948</v>
      </c>
      <c r="F29" s="47">
        <v>0</v>
      </c>
      <c r="G29" s="47">
        <v>0</v>
      </c>
      <c r="H29" s="47">
        <v>0</v>
      </c>
      <c r="I29" s="47">
        <v>29973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2771141</v>
      </c>
      <c r="O29" s="48">
        <f t="shared" si="1"/>
        <v>8.3052091481524766</v>
      </c>
      <c r="P29" s="9"/>
    </row>
    <row r="30" spans="1:16">
      <c r="A30" s="12"/>
      <c r="B30" s="25">
        <v>331.39</v>
      </c>
      <c r="C30" s="20" t="s">
        <v>27</v>
      </c>
      <c r="D30" s="47">
        <v>142002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7" si="6">SUM(D30:M30)</f>
        <v>142002</v>
      </c>
      <c r="O30" s="48">
        <f t="shared" si="1"/>
        <v>0.42558509633972003</v>
      </c>
      <c r="P30" s="9"/>
    </row>
    <row r="31" spans="1:16">
      <c r="A31" s="12"/>
      <c r="B31" s="25">
        <v>331.41</v>
      </c>
      <c r="C31" s="20" t="s">
        <v>128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1433516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1433516</v>
      </c>
      <c r="O31" s="48">
        <f t="shared" si="1"/>
        <v>4.2962989603282358</v>
      </c>
      <c r="P31" s="9"/>
    </row>
    <row r="32" spans="1:16">
      <c r="A32" s="12"/>
      <c r="B32" s="25">
        <v>331.42</v>
      </c>
      <c r="C32" s="20" t="s">
        <v>28</v>
      </c>
      <c r="D32" s="47">
        <v>0</v>
      </c>
      <c r="E32" s="47">
        <v>2520368</v>
      </c>
      <c r="F32" s="47">
        <v>0</v>
      </c>
      <c r="G32" s="47">
        <v>0</v>
      </c>
      <c r="H32" s="47">
        <v>0</v>
      </c>
      <c r="I32" s="47">
        <v>3559221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6079589</v>
      </c>
      <c r="O32" s="48">
        <f t="shared" si="1"/>
        <v>18.220746681531963</v>
      </c>
      <c r="P32" s="9"/>
    </row>
    <row r="33" spans="1:16">
      <c r="A33" s="12"/>
      <c r="B33" s="25">
        <v>331.5</v>
      </c>
      <c r="C33" s="20" t="s">
        <v>22</v>
      </c>
      <c r="D33" s="47">
        <v>0</v>
      </c>
      <c r="E33" s="47">
        <v>8067192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8067192</v>
      </c>
      <c r="O33" s="48">
        <f t="shared" si="1"/>
        <v>24.177664290017173</v>
      </c>
      <c r="P33" s="9"/>
    </row>
    <row r="34" spans="1:16">
      <c r="A34" s="12"/>
      <c r="B34" s="25">
        <v>331.69</v>
      </c>
      <c r="C34" s="20" t="s">
        <v>31</v>
      </c>
      <c r="D34" s="47">
        <v>0</v>
      </c>
      <c r="E34" s="47">
        <v>711361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711361</v>
      </c>
      <c r="O34" s="48">
        <f t="shared" si="1"/>
        <v>2.1319744772420077</v>
      </c>
      <c r="P34" s="9"/>
    </row>
    <row r="35" spans="1:16">
      <c r="A35" s="12"/>
      <c r="B35" s="25">
        <v>331.7</v>
      </c>
      <c r="C35" s="20" t="s">
        <v>23</v>
      </c>
      <c r="D35" s="47">
        <v>0</v>
      </c>
      <c r="E35" s="47">
        <v>142428</v>
      </c>
      <c r="F35" s="47">
        <v>0</v>
      </c>
      <c r="G35" s="47">
        <v>52585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195013</v>
      </c>
      <c r="O35" s="48">
        <f t="shared" si="1"/>
        <v>0.58446096810254655</v>
      </c>
      <c r="P35" s="9"/>
    </row>
    <row r="36" spans="1:16">
      <c r="A36" s="12"/>
      <c r="B36" s="25">
        <v>333</v>
      </c>
      <c r="C36" s="20" t="s">
        <v>4</v>
      </c>
      <c r="D36" s="47">
        <v>1236784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1236784</v>
      </c>
      <c r="O36" s="48">
        <f t="shared" si="1"/>
        <v>3.7066860874595027</v>
      </c>
      <c r="P36" s="9"/>
    </row>
    <row r="37" spans="1:16">
      <c r="A37" s="12"/>
      <c r="B37" s="25">
        <v>334.2</v>
      </c>
      <c r="C37" s="20" t="s">
        <v>26</v>
      </c>
      <c r="D37" s="47">
        <v>7237</v>
      </c>
      <c r="E37" s="47">
        <v>698574</v>
      </c>
      <c r="F37" s="47">
        <v>0</v>
      </c>
      <c r="G37" s="47">
        <v>0</v>
      </c>
      <c r="H37" s="47">
        <v>0</v>
      </c>
      <c r="I37" s="47">
        <v>17518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723329</v>
      </c>
      <c r="O37" s="48">
        <f t="shared" ref="O37:O68" si="7">(N37/O$102)</f>
        <v>2.1678430032697662</v>
      </c>
      <c r="P37" s="9"/>
    </row>
    <row r="38" spans="1:16">
      <c r="A38" s="12"/>
      <c r="B38" s="25">
        <v>334.34</v>
      </c>
      <c r="C38" s="20" t="s">
        <v>129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137619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137619</v>
      </c>
      <c r="O38" s="48">
        <f t="shared" si="7"/>
        <v>0.41244908785211426</v>
      </c>
      <c r="P38" s="9"/>
    </row>
    <row r="39" spans="1:16">
      <c r="A39" s="12"/>
      <c r="B39" s="25">
        <v>334.39</v>
      </c>
      <c r="C39" s="20" t="s">
        <v>33</v>
      </c>
      <c r="D39" s="47">
        <v>0</v>
      </c>
      <c r="E39" s="47">
        <v>716707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3" si="8">SUM(D39:M39)</f>
        <v>716707</v>
      </c>
      <c r="O39" s="48">
        <f t="shared" si="7"/>
        <v>2.1479966313316132</v>
      </c>
      <c r="P39" s="9"/>
    </row>
    <row r="40" spans="1:16">
      <c r="A40" s="12"/>
      <c r="B40" s="25">
        <v>334.41</v>
      </c>
      <c r="C40" s="20" t="s">
        <v>159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109441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109441</v>
      </c>
      <c r="O40" s="48">
        <f t="shared" si="7"/>
        <v>0.32799860937532782</v>
      </c>
      <c r="P40" s="9"/>
    </row>
    <row r="41" spans="1:16">
      <c r="A41" s="12"/>
      <c r="B41" s="25">
        <v>334.42</v>
      </c>
      <c r="C41" s="20" t="s">
        <v>173</v>
      </c>
      <c r="D41" s="47">
        <v>0</v>
      </c>
      <c r="E41" s="47">
        <v>984163</v>
      </c>
      <c r="F41" s="47">
        <v>0</v>
      </c>
      <c r="G41" s="47">
        <v>0</v>
      </c>
      <c r="H41" s="47">
        <v>0</v>
      </c>
      <c r="I41" s="47">
        <v>2752406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3736569</v>
      </c>
      <c r="O41" s="48">
        <f t="shared" si="7"/>
        <v>11.198631553393694</v>
      </c>
      <c r="P41" s="9"/>
    </row>
    <row r="42" spans="1:16">
      <c r="A42" s="12"/>
      <c r="B42" s="25">
        <v>334.49</v>
      </c>
      <c r="C42" s="20" t="s">
        <v>34</v>
      </c>
      <c r="D42" s="47">
        <v>0</v>
      </c>
      <c r="E42" s="47">
        <v>0</v>
      </c>
      <c r="F42" s="47">
        <v>0</v>
      </c>
      <c r="G42" s="47">
        <v>8367436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8367436</v>
      </c>
      <c r="O42" s="48">
        <f t="shared" si="7"/>
        <v>25.077506346223586</v>
      </c>
      <c r="P42" s="9"/>
    </row>
    <row r="43" spans="1:16">
      <c r="A43" s="12"/>
      <c r="B43" s="25">
        <v>334.5</v>
      </c>
      <c r="C43" s="20" t="s">
        <v>35</v>
      </c>
      <c r="D43" s="47">
        <v>0</v>
      </c>
      <c r="E43" s="47">
        <v>1501259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1501259</v>
      </c>
      <c r="O43" s="48">
        <f t="shared" si="7"/>
        <v>4.4993271654333862</v>
      </c>
      <c r="P43" s="9"/>
    </row>
    <row r="44" spans="1:16">
      <c r="A44" s="12"/>
      <c r="B44" s="25">
        <v>334.62</v>
      </c>
      <c r="C44" s="20" t="s">
        <v>36</v>
      </c>
      <c r="D44" s="47">
        <v>0</v>
      </c>
      <c r="E44" s="47">
        <v>1095400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1095400</v>
      </c>
      <c r="O44" s="48">
        <f t="shared" si="7"/>
        <v>3.2829531593254271</v>
      </c>
      <c r="P44" s="9"/>
    </row>
    <row r="45" spans="1:16">
      <c r="A45" s="12"/>
      <c r="B45" s="25">
        <v>334.7</v>
      </c>
      <c r="C45" s="20" t="s">
        <v>37</v>
      </c>
      <c r="D45" s="47">
        <v>0</v>
      </c>
      <c r="E45" s="47">
        <v>284999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284999</v>
      </c>
      <c r="O45" s="48">
        <f t="shared" si="7"/>
        <v>0.85415224343124652</v>
      </c>
      <c r="P45" s="9"/>
    </row>
    <row r="46" spans="1:16">
      <c r="A46" s="12"/>
      <c r="B46" s="25">
        <v>335.12</v>
      </c>
      <c r="C46" s="20" t="s">
        <v>179</v>
      </c>
      <c r="D46" s="47">
        <v>7828464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7828464</v>
      </c>
      <c r="O46" s="48">
        <f t="shared" si="7"/>
        <v>23.462187896170686</v>
      </c>
      <c r="P46" s="9"/>
    </row>
    <row r="47" spans="1:16">
      <c r="A47" s="12"/>
      <c r="B47" s="25">
        <v>335.13</v>
      </c>
      <c r="C47" s="20" t="s">
        <v>180</v>
      </c>
      <c r="D47" s="47">
        <v>86857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86857</v>
      </c>
      <c r="O47" s="48">
        <f t="shared" si="7"/>
        <v>0.26031354989914973</v>
      </c>
      <c r="P47" s="9"/>
    </row>
    <row r="48" spans="1:16">
      <c r="A48" s="12"/>
      <c r="B48" s="25">
        <v>335.14</v>
      </c>
      <c r="C48" s="20" t="s">
        <v>181</v>
      </c>
      <c r="D48" s="47">
        <v>0</v>
      </c>
      <c r="E48" s="47">
        <v>102896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102896</v>
      </c>
      <c r="O48" s="48">
        <f t="shared" si="7"/>
        <v>0.30838300920389733</v>
      </c>
      <c r="P48" s="9"/>
    </row>
    <row r="49" spans="1:16">
      <c r="A49" s="12"/>
      <c r="B49" s="25">
        <v>335.15</v>
      </c>
      <c r="C49" s="20" t="s">
        <v>182</v>
      </c>
      <c r="D49" s="47">
        <v>172870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172870</v>
      </c>
      <c r="O49" s="48">
        <f t="shared" si="7"/>
        <v>0.51809760147214401</v>
      </c>
      <c r="P49" s="9"/>
    </row>
    <row r="50" spans="1:16">
      <c r="A50" s="12"/>
      <c r="B50" s="25">
        <v>335.18</v>
      </c>
      <c r="C50" s="20" t="s">
        <v>183</v>
      </c>
      <c r="D50" s="47">
        <v>32168002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32168002</v>
      </c>
      <c r="O50" s="48">
        <f t="shared" si="7"/>
        <v>96.408657837398806</v>
      </c>
      <c r="P50" s="9"/>
    </row>
    <row r="51" spans="1:16">
      <c r="A51" s="12"/>
      <c r="B51" s="25">
        <v>335.49</v>
      </c>
      <c r="C51" s="20" t="s">
        <v>45</v>
      </c>
      <c r="D51" s="47">
        <v>0</v>
      </c>
      <c r="E51" s="47">
        <v>143666</v>
      </c>
      <c r="F51" s="47">
        <v>0</v>
      </c>
      <c r="G51" s="47">
        <v>5607985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5751651</v>
      </c>
      <c r="O51" s="48">
        <f t="shared" si="7"/>
        <v>17.237904712239594</v>
      </c>
      <c r="P51" s="9"/>
    </row>
    <row r="52" spans="1:16">
      <c r="A52" s="12"/>
      <c r="B52" s="25">
        <v>335.8</v>
      </c>
      <c r="C52" s="20" t="s">
        <v>46</v>
      </c>
      <c r="D52" s="47">
        <v>0</v>
      </c>
      <c r="E52" s="47">
        <v>6365715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6365715</v>
      </c>
      <c r="O52" s="48">
        <f t="shared" si="7"/>
        <v>19.078276584457971</v>
      </c>
      <c r="P52" s="9"/>
    </row>
    <row r="53" spans="1:16">
      <c r="A53" s="12"/>
      <c r="B53" s="25">
        <v>335.9</v>
      </c>
      <c r="C53" s="20" t="s">
        <v>132</v>
      </c>
      <c r="D53" s="47">
        <v>775652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775652</v>
      </c>
      <c r="O53" s="48">
        <f t="shared" si="7"/>
        <v>2.3246569143117455</v>
      </c>
      <c r="P53" s="9"/>
    </row>
    <row r="54" spans="1:16">
      <c r="A54" s="12"/>
      <c r="B54" s="25">
        <v>337.3</v>
      </c>
      <c r="C54" s="20" t="s">
        <v>47</v>
      </c>
      <c r="D54" s="47">
        <v>0</v>
      </c>
      <c r="E54" s="47">
        <v>75064</v>
      </c>
      <c r="F54" s="47">
        <v>0</v>
      </c>
      <c r="G54" s="47">
        <v>1000000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1075064</v>
      </c>
      <c r="O54" s="48">
        <f t="shared" si="7"/>
        <v>3.2220054366231796</v>
      </c>
      <c r="P54" s="9"/>
    </row>
    <row r="55" spans="1:16">
      <c r="A55" s="12"/>
      <c r="B55" s="25">
        <v>337.4</v>
      </c>
      <c r="C55" s="20" t="s">
        <v>48</v>
      </c>
      <c r="D55" s="47">
        <v>0</v>
      </c>
      <c r="E55" s="47">
        <v>9349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9349</v>
      </c>
      <c r="O55" s="48">
        <f t="shared" si="7"/>
        <v>2.8019288923254899E-2</v>
      </c>
      <c r="P55" s="9"/>
    </row>
    <row r="56" spans="1:16" ht="15.75">
      <c r="A56" s="29" t="s">
        <v>53</v>
      </c>
      <c r="B56" s="30"/>
      <c r="C56" s="31"/>
      <c r="D56" s="32">
        <f t="shared" ref="D56:M56" si="9">SUM(D57:D78)</f>
        <v>16310979</v>
      </c>
      <c r="E56" s="32">
        <f t="shared" si="9"/>
        <v>15395658</v>
      </c>
      <c r="F56" s="32">
        <f t="shared" si="9"/>
        <v>0</v>
      </c>
      <c r="G56" s="32">
        <f t="shared" si="9"/>
        <v>728729</v>
      </c>
      <c r="H56" s="32">
        <f t="shared" si="9"/>
        <v>0</v>
      </c>
      <c r="I56" s="32">
        <f t="shared" si="9"/>
        <v>153120351</v>
      </c>
      <c r="J56" s="32">
        <f t="shared" si="9"/>
        <v>71986112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>SUM(D56:M56)</f>
        <v>257541829</v>
      </c>
      <c r="O56" s="46">
        <f t="shared" si="7"/>
        <v>771.8621153679012</v>
      </c>
      <c r="P56" s="10"/>
    </row>
    <row r="57" spans="1:16">
      <c r="A57" s="12"/>
      <c r="B57" s="25">
        <v>341.1</v>
      </c>
      <c r="C57" s="20" t="s">
        <v>184</v>
      </c>
      <c r="D57" s="47">
        <v>2012073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2012073</v>
      </c>
      <c r="O57" s="48">
        <f t="shared" si="7"/>
        <v>6.0302550777281265</v>
      </c>
      <c r="P57" s="9"/>
    </row>
    <row r="58" spans="1:16">
      <c r="A58" s="12"/>
      <c r="B58" s="25">
        <v>341.15</v>
      </c>
      <c r="C58" s="20" t="s">
        <v>185</v>
      </c>
      <c r="D58" s="47">
        <v>0</v>
      </c>
      <c r="E58" s="47">
        <v>1642759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78" si="10">SUM(D58:M58)</f>
        <v>1642759</v>
      </c>
      <c r="O58" s="48">
        <f t="shared" si="7"/>
        <v>4.923407749735512</v>
      </c>
      <c r="P58" s="9"/>
    </row>
    <row r="59" spans="1:16">
      <c r="A59" s="12"/>
      <c r="B59" s="25">
        <v>341.2</v>
      </c>
      <c r="C59" s="20" t="s">
        <v>186</v>
      </c>
      <c r="D59" s="47">
        <v>0</v>
      </c>
      <c r="E59" s="47">
        <v>291837</v>
      </c>
      <c r="F59" s="47">
        <v>0</v>
      </c>
      <c r="G59" s="47">
        <v>0</v>
      </c>
      <c r="H59" s="47">
        <v>0</v>
      </c>
      <c r="I59" s="47">
        <v>0</v>
      </c>
      <c r="J59" s="47">
        <v>71964519</v>
      </c>
      <c r="K59" s="47">
        <v>0</v>
      </c>
      <c r="L59" s="47">
        <v>0</v>
      </c>
      <c r="M59" s="47">
        <v>0</v>
      </c>
      <c r="N59" s="47">
        <f t="shared" si="10"/>
        <v>72256356</v>
      </c>
      <c r="O59" s="48">
        <f t="shared" si="7"/>
        <v>216.55489520863867</v>
      </c>
      <c r="P59" s="9"/>
    </row>
    <row r="60" spans="1:16">
      <c r="A60" s="12"/>
      <c r="B60" s="25">
        <v>341.3</v>
      </c>
      <c r="C60" s="20" t="s">
        <v>187</v>
      </c>
      <c r="D60" s="47">
        <v>0</v>
      </c>
      <c r="E60" s="47">
        <v>145150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145150</v>
      </c>
      <c r="O60" s="48">
        <f t="shared" si="7"/>
        <v>0.43501976545196802</v>
      </c>
      <c r="P60" s="9"/>
    </row>
    <row r="61" spans="1:16">
      <c r="A61" s="12"/>
      <c r="B61" s="25">
        <v>341.9</v>
      </c>
      <c r="C61" s="20" t="s">
        <v>188</v>
      </c>
      <c r="D61" s="47">
        <v>2106879</v>
      </c>
      <c r="E61" s="47">
        <v>4334393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6441272</v>
      </c>
      <c r="O61" s="48">
        <f t="shared" si="7"/>
        <v>19.30472362833158</v>
      </c>
      <c r="P61" s="9"/>
    </row>
    <row r="62" spans="1:16">
      <c r="A62" s="12"/>
      <c r="B62" s="25">
        <v>342.5</v>
      </c>
      <c r="C62" s="20" t="s">
        <v>66</v>
      </c>
      <c r="D62" s="47">
        <v>0</v>
      </c>
      <c r="E62" s="47">
        <v>17080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17080</v>
      </c>
      <c r="O62" s="48">
        <f t="shared" si="7"/>
        <v>5.1189373709401402E-2</v>
      </c>
      <c r="P62" s="9"/>
    </row>
    <row r="63" spans="1:16">
      <c r="A63" s="12"/>
      <c r="B63" s="25">
        <v>342.6</v>
      </c>
      <c r="C63" s="20" t="s">
        <v>67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10207585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10207585</v>
      </c>
      <c r="O63" s="48">
        <f t="shared" si="7"/>
        <v>30.592499018470733</v>
      </c>
      <c r="P63" s="9"/>
    </row>
    <row r="64" spans="1:16">
      <c r="A64" s="12"/>
      <c r="B64" s="25">
        <v>342.9</v>
      </c>
      <c r="C64" s="20" t="s">
        <v>135</v>
      </c>
      <c r="D64" s="47">
        <v>1902229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1902229</v>
      </c>
      <c r="O64" s="48">
        <f t="shared" si="7"/>
        <v>5.7010486628724193</v>
      </c>
      <c r="P64" s="9"/>
    </row>
    <row r="65" spans="1:16">
      <c r="A65" s="12"/>
      <c r="B65" s="25">
        <v>343.4</v>
      </c>
      <c r="C65" s="20" t="s">
        <v>68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34421997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34421997</v>
      </c>
      <c r="O65" s="48">
        <f t="shared" si="7"/>
        <v>103.16396184173853</v>
      </c>
      <c r="P65" s="9"/>
    </row>
    <row r="66" spans="1:16">
      <c r="A66" s="12"/>
      <c r="B66" s="25">
        <v>343.6</v>
      </c>
      <c r="C66" s="20" t="s">
        <v>69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104067409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104067409</v>
      </c>
      <c r="O66" s="48">
        <f t="shared" si="7"/>
        <v>311.89376406733743</v>
      </c>
      <c r="P66" s="9"/>
    </row>
    <row r="67" spans="1:16">
      <c r="A67" s="12"/>
      <c r="B67" s="25">
        <v>343.9</v>
      </c>
      <c r="C67" s="20" t="s">
        <v>71</v>
      </c>
      <c r="D67" s="47">
        <v>9334</v>
      </c>
      <c r="E67" s="47">
        <v>1921873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1931207</v>
      </c>
      <c r="O67" s="48">
        <f t="shared" si="7"/>
        <v>5.7878967700943766</v>
      </c>
      <c r="P67" s="9"/>
    </row>
    <row r="68" spans="1:16">
      <c r="A68" s="12"/>
      <c r="B68" s="25">
        <v>344.1</v>
      </c>
      <c r="C68" s="20" t="s">
        <v>189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2991397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2991397</v>
      </c>
      <c r="O68" s="48">
        <f t="shared" si="7"/>
        <v>8.9653242942729641</v>
      </c>
      <c r="P68" s="9"/>
    </row>
    <row r="69" spans="1:16">
      <c r="A69" s="12"/>
      <c r="B69" s="25">
        <v>344.3</v>
      </c>
      <c r="C69" s="20" t="s">
        <v>190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1431963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1431963</v>
      </c>
      <c r="O69" s="48">
        <f t="shared" ref="O69:O100" si="11">(N69/O$102)</f>
        <v>4.2916445635266722</v>
      </c>
      <c r="P69" s="9"/>
    </row>
    <row r="70" spans="1:16">
      <c r="A70" s="12"/>
      <c r="B70" s="25">
        <v>344.9</v>
      </c>
      <c r="C70" s="20" t="s">
        <v>191</v>
      </c>
      <c r="D70" s="47">
        <v>0</v>
      </c>
      <c r="E70" s="47">
        <v>186015</v>
      </c>
      <c r="F70" s="47">
        <v>0</v>
      </c>
      <c r="G70" s="47">
        <v>428729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614744</v>
      </c>
      <c r="O70" s="48">
        <f t="shared" si="11"/>
        <v>1.8424098566517715</v>
      </c>
      <c r="P70" s="9"/>
    </row>
    <row r="71" spans="1:16">
      <c r="A71" s="12"/>
      <c r="B71" s="25">
        <v>345.1</v>
      </c>
      <c r="C71" s="20" t="s">
        <v>75</v>
      </c>
      <c r="D71" s="47">
        <v>0</v>
      </c>
      <c r="E71" s="47">
        <v>322535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322535</v>
      </c>
      <c r="O71" s="48">
        <f t="shared" si="11"/>
        <v>0.96664898415467104</v>
      </c>
      <c r="P71" s="9"/>
    </row>
    <row r="72" spans="1:16">
      <c r="A72" s="12"/>
      <c r="B72" s="25">
        <v>345.9</v>
      </c>
      <c r="C72" s="20" t="s">
        <v>136</v>
      </c>
      <c r="D72" s="47">
        <v>0</v>
      </c>
      <c r="E72" s="47">
        <v>1883667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1883667</v>
      </c>
      <c r="O72" s="48">
        <f t="shared" si="11"/>
        <v>5.6454176819125887</v>
      </c>
      <c r="P72" s="9"/>
    </row>
    <row r="73" spans="1:16">
      <c r="A73" s="12"/>
      <c r="B73" s="25">
        <v>346.4</v>
      </c>
      <c r="C73" s="20" t="s">
        <v>76</v>
      </c>
      <c r="D73" s="47">
        <v>139894</v>
      </c>
      <c r="E73" s="47">
        <v>18447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158341</v>
      </c>
      <c r="O73" s="48">
        <f t="shared" si="11"/>
        <v>0.47455366642390678</v>
      </c>
      <c r="P73" s="9"/>
    </row>
    <row r="74" spans="1:16">
      <c r="A74" s="12"/>
      <c r="B74" s="25">
        <v>347.1</v>
      </c>
      <c r="C74" s="20" t="s">
        <v>77</v>
      </c>
      <c r="D74" s="47">
        <v>127081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127081</v>
      </c>
      <c r="O74" s="48">
        <f t="shared" si="11"/>
        <v>0.38086632320634894</v>
      </c>
      <c r="P74" s="9"/>
    </row>
    <row r="75" spans="1:16">
      <c r="A75" s="12"/>
      <c r="B75" s="25">
        <v>347.2</v>
      </c>
      <c r="C75" s="20" t="s">
        <v>78</v>
      </c>
      <c r="D75" s="47">
        <v>4831365</v>
      </c>
      <c r="E75" s="47">
        <v>855370</v>
      </c>
      <c r="F75" s="47">
        <v>0</v>
      </c>
      <c r="G75" s="47">
        <v>300000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5986735</v>
      </c>
      <c r="O75" s="48">
        <f t="shared" si="11"/>
        <v>17.942459907151825</v>
      </c>
      <c r="P75" s="9"/>
    </row>
    <row r="76" spans="1:16">
      <c r="A76" s="12"/>
      <c r="B76" s="25">
        <v>347.4</v>
      </c>
      <c r="C76" s="20" t="s">
        <v>79</v>
      </c>
      <c r="D76" s="47">
        <v>0</v>
      </c>
      <c r="E76" s="47">
        <v>60749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60749</v>
      </c>
      <c r="O76" s="48">
        <f t="shared" si="11"/>
        <v>0.18206693580049332</v>
      </c>
      <c r="P76" s="9"/>
    </row>
    <row r="77" spans="1:16">
      <c r="A77" s="12"/>
      <c r="B77" s="25">
        <v>347.9</v>
      </c>
      <c r="C77" s="20" t="s">
        <v>80</v>
      </c>
      <c r="D77" s="47">
        <v>0</v>
      </c>
      <c r="E77" s="47">
        <v>1442615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1442615</v>
      </c>
      <c r="O77" s="48">
        <f t="shared" si="11"/>
        <v>4.3235689902686243</v>
      </c>
      <c r="P77" s="9"/>
    </row>
    <row r="78" spans="1:16">
      <c r="A78" s="12"/>
      <c r="B78" s="25">
        <v>349</v>
      </c>
      <c r="C78" s="20" t="s">
        <v>1</v>
      </c>
      <c r="D78" s="47">
        <v>5182124</v>
      </c>
      <c r="E78" s="47">
        <v>2273168</v>
      </c>
      <c r="F78" s="47">
        <v>0</v>
      </c>
      <c r="G78" s="47">
        <v>0</v>
      </c>
      <c r="H78" s="47">
        <v>0</v>
      </c>
      <c r="I78" s="47">
        <v>0</v>
      </c>
      <c r="J78" s="47">
        <v>21593</v>
      </c>
      <c r="K78" s="47">
        <v>0</v>
      </c>
      <c r="L78" s="47">
        <v>0</v>
      </c>
      <c r="M78" s="47">
        <v>0</v>
      </c>
      <c r="N78" s="47">
        <f t="shared" si="10"/>
        <v>7476885</v>
      </c>
      <c r="O78" s="48">
        <f t="shared" si="11"/>
        <v>22.408493000422581</v>
      </c>
      <c r="P78" s="9"/>
    </row>
    <row r="79" spans="1:16" ht="15.75">
      <c r="A79" s="29" t="s">
        <v>54</v>
      </c>
      <c r="B79" s="30"/>
      <c r="C79" s="31"/>
      <c r="D79" s="32">
        <f t="shared" ref="D79:M79" si="12">SUM(D80:D85)</f>
        <v>868515</v>
      </c>
      <c r="E79" s="32">
        <f t="shared" si="12"/>
        <v>2842963</v>
      </c>
      <c r="F79" s="32">
        <f t="shared" si="12"/>
        <v>0</v>
      </c>
      <c r="G79" s="32">
        <f t="shared" si="12"/>
        <v>0</v>
      </c>
      <c r="H79" s="32">
        <f t="shared" si="12"/>
        <v>0</v>
      </c>
      <c r="I79" s="32">
        <f t="shared" si="12"/>
        <v>0</v>
      </c>
      <c r="J79" s="32">
        <f t="shared" si="12"/>
        <v>0</v>
      </c>
      <c r="K79" s="32">
        <f t="shared" si="12"/>
        <v>0</v>
      </c>
      <c r="L79" s="32">
        <f t="shared" si="12"/>
        <v>0</v>
      </c>
      <c r="M79" s="32">
        <f t="shared" si="12"/>
        <v>0</v>
      </c>
      <c r="N79" s="32">
        <f t="shared" ref="N79:N87" si="13">SUM(D79:M79)</f>
        <v>3711478</v>
      </c>
      <c r="O79" s="46">
        <f t="shared" si="11"/>
        <v>11.123432924837337</v>
      </c>
      <c r="P79" s="10"/>
    </row>
    <row r="80" spans="1:16">
      <c r="A80" s="13"/>
      <c r="B80" s="40">
        <v>351.1</v>
      </c>
      <c r="C80" s="21" t="s">
        <v>92</v>
      </c>
      <c r="D80" s="47">
        <v>0</v>
      </c>
      <c r="E80" s="47">
        <v>1107455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1107455</v>
      </c>
      <c r="O80" s="48">
        <f t="shared" si="11"/>
        <v>3.319082427479223</v>
      </c>
      <c r="P80" s="9"/>
    </row>
    <row r="81" spans="1:16">
      <c r="A81" s="13"/>
      <c r="B81" s="40">
        <v>351.2</v>
      </c>
      <c r="C81" s="21" t="s">
        <v>137</v>
      </c>
      <c r="D81" s="47">
        <v>0</v>
      </c>
      <c r="E81" s="47">
        <v>51145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51145</v>
      </c>
      <c r="O81" s="48">
        <f t="shared" si="11"/>
        <v>0.15328340271471513</v>
      </c>
      <c r="P81" s="9"/>
    </row>
    <row r="82" spans="1:16">
      <c r="A82" s="13"/>
      <c r="B82" s="40">
        <v>351.5</v>
      </c>
      <c r="C82" s="21" t="s">
        <v>174</v>
      </c>
      <c r="D82" s="47">
        <v>88286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88286</v>
      </c>
      <c r="O82" s="48">
        <f t="shared" si="11"/>
        <v>0.26459631424521146</v>
      </c>
      <c r="P82" s="9"/>
    </row>
    <row r="83" spans="1:16">
      <c r="A83" s="13"/>
      <c r="B83" s="40">
        <v>351.9</v>
      </c>
      <c r="C83" s="21" t="s">
        <v>192</v>
      </c>
      <c r="D83" s="47">
        <v>196339</v>
      </c>
      <c r="E83" s="47">
        <v>1141395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1337734</v>
      </c>
      <c r="O83" s="48">
        <f t="shared" si="11"/>
        <v>4.009236864740771</v>
      </c>
      <c r="P83" s="9"/>
    </row>
    <row r="84" spans="1:16">
      <c r="A84" s="13"/>
      <c r="B84" s="40">
        <v>352</v>
      </c>
      <c r="C84" s="21" t="s">
        <v>93</v>
      </c>
      <c r="D84" s="47">
        <v>234528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234528</v>
      </c>
      <c r="O84" s="48">
        <f t="shared" si="11"/>
        <v>0.70288884293433795</v>
      </c>
      <c r="P84" s="9"/>
    </row>
    <row r="85" spans="1:16">
      <c r="A85" s="13"/>
      <c r="B85" s="40">
        <v>354</v>
      </c>
      <c r="C85" s="21" t="s">
        <v>94</v>
      </c>
      <c r="D85" s="47">
        <v>349362</v>
      </c>
      <c r="E85" s="47">
        <v>542968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892330</v>
      </c>
      <c r="O85" s="48">
        <f t="shared" si="11"/>
        <v>2.6743450727230771</v>
      </c>
      <c r="P85" s="9"/>
    </row>
    <row r="86" spans="1:16" ht="15.75">
      <c r="A86" s="29" t="s">
        <v>5</v>
      </c>
      <c r="B86" s="30"/>
      <c r="C86" s="31"/>
      <c r="D86" s="32">
        <f t="shared" ref="D86:M86" si="14">SUM(D87:D94)</f>
        <v>1974911</v>
      </c>
      <c r="E86" s="32">
        <f t="shared" si="14"/>
        <v>2839039</v>
      </c>
      <c r="F86" s="32">
        <f t="shared" si="14"/>
        <v>18495</v>
      </c>
      <c r="G86" s="32">
        <f t="shared" si="14"/>
        <v>1883267</v>
      </c>
      <c r="H86" s="32">
        <f t="shared" si="14"/>
        <v>0</v>
      </c>
      <c r="I86" s="32">
        <f t="shared" si="14"/>
        <v>11484201</v>
      </c>
      <c r="J86" s="32">
        <f t="shared" si="14"/>
        <v>2046894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 t="shared" si="13"/>
        <v>20246807</v>
      </c>
      <c r="O86" s="46">
        <f t="shared" si="11"/>
        <v>60.680408076412427</v>
      </c>
      <c r="P86" s="10"/>
    </row>
    <row r="87" spans="1:16">
      <c r="A87" s="12"/>
      <c r="B87" s="25">
        <v>361.1</v>
      </c>
      <c r="C87" s="20" t="s">
        <v>96</v>
      </c>
      <c r="D87" s="47">
        <v>560353</v>
      </c>
      <c r="E87" s="47">
        <v>804324</v>
      </c>
      <c r="F87" s="47">
        <v>26057</v>
      </c>
      <c r="G87" s="47">
        <v>672757</v>
      </c>
      <c r="H87" s="47">
        <v>0</v>
      </c>
      <c r="I87" s="47">
        <v>1099101</v>
      </c>
      <c r="J87" s="47">
        <v>148195</v>
      </c>
      <c r="K87" s="47">
        <v>0</v>
      </c>
      <c r="L87" s="47">
        <v>0</v>
      </c>
      <c r="M87" s="47">
        <v>0</v>
      </c>
      <c r="N87" s="47">
        <f t="shared" si="13"/>
        <v>3310787</v>
      </c>
      <c r="O87" s="48">
        <f t="shared" si="11"/>
        <v>9.9225476004231812</v>
      </c>
      <c r="P87" s="9"/>
    </row>
    <row r="88" spans="1:16">
      <c r="A88" s="12"/>
      <c r="B88" s="25">
        <v>361.3</v>
      </c>
      <c r="C88" s="20" t="s">
        <v>97</v>
      </c>
      <c r="D88" s="47">
        <v>-123493</v>
      </c>
      <c r="E88" s="47">
        <v>-279485</v>
      </c>
      <c r="F88" s="47">
        <v>-7562</v>
      </c>
      <c r="G88" s="47">
        <v>-246631</v>
      </c>
      <c r="H88" s="47">
        <v>0</v>
      </c>
      <c r="I88" s="47">
        <v>-387007</v>
      </c>
      <c r="J88" s="47">
        <v>-56159</v>
      </c>
      <c r="K88" s="47">
        <v>0</v>
      </c>
      <c r="L88" s="47">
        <v>0</v>
      </c>
      <c r="M88" s="47">
        <v>0</v>
      </c>
      <c r="N88" s="47">
        <f t="shared" ref="N88:N94" si="15">SUM(D88:M88)</f>
        <v>-1100337</v>
      </c>
      <c r="O88" s="48">
        <f t="shared" si="11"/>
        <v>-3.2977495257190639</v>
      </c>
      <c r="P88" s="9"/>
    </row>
    <row r="89" spans="1:16">
      <c r="A89" s="12"/>
      <c r="B89" s="25">
        <v>362</v>
      </c>
      <c r="C89" s="20" t="s">
        <v>98</v>
      </c>
      <c r="D89" s="47">
        <v>0</v>
      </c>
      <c r="E89" s="47">
        <v>268700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268700</v>
      </c>
      <c r="O89" s="48">
        <f t="shared" si="11"/>
        <v>0.80530355478431825</v>
      </c>
      <c r="P89" s="9"/>
    </row>
    <row r="90" spans="1:16">
      <c r="A90" s="12"/>
      <c r="B90" s="25">
        <v>364</v>
      </c>
      <c r="C90" s="20" t="s">
        <v>193</v>
      </c>
      <c r="D90" s="47">
        <v>176863</v>
      </c>
      <c r="E90" s="47">
        <v>0</v>
      </c>
      <c r="F90" s="47">
        <v>0</v>
      </c>
      <c r="G90" s="47">
        <v>0</v>
      </c>
      <c r="H90" s="47">
        <v>0</v>
      </c>
      <c r="I90" s="47">
        <v>-3735713</v>
      </c>
      <c r="J90" s="47">
        <v>-17483</v>
      </c>
      <c r="K90" s="47">
        <v>0</v>
      </c>
      <c r="L90" s="47">
        <v>0</v>
      </c>
      <c r="M90" s="47">
        <v>0</v>
      </c>
      <c r="N90" s="47">
        <f t="shared" si="15"/>
        <v>-3576333</v>
      </c>
      <c r="O90" s="48">
        <f t="shared" si="11"/>
        <v>-10.718398503879664</v>
      </c>
      <c r="P90" s="9"/>
    </row>
    <row r="91" spans="1:16">
      <c r="A91" s="12"/>
      <c r="B91" s="25">
        <v>365</v>
      </c>
      <c r="C91" s="20" t="s">
        <v>194</v>
      </c>
      <c r="D91" s="47">
        <v>0</v>
      </c>
      <c r="E91" s="47">
        <v>80526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80526</v>
      </c>
      <c r="O91" s="48">
        <f t="shared" si="11"/>
        <v>0.24133931541705253</v>
      </c>
      <c r="P91" s="9"/>
    </row>
    <row r="92" spans="1:16">
      <c r="A92" s="12"/>
      <c r="B92" s="25">
        <v>366</v>
      </c>
      <c r="C92" s="20" t="s">
        <v>101</v>
      </c>
      <c r="D92" s="47">
        <v>0</v>
      </c>
      <c r="E92" s="47">
        <v>222326</v>
      </c>
      <c r="F92" s="47">
        <v>0</v>
      </c>
      <c r="G92" s="47">
        <v>298972</v>
      </c>
      <c r="H92" s="47">
        <v>0</v>
      </c>
      <c r="I92" s="47">
        <v>8907071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9428369</v>
      </c>
      <c r="O92" s="48">
        <f t="shared" si="11"/>
        <v>28.25716066809925</v>
      </c>
      <c r="P92" s="9"/>
    </row>
    <row r="93" spans="1:16">
      <c r="A93" s="12"/>
      <c r="B93" s="25">
        <v>369.3</v>
      </c>
      <c r="C93" s="20" t="s">
        <v>152</v>
      </c>
      <c r="D93" s="47">
        <v>28948</v>
      </c>
      <c r="E93" s="47">
        <v>261420</v>
      </c>
      <c r="F93" s="47">
        <v>0</v>
      </c>
      <c r="G93" s="47">
        <v>9300</v>
      </c>
      <c r="H93" s="47">
        <v>0</v>
      </c>
      <c r="I93" s="47">
        <v>4629496</v>
      </c>
      <c r="J93" s="47">
        <v>1972341</v>
      </c>
      <c r="K93" s="47">
        <v>0</v>
      </c>
      <c r="L93" s="47">
        <v>0</v>
      </c>
      <c r="M93" s="47">
        <v>0</v>
      </c>
      <c r="N93" s="47">
        <f t="shared" si="15"/>
        <v>6901505</v>
      </c>
      <c r="O93" s="48">
        <f t="shared" si="11"/>
        <v>20.68405846617695</v>
      </c>
      <c r="P93" s="9"/>
    </row>
    <row r="94" spans="1:16">
      <c r="A94" s="12"/>
      <c r="B94" s="25">
        <v>369.9</v>
      </c>
      <c r="C94" s="20" t="s">
        <v>102</v>
      </c>
      <c r="D94" s="47">
        <v>1332240</v>
      </c>
      <c r="E94" s="47">
        <v>1481228</v>
      </c>
      <c r="F94" s="47">
        <v>0</v>
      </c>
      <c r="G94" s="47">
        <v>1148869</v>
      </c>
      <c r="H94" s="47">
        <v>0</v>
      </c>
      <c r="I94" s="47">
        <v>971253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4933590</v>
      </c>
      <c r="O94" s="48">
        <f t="shared" si="11"/>
        <v>14.786146501110402</v>
      </c>
      <c r="P94" s="9"/>
    </row>
    <row r="95" spans="1:16" ht="15.75">
      <c r="A95" s="29" t="s">
        <v>55</v>
      </c>
      <c r="B95" s="30"/>
      <c r="C95" s="31"/>
      <c r="D95" s="32">
        <f t="shared" ref="D95:M95" si="16">SUM(D96:D99)</f>
        <v>11834614</v>
      </c>
      <c r="E95" s="32">
        <f t="shared" si="16"/>
        <v>19314490</v>
      </c>
      <c r="F95" s="32">
        <f t="shared" si="16"/>
        <v>113349246</v>
      </c>
      <c r="G95" s="32">
        <f t="shared" si="16"/>
        <v>22082126</v>
      </c>
      <c r="H95" s="32">
        <f t="shared" si="16"/>
        <v>0</v>
      </c>
      <c r="I95" s="32">
        <f t="shared" si="16"/>
        <v>18403015</v>
      </c>
      <c r="J95" s="32">
        <f t="shared" si="16"/>
        <v>3686</v>
      </c>
      <c r="K95" s="32">
        <f t="shared" si="16"/>
        <v>0</v>
      </c>
      <c r="L95" s="32">
        <f t="shared" si="16"/>
        <v>0</v>
      </c>
      <c r="M95" s="32">
        <f t="shared" si="16"/>
        <v>0</v>
      </c>
      <c r="N95" s="32">
        <f t="shared" ref="N95:N100" si="17">SUM(D95:M95)</f>
        <v>184987177</v>
      </c>
      <c r="O95" s="46">
        <f t="shared" si="11"/>
        <v>554.41321632905056</v>
      </c>
      <c r="P95" s="9"/>
    </row>
    <row r="96" spans="1:16">
      <c r="A96" s="12"/>
      <c r="B96" s="25">
        <v>381</v>
      </c>
      <c r="C96" s="20" t="s">
        <v>103</v>
      </c>
      <c r="D96" s="47">
        <v>11834614</v>
      </c>
      <c r="E96" s="47">
        <v>19258121</v>
      </c>
      <c r="F96" s="47">
        <v>37462230</v>
      </c>
      <c r="G96" s="47">
        <v>22082126</v>
      </c>
      <c r="H96" s="47">
        <v>0</v>
      </c>
      <c r="I96" s="47">
        <v>18403015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109040106</v>
      </c>
      <c r="O96" s="48">
        <f t="shared" si="11"/>
        <v>326.79711565261954</v>
      </c>
      <c r="P96" s="9"/>
    </row>
    <row r="97" spans="1:119">
      <c r="A97" s="12"/>
      <c r="B97" s="25">
        <v>384</v>
      </c>
      <c r="C97" s="20" t="s">
        <v>104</v>
      </c>
      <c r="D97" s="47">
        <v>0</v>
      </c>
      <c r="E97" s="47">
        <v>0</v>
      </c>
      <c r="F97" s="47">
        <v>75887016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75887016</v>
      </c>
      <c r="O97" s="48">
        <f t="shared" si="11"/>
        <v>227.43611368356696</v>
      </c>
      <c r="P97" s="9"/>
    </row>
    <row r="98" spans="1:119">
      <c r="A98" s="12"/>
      <c r="B98" s="25">
        <v>388.1</v>
      </c>
      <c r="C98" s="20" t="s">
        <v>141</v>
      </c>
      <c r="D98" s="47">
        <v>0</v>
      </c>
      <c r="E98" s="47">
        <v>56369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56369</v>
      </c>
      <c r="O98" s="48">
        <f t="shared" si="11"/>
        <v>0.16893991842068196</v>
      </c>
      <c r="P98" s="9"/>
    </row>
    <row r="99" spans="1:119" ht="15.75" thickBot="1">
      <c r="A99" s="12"/>
      <c r="B99" s="25">
        <v>389.8</v>
      </c>
      <c r="C99" s="20" t="s">
        <v>195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3686</v>
      </c>
      <c r="K99" s="47">
        <v>0</v>
      </c>
      <c r="L99" s="47">
        <v>0</v>
      </c>
      <c r="M99" s="47">
        <v>0</v>
      </c>
      <c r="N99" s="47">
        <f t="shared" si="17"/>
        <v>3686</v>
      </c>
      <c r="O99" s="48">
        <f t="shared" si="11"/>
        <v>1.1047074443375502E-2</v>
      </c>
      <c r="P99" s="9"/>
    </row>
    <row r="100" spans="1:119" ht="16.5" thickBot="1">
      <c r="A100" s="14" t="s">
        <v>81</v>
      </c>
      <c r="B100" s="23"/>
      <c r="C100" s="22"/>
      <c r="D100" s="15">
        <f t="shared" ref="D100:M100" si="18">SUM(D5,D14,D27,D56,D79,D86,D95)</f>
        <v>274111053</v>
      </c>
      <c r="E100" s="15">
        <f t="shared" si="18"/>
        <v>153651513</v>
      </c>
      <c r="F100" s="15">
        <f t="shared" si="18"/>
        <v>118608328</v>
      </c>
      <c r="G100" s="15">
        <f t="shared" si="18"/>
        <v>70596188</v>
      </c>
      <c r="H100" s="15">
        <f t="shared" si="18"/>
        <v>0</v>
      </c>
      <c r="I100" s="15">
        <f t="shared" si="18"/>
        <v>204530124</v>
      </c>
      <c r="J100" s="15">
        <f t="shared" si="18"/>
        <v>74036692</v>
      </c>
      <c r="K100" s="15">
        <f t="shared" si="18"/>
        <v>0</v>
      </c>
      <c r="L100" s="15">
        <f t="shared" si="18"/>
        <v>0</v>
      </c>
      <c r="M100" s="15">
        <f t="shared" si="18"/>
        <v>0</v>
      </c>
      <c r="N100" s="15">
        <f t="shared" si="17"/>
        <v>895533898</v>
      </c>
      <c r="O100" s="38">
        <f t="shared" si="11"/>
        <v>2683.9472701498216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49" t="s">
        <v>196</v>
      </c>
      <c r="M102" s="49"/>
      <c r="N102" s="49"/>
      <c r="O102" s="44">
        <v>333663</v>
      </c>
    </row>
    <row r="103" spans="1:119">
      <c r="A103" s="50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2"/>
    </row>
    <row r="104" spans="1:119" ht="15.75" customHeight="1" thickBot="1">
      <c r="A104" s="53" t="s">
        <v>144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5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199156838</v>
      </c>
      <c r="E5" s="27">
        <f t="shared" si="0"/>
        <v>67127274</v>
      </c>
      <c r="F5" s="27">
        <f t="shared" si="0"/>
        <v>4940625</v>
      </c>
      <c r="G5" s="27">
        <f t="shared" si="0"/>
        <v>12898769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284123506</v>
      </c>
      <c r="O5" s="33">
        <f t="shared" ref="O5:O36" si="1">(N5/O$106)</f>
        <v>861.37446528563066</v>
      </c>
      <c r="P5" s="6"/>
    </row>
    <row r="6" spans="1:133">
      <c r="A6" s="12"/>
      <c r="B6" s="25">
        <v>311</v>
      </c>
      <c r="C6" s="20" t="s">
        <v>3</v>
      </c>
      <c r="D6" s="47">
        <v>199156838</v>
      </c>
      <c r="E6" s="47">
        <v>44134546</v>
      </c>
      <c r="F6" s="47">
        <v>4940625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248232009</v>
      </c>
      <c r="O6" s="48">
        <f t="shared" si="1"/>
        <v>752.56256347601482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14898077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14898077</v>
      </c>
      <c r="O7" s="48">
        <f t="shared" si="1"/>
        <v>45.166354907851776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1387266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1387266</v>
      </c>
      <c r="O8" s="48">
        <f t="shared" si="1"/>
        <v>4.2057608178287644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4988238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4988238</v>
      </c>
      <c r="O9" s="48">
        <f t="shared" si="1"/>
        <v>15.122792550530697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0</v>
      </c>
      <c r="F10" s="47">
        <v>0</v>
      </c>
      <c r="G10" s="47">
        <v>6523265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6523265</v>
      </c>
      <c r="O10" s="48">
        <f t="shared" si="1"/>
        <v>19.776518952611649</v>
      </c>
      <c r="P10" s="9"/>
    </row>
    <row r="11" spans="1:133">
      <c r="A11" s="12"/>
      <c r="B11" s="25">
        <v>314.3</v>
      </c>
      <c r="C11" s="20" t="s">
        <v>14</v>
      </c>
      <c r="D11" s="47">
        <v>0</v>
      </c>
      <c r="E11" s="47">
        <v>282207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282207</v>
      </c>
      <c r="O11" s="48">
        <f t="shared" si="1"/>
        <v>0.8555642127155153</v>
      </c>
      <c r="P11" s="9"/>
    </row>
    <row r="12" spans="1:133">
      <c r="A12" s="12"/>
      <c r="B12" s="25">
        <v>315</v>
      </c>
      <c r="C12" s="20" t="s">
        <v>15</v>
      </c>
      <c r="D12" s="47">
        <v>0</v>
      </c>
      <c r="E12" s="47">
        <v>5346777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5346777</v>
      </c>
      <c r="O12" s="48">
        <f t="shared" si="1"/>
        <v>16.209771744040456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2465667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2465667</v>
      </c>
      <c r="O13" s="48">
        <f t="shared" si="1"/>
        <v>7.4751386240370596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SUM(D15:D27)</f>
        <v>301410</v>
      </c>
      <c r="E14" s="32">
        <f t="shared" si="3"/>
        <v>14784687</v>
      </c>
      <c r="F14" s="32">
        <f t="shared" si="3"/>
        <v>110582</v>
      </c>
      <c r="G14" s="32">
        <f t="shared" si="3"/>
        <v>18274638</v>
      </c>
      <c r="H14" s="32">
        <f t="shared" si="3"/>
        <v>0</v>
      </c>
      <c r="I14" s="32">
        <f t="shared" si="3"/>
        <v>8717543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42188860</v>
      </c>
      <c r="O14" s="46">
        <f t="shared" si="1"/>
        <v>127.90355586950392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10280889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10280889</v>
      </c>
      <c r="O15" s="48">
        <f t="shared" si="1"/>
        <v>31.168471027652046</v>
      </c>
      <c r="P15" s="9"/>
    </row>
    <row r="16" spans="1:133">
      <c r="A16" s="12"/>
      <c r="B16" s="25">
        <v>324.11</v>
      </c>
      <c r="C16" s="20" t="s">
        <v>117</v>
      </c>
      <c r="D16" s="47">
        <v>0</v>
      </c>
      <c r="E16" s="47">
        <v>0</v>
      </c>
      <c r="F16" s="47">
        <v>0</v>
      </c>
      <c r="G16" s="47">
        <v>1298970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1298970</v>
      </c>
      <c r="O16" s="48">
        <f t="shared" si="1"/>
        <v>3.9380746947845831</v>
      </c>
      <c r="P16" s="9"/>
    </row>
    <row r="17" spans="1:16">
      <c r="A17" s="12"/>
      <c r="B17" s="25">
        <v>324.12</v>
      </c>
      <c r="C17" s="20" t="s">
        <v>118</v>
      </c>
      <c r="D17" s="47">
        <v>0</v>
      </c>
      <c r="E17" s="47">
        <v>0</v>
      </c>
      <c r="F17" s="47">
        <v>0</v>
      </c>
      <c r="G17" s="47">
        <v>157310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157310</v>
      </c>
      <c r="O17" s="48">
        <f t="shared" si="1"/>
        <v>0.47691519452840542</v>
      </c>
      <c r="P17" s="9"/>
    </row>
    <row r="18" spans="1:16">
      <c r="A18" s="12"/>
      <c r="B18" s="25">
        <v>324.20999999999998</v>
      </c>
      <c r="C18" s="20" t="s">
        <v>119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7836043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7836043</v>
      </c>
      <c r="O18" s="48">
        <f t="shared" si="1"/>
        <v>23.756455226482419</v>
      </c>
      <c r="P18" s="9"/>
    </row>
    <row r="19" spans="1:16">
      <c r="A19" s="12"/>
      <c r="B19" s="25">
        <v>324.22000000000003</v>
      </c>
      <c r="C19" s="20" t="s">
        <v>120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874704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874704</v>
      </c>
      <c r="O19" s="48">
        <f t="shared" si="1"/>
        <v>2.6518315956695337</v>
      </c>
      <c r="P19" s="9"/>
    </row>
    <row r="20" spans="1:16">
      <c r="A20" s="12"/>
      <c r="B20" s="25">
        <v>324.31</v>
      </c>
      <c r="C20" s="20" t="s">
        <v>121</v>
      </c>
      <c r="D20" s="47">
        <v>0</v>
      </c>
      <c r="E20" s="47">
        <v>0</v>
      </c>
      <c r="F20" s="47">
        <v>0</v>
      </c>
      <c r="G20" s="47">
        <v>5247528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5247528</v>
      </c>
      <c r="O20" s="48">
        <f t="shared" si="1"/>
        <v>15.908879517597446</v>
      </c>
      <c r="P20" s="9"/>
    </row>
    <row r="21" spans="1:16">
      <c r="A21" s="12"/>
      <c r="B21" s="25">
        <v>324.32</v>
      </c>
      <c r="C21" s="20" t="s">
        <v>122</v>
      </c>
      <c r="D21" s="47">
        <v>0</v>
      </c>
      <c r="E21" s="47">
        <v>0</v>
      </c>
      <c r="F21" s="47">
        <v>0</v>
      </c>
      <c r="G21" s="47">
        <v>4658055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4658055</v>
      </c>
      <c r="O21" s="48">
        <f t="shared" si="1"/>
        <v>14.121779965984436</v>
      </c>
      <c r="P21" s="9"/>
    </row>
    <row r="22" spans="1:16">
      <c r="A22" s="12"/>
      <c r="B22" s="25">
        <v>324.61</v>
      </c>
      <c r="C22" s="20" t="s">
        <v>123</v>
      </c>
      <c r="D22" s="47">
        <v>0</v>
      </c>
      <c r="E22" s="47">
        <v>0</v>
      </c>
      <c r="F22" s="47">
        <v>0</v>
      </c>
      <c r="G22" s="47">
        <v>3854908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3854908</v>
      </c>
      <c r="O22" s="48">
        <f t="shared" si="1"/>
        <v>11.686887030125906</v>
      </c>
      <c r="P22" s="9"/>
    </row>
    <row r="23" spans="1:16">
      <c r="A23" s="12"/>
      <c r="B23" s="25">
        <v>324.62</v>
      </c>
      <c r="C23" s="20" t="s">
        <v>124</v>
      </c>
      <c r="D23" s="47">
        <v>0</v>
      </c>
      <c r="E23" s="47">
        <v>0</v>
      </c>
      <c r="F23" s="47">
        <v>0</v>
      </c>
      <c r="G23" s="47">
        <v>866634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866634</v>
      </c>
      <c r="O23" s="48">
        <f t="shared" si="1"/>
        <v>2.6273658552852974</v>
      </c>
      <c r="P23" s="9"/>
    </row>
    <row r="24" spans="1:16">
      <c r="A24" s="12"/>
      <c r="B24" s="25">
        <v>324.70999999999998</v>
      </c>
      <c r="C24" s="20" t="s">
        <v>125</v>
      </c>
      <c r="D24" s="47">
        <v>0</v>
      </c>
      <c r="E24" s="47">
        <v>0</v>
      </c>
      <c r="F24" s="47">
        <v>0</v>
      </c>
      <c r="G24" s="47">
        <v>1051345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1051345</v>
      </c>
      <c r="O24" s="48">
        <f t="shared" si="1"/>
        <v>3.1873523945805506</v>
      </c>
      <c r="P24" s="9"/>
    </row>
    <row r="25" spans="1:16">
      <c r="A25" s="12"/>
      <c r="B25" s="25">
        <v>324.72000000000003</v>
      </c>
      <c r="C25" s="20" t="s">
        <v>149</v>
      </c>
      <c r="D25" s="47">
        <v>0</v>
      </c>
      <c r="E25" s="47">
        <v>0</v>
      </c>
      <c r="F25" s="47">
        <v>0</v>
      </c>
      <c r="G25" s="47">
        <v>130505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130505</v>
      </c>
      <c r="O25" s="48">
        <f t="shared" si="1"/>
        <v>0.39565073715548632</v>
      </c>
      <c r="P25" s="9"/>
    </row>
    <row r="26" spans="1:16">
      <c r="A26" s="12"/>
      <c r="B26" s="25">
        <v>325.10000000000002</v>
      </c>
      <c r="C26" s="20" t="s">
        <v>126</v>
      </c>
      <c r="D26" s="47">
        <v>0</v>
      </c>
      <c r="E26" s="47">
        <v>2480542</v>
      </c>
      <c r="F26" s="47">
        <v>110582</v>
      </c>
      <c r="G26" s="47">
        <v>443775</v>
      </c>
      <c r="H26" s="47">
        <v>0</v>
      </c>
      <c r="I26" s="47">
        <v>6796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3041695</v>
      </c>
      <c r="O26" s="48">
        <f t="shared" si="1"/>
        <v>9.2214771001276343</v>
      </c>
      <c r="P26" s="9"/>
    </row>
    <row r="27" spans="1:16">
      <c r="A27" s="12"/>
      <c r="B27" s="25">
        <v>329</v>
      </c>
      <c r="C27" s="20" t="s">
        <v>19</v>
      </c>
      <c r="D27" s="47">
        <v>301410</v>
      </c>
      <c r="E27" s="47">
        <v>2023256</v>
      </c>
      <c r="F27" s="47">
        <v>0</v>
      </c>
      <c r="G27" s="47">
        <v>565608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2890274</v>
      </c>
      <c r="O27" s="48">
        <f t="shared" si="1"/>
        <v>8.7624155295301787</v>
      </c>
      <c r="P27" s="9"/>
    </row>
    <row r="28" spans="1:16" ht="15.75">
      <c r="A28" s="29" t="s">
        <v>21</v>
      </c>
      <c r="B28" s="30"/>
      <c r="C28" s="31"/>
      <c r="D28" s="32">
        <f t="shared" ref="D28:M28" si="5">SUM(D29:D58)</f>
        <v>41058174</v>
      </c>
      <c r="E28" s="32">
        <f t="shared" si="5"/>
        <v>28586964</v>
      </c>
      <c r="F28" s="32">
        <f t="shared" si="5"/>
        <v>0</v>
      </c>
      <c r="G28" s="32">
        <f t="shared" si="5"/>
        <v>9757366</v>
      </c>
      <c r="H28" s="32">
        <f t="shared" si="5"/>
        <v>0</v>
      </c>
      <c r="I28" s="32">
        <f t="shared" si="5"/>
        <v>9418646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88821150</v>
      </c>
      <c r="O28" s="46">
        <f t="shared" si="1"/>
        <v>269.27821518331115</v>
      </c>
      <c r="P28" s="10"/>
    </row>
    <row r="29" spans="1:16">
      <c r="A29" s="12"/>
      <c r="B29" s="25">
        <v>331.1</v>
      </c>
      <c r="C29" s="20" t="s">
        <v>127</v>
      </c>
      <c r="D29" s="47">
        <v>650240</v>
      </c>
      <c r="E29" s="47">
        <v>1905561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2555801</v>
      </c>
      <c r="O29" s="48">
        <f t="shared" si="1"/>
        <v>7.7483969937759403</v>
      </c>
      <c r="P29" s="9"/>
    </row>
    <row r="30" spans="1:16">
      <c r="A30" s="12"/>
      <c r="B30" s="25">
        <v>331.2</v>
      </c>
      <c r="C30" s="20" t="s">
        <v>20</v>
      </c>
      <c r="D30" s="47">
        <v>16263</v>
      </c>
      <c r="E30" s="47">
        <v>544299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560562</v>
      </c>
      <c r="O30" s="48">
        <f t="shared" si="1"/>
        <v>1.6994503545561757</v>
      </c>
      <c r="P30" s="9"/>
    </row>
    <row r="31" spans="1:16">
      <c r="A31" s="12"/>
      <c r="B31" s="25">
        <v>331.39</v>
      </c>
      <c r="C31" s="20" t="s">
        <v>27</v>
      </c>
      <c r="D31" s="47">
        <v>433597</v>
      </c>
      <c r="E31" s="47">
        <v>23210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9" si="6">SUM(D31:M31)</f>
        <v>456807</v>
      </c>
      <c r="O31" s="48">
        <f t="shared" si="1"/>
        <v>1.3848973318094038</v>
      </c>
      <c r="P31" s="9"/>
    </row>
    <row r="32" spans="1:16">
      <c r="A32" s="12"/>
      <c r="B32" s="25">
        <v>331.41</v>
      </c>
      <c r="C32" s="20" t="s">
        <v>128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2578039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2578039</v>
      </c>
      <c r="O32" s="48">
        <f t="shared" si="1"/>
        <v>7.8158157217393409</v>
      </c>
      <c r="P32" s="9"/>
    </row>
    <row r="33" spans="1:16">
      <c r="A33" s="12"/>
      <c r="B33" s="25">
        <v>331.42</v>
      </c>
      <c r="C33" s="20" t="s">
        <v>28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3406407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3406407</v>
      </c>
      <c r="O33" s="48">
        <f t="shared" si="1"/>
        <v>10.327170917601691</v>
      </c>
      <c r="P33" s="9"/>
    </row>
    <row r="34" spans="1:16">
      <c r="A34" s="12"/>
      <c r="B34" s="25">
        <v>331.49</v>
      </c>
      <c r="C34" s="20" t="s">
        <v>29</v>
      </c>
      <c r="D34" s="47">
        <v>0</v>
      </c>
      <c r="E34" s="47">
        <v>3119939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3119939</v>
      </c>
      <c r="O34" s="48">
        <f t="shared" si="1"/>
        <v>9.458688672695688</v>
      </c>
      <c r="P34" s="9"/>
    </row>
    <row r="35" spans="1:16">
      <c r="A35" s="12"/>
      <c r="B35" s="25">
        <v>331.5</v>
      </c>
      <c r="C35" s="20" t="s">
        <v>22</v>
      </c>
      <c r="D35" s="47">
        <v>0</v>
      </c>
      <c r="E35" s="47">
        <v>8255384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8255384</v>
      </c>
      <c r="O35" s="48">
        <f t="shared" si="1"/>
        <v>25.027767251075492</v>
      </c>
      <c r="P35" s="9"/>
    </row>
    <row r="36" spans="1:16">
      <c r="A36" s="12"/>
      <c r="B36" s="25">
        <v>331.69</v>
      </c>
      <c r="C36" s="20" t="s">
        <v>31</v>
      </c>
      <c r="D36" s="47">
        <v>0</v>
      </c>
      <c r="E36" s="47">
        <v>835441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835441</v>
      </c>
      <c r="O36" s="48">
        <f t="shared" si="1"/>
        <v>2.5327983410590909</v>
      </c>
      <c r="P36" s="9"/>
    </row>
    <row r="37" spans="1:16">
      <c r="A37" s="12"/>
      <c r="B37" s="25">
        <v>331.7</v>
      </c>
      <c r="C37" s="20" t="s">
        <v>23</v>
      </c>
      <c r="D37" s="47">
        <v>0</v>
      </c>
      <c r="E37" s="47">
        <v>216055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216055</v>
      </c>
      <c r="O37" s="48">
        <f t="shared" ref="O37:O68" si="7">(N37/O$106)</f>
        <v>0.65501183875045854</v>
      </c>
      <c r="P37" s="9"/>
    </row>
    <row r="38" spans="1:16">
      <c r="A38" s="12"/>
      <c r="B38" s="25">
        <v>333</v>
      </c>
      <c r="C38" s="20" t="s">
        <v>4</v>
      </c>
      <c r="D38" s="47">
        <v>1266939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1266939</v>
      </c>
      <c r="O38" s="48">
        <f t="shared" si="7"/>
        <v>3.8409666241219469</v>
      </c>
      <c r="P38" s="9"/>
    </row>
    <row r="39" spans="1:16">
      <c r="A39" s="12"/>
      <c r="B39" s="25">
        <v>334.2</v>
      </c>
      <c r="C39" s="20" t="s">
        <v>26</v>
      </c>
      <c r="D39" s="47">
        <v>0</v>
      </c>
      <c r="E39" s="47">
        <v>2155567</v>
      </c>
      <c r="F39" s="47">
        <v>0</v>
      </c>
      <c r="G39" s="47">
        <v>0</v>
      </c>
      <c r="H39" s="47">
        <v>0</v>
      </c>
      <c r="I39" s="47">
        <v>88966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2244533</v>
      </c>
      <c r="O39" s="48">
        <f t="shared" si="7"/>
        <v>6.8047288304648488</v>
      </c>
      <c r="P39" s="9"/>
    </row>
    <row r="40" spans="1:16">
      <c r="A40" s="12"/>
      <c r="B40" s="25">
        <v>334.34</v>
      </c>
      <c r="C40" s="20" t="s">
        <v>129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18400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18400</v>
      </c>
      <c r="O40" s="48">
        <f t="shared" si="7"/>
        <v>5.5783100752162355E-2</v>
      </c>
      <c r="P40" s="9"/>
    </row>
    <row r="41" spans="1:16">
      <c r="A41" s="12"/>
      <c r="B41" s="25">
        <v>334.35</v>
      </c>
      <c r="C41" s="20" t="s">
        <v>130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250000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250000</v>
      </c>
      <c r="O41" s="48">
        <f t="shared" si="7"/>
        <v>0.75792256456742324</v>
      </c>
      <c r="P41" s="9"/>
    </row>
    <row r="42" spans="1:16">
      <c r="A42" s="12"/>
      <c r="B42" s="25">
        <v>334.39</v>
      </c>
      <c r="C42" s="20" t="s">
        <v>33</v>
      </c>
      <c r="D42" s="47">
        <v>0</v>
      </c>
      <c r="E42" s="47">
        <v>125838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6" si="8">SUM(D42:M42)</f>
        <v>125838</v>
      </c>
      <c r="O42" s="48">
        <f t="shared" si="7"/>
        <v>0.38150183872014165</v>
      </c>
      <c r="P42" s="9"/>
    </row>
    <row r="43" spans="1:16">
      <c r="A43" s="12"/>
      <c r="B43" s="25">
        <v>334.41</v>
      </c>
      <c r="C43" s="20" t="s">
        <v>159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194698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194698</v>
      </c>
      <c r="O43" s="48">
        <f t="shared" si="7"/>
        <v>0.5902640299045927</v>
      </c>
      <c r="P43" s="9"/>
    </row>
    <row r="44" spans="1:16">
      <c r="A44" s="12"/>
      <c r="B44" s="25">
        <v>334.42</v>
      </c>
      <c r="C44" s="20" t="s">
        <v>173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2882136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2882136</v>
      </c>
      <c r="O44" s="48">
        <f t="shared" si="7"/>
        <v>8.7377436342083801</v>
      </c>
      <c r="P44" s="9"/>
    </row>
    <row r="45" spans="1:16">
      <c r="A45" s="12"/>
      <c r="B45" s="25">
        <v>334.49</v>
      </c>
      <c r="C45" s="20" t="s">
        <v>34</v>
      </c>
      <c r="D45" s="47">
        <v>0</v>
      </c>
      <c r="E45" s="47">
        <v>0</v>
      </c>
      <c r="F45" s="47">
        <v>0</v>
      </c>
      <c r="G45" s="47">
        <v>3131257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3131257</v>
      </c>
      <c r="O45" s="48">
        <f t="shared" si="7"/>
        <v>9.4930013430387845</v>
      </c>
      <c r="P45" s="9"/>
    </row>
    <row r="46" spans="1:16">
      <c r="A46" s="12"/>
      <c r="B46" s="25">
        <v>334.5</v>
      </c>
      <c r="C46" s="20" t="s">
        <v>35</v>
      </c>
      <c r="D46" s="47">
        <v>0</v>
      </c>
      <c r="E46" s="47">
        <v>1056769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1056769</v>
      </c>
      <c r="O46" s="48">
        <f t="shared" si="7"/>
        <v>3.2037962825414055</v>
      </c>
      <c r="P46" s="9"/>
    </row>
    <row r="47" spans="1:16">
      <c r="A47" s="12"/>
      <c r="B47" s="25">
        <v>334.62</v>
      </c>
      <c r="C47" s="20" t="s">
        <v>36</v>
      </c>
      <c r="D47" s="47">
        <v>0</v>
      </c>
      <c r="E47" s="47">
        <v>1065645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1065645</v>
      </c>
      <c r="O47" s="48">
        <f t="shared" si="7"/>
        <v>3.2307055652738073</v>
      </c>
      <c r="P47" s="9"/>
    </row>
    <row r="48" spans="1:16">
      <c r="A48" s="12"/>
      <c r="B48" s="25">
        <v>334.7</v>
      </c>
      <c r="C48" s="20" t="s">
        <v>37</v>
      </c>
      <c r="D48" s="47">
        <v>0</v>
      </c>
      <c r="E48" s="47">
        <v>376371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376371</v>
      </c>
      <c r="O48" s="48">
        <f t="shared" si="7"/>
        <v>1.1410402941952227</v>
      </c>
      <c r="P48" s="9"/>
    </row>
    <row r="49" spans="1:16">
      <c r="A49" s="12"/>
      <c r="B49" s="25">
        <v>335.12</v>
      </c>
      <c r="C49" s="20" t="s">
        <v>38</v>
      </c>
      <c r="D49" s="47">
        <v>7968291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7968291</v>
      </c>
      <c r="O49" s="48">
        <f t="shared" si="7"/>
        <v>24.157390199758073</v>
      </c>
      <c r="P49" s="9"/>
    </row>
    <row r="50" spans="1:16">
      <c r="A50" s="12"/>
      <c r="B50" s="25">
        <v>335.13</v>
      </c>
      <c r="C50" s="20" t="s">
        <v>39</v>
      </c>
      <c r="D50" s="47">
        <v>78068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78068</v>
      </c>
      <c r="O50" s="48">
        <f t="shared" si="7"/>
        <v>0.2366779950825984</v>
      </c>
      <c r="P50" s="9"/>
    </row>
    <row r="51" spans="1:16">
      <c r="A51" s="12"/>
      <c r="B51" s="25">
        <v>335.14</v>
      </c>
      <c r="C51" s="20" t="s">
        <v>40</v>
      </c>
      <c r="D51" s="47">
        <v>0</v>
      </c>
      <c r="E51" s="47">
        <v>100466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100466</v>
      </c>
      <c r="O51" s="48">
        <f t="shared" si="7"/>
        <v>0.304581793487323</v>
      </c>
      <c r="P51" s="9"/>
    </row>
    <row r="52" spans="1:16">
      <c r="A52" s="12"/>
      <c r="B52" s="25">
        <v>335.15</v>
      </c>
      <c r="C52" s="20" t="s">
        <v>41</v>
      </c>
      <c r="D52" s="47">
        <v>169951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169951</v>
      </c>
      <c r="O52" s="48">
        <f t="shared" si="7"/>
        <v>0.51523879108319259</v>
      </c>
      <c r="P52" s="9"/>
    </row>
    <row r="53" spans="1:16">
      <c r="A53" s="12"/>
      <c r="B53" s="25">
        <v>335.18</v>
      </c>
      <c r="C53" s="20" t="s">
        <v>42</v>
      </c>
      <c r="D53" s="47">
        <v>29712986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29712986</v>
      </c>
      <c r="O53" s="48">
        <f t="shared" si="7"/>
        <v>90.080570200303782</v>
      </c>
      <c r="P53" s="9"/>
    </row>
    <row r="54" spans="1:16">
      <c r="A54" s="12"/>
      <c r="B54" s="25">
        <v>335.49</v>
      </c>
      <c r="C54" s="20" t="s">
        <v>45</v>
      </c>
      <c r="D54" s="47">
        <v>0</v>
      </c>
      <c r="E54" s="47">
        <v>138229</v>
      </c>
      <c r="F54" s="47">
        <v>0</v>
      </c>
      <c r="G54" s="47">
        <v>5626109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5764338</v>
      </c>
      <c r="O54" s="48">
        <f t="shared" si="7"/>
        <v>17.475687359973808</v>
      </c>
      <c r="P54" s="9"/>
    </row>
    <row r="55" spans="1:16">
      <c r="A55" s="12"/>
      <c r="B55" s="25">
        <v>335.8</v>
      </c>
      <c r="C55" s="20" t="s">
        <v>46</v>
      </c>
      <c r="D55" s="47">
        <v>0</v>
      </c>
      <c r="E55" s="47">
        <v>8041861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8041861</v>
      </c>
      <c r="O55" s="48">
        <f t="shared" si="7"/>
        <v>24.380431652058974</v>
      </c>
      <c r="P55" s="9"/>
    </row>
    <row r="56" spans="1:16">
      <c r="A56" s="12"/>
      <c r="B56" s="25">
        <v>335.9</v>
      </c>
      <c r="C56" s="20" t="s">
        <v>132</v>
      </c>
      <c r="D56" s="47">
        <v>761839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761839</v>
      </c>
      <c r="O56" s="48">
        <f t="shared" si="7"/>
        <v>2.3096598746699248</v>
      </c>
      <c r="P56" s="9"/>
    </row>
    <row r="57" spans="1:16">
      <c r="A57" s="12"/>
      <c r="B57" s="25">
        <v>337.3</v>
      </c>
      <c r="C57" s="20" t="s">
        <v>47</v>
      </c>
      <c r="D57" s="47">
        <v>0</v>
      </c>
      <c r="E57" s="47">
        <v>617500</v>
      </c>
      <c r="F57" s="47">
        <v>0</v>
      </c>
      <c r="G57" s="47">
        <v>1000000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1617500</v>
      </c>
      <c r="O57" s="48">
        <f t="shared" si="7"/>
        <v>4.9037589927512286</v>
      </c>
      <c r="P57" s="9"/>
    </row>
    <row r="58" spans="1:16">
      <c r="A58" s="12"/>
      <c r="B58" s="25">
        <v>337.4</v>
      </c>
      <c r="C58" s="20" t="s">
        <v>48</v>
      </c>
      <c r="D58" s="47">
        <v>0</v>
      </c>
      <c r="E58" s="47">
        <v>8829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8829</v>
      </c>
      <c r="O58" s="48">
        <f t="shared" si="7"/>
        <v>2.676679329026312E-2</v>
      </c>
      <c r="P58" s="9"/>
    </row>
    <row r="59" spans="1:16" ht="15.75">
      <c r="A59" s="29" t="s">
        <v>53</v>
      </c>
      <c r="B59" s="30"/>
      <c r="C59" s="31"/>
      <c r="D59" s="32">
        <f t="shared" ref="D59:M59" si="9">SUM(D60:D80)</f>
        <v>17603057</v>
      </c>
      <c r="E59" s="32">
        <f t="shared" si="9"/>
        <v>12876071</v>
      </c>
      <c r="F59" s="32">
        <f t="shared" si="9"/>
        <v>0</v>
      </c>
      <c r="G59" s="32">
        <f t="shared" si="9"/>
        <v>260039</v>
      </c>
      <c r="H59" s="32">
        <f t="shared" si="9"/>
        <v>0</v>
      </c>
      <c r="I59" s="32">
        <f t="shared" si="9"/>
        <v>150831124</v>
      </c>
      <c r="J59" s="32">
        <f t="shared" si="9"/>
        <v>74483678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>SUM(D59:M59)</f>
        <v>256053969</v>
      </c>
      <c r="O59" s="46">
        <f t="shared" si="7"/>
        <v>776.27632340858997</v>
      </c>
      <c r="P59" s="10"/>
    </row>
    <row r="60" spans="1:16">
      <c r="A60" s="12"/>
      <c r="B60" s="25">
        <v>341.1</v>
      </c>
      <c r="C60" s="20" t="s">
        <v>57</v>
      </c>
      <c r="D60" s="47">
        <v>1743544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1743544</v>
      </c>
      <c r="O60" s="48">
        <f t="shared" si="7"/>
        <v>5.2858853596645741</v>
      </c>
      <c r="P60" s="9"/>
    </row>
    <row r="61" spans="1:16">
      <c r="A61" s="12"/>
      <c r="B61" s="25">
        <v>341.2</v>
      </c>
      <c r="C61" s="20" t="s">
        <v>58</v>
      </c>
      <c r="D61" s="47">
        <v>0</v>
      </c>
      <c r="E61" s="47">
        <v>369706</v>
      </c>
      <c r="F61" s="47">
        <v>0</v>
      </c>
      <c r="G61" s="47">
        <v>0</v>
      </c>
      <c r="H61" s="47">
        <v>0</v>
      </c>
      <c r="I61" s="47">
        <v>0</v>
      </c>
      <c r="J61" s="47">
        <v>74240621</v>
      </c>
      <c r="K61" s="47">
        <v>0</v>
      </c>
      <c r="L61" s="47">
        <v>0</v>
      </c>
      <c r="M61" s="47">
        <v>0</v>
      </c>
      <c r="N61" s="47">
        <f t="shared" ref="N61:N80" si="10">SUM(D61:M61)</f>
        <v>74610327</v>
      </c>
      <c r="O61" s="48">
        <f t="shared" si="7"/>
        <v>226.19540153221627</v>
      </c>
      <c r="P61" s="9"/>
    </row>
    <row r="62" spans="1:16">
      <c r="A62" s="12"/>
      <c r="B62" s="25">
        <v>341.3</v>
      </c>
      <c r="C62" s="20" t="s">
        <v>59</v>
      </c>
      <c r="D62" s="47">
        <v>0</v>
      </c>
      <c r="E62" s="47">
        <v>144765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144765</v>
      </c>
      <c r="O62" s="48">
        <f t="shared" si="7"/>
        <v>0.43888264023841211</v>
      </c>
      <c r="P62" s="9"/>
    </row>
    <row r="63" spans="1:16">
      <c r="A63" s="12"/>
      <c r="B63" s="25">
        <v>341.9</v>
      </c>
      <c r="C63" s="20" t="s">
        <v>64</v>
      </c>
      <c r="D63" s="47">
        <v>2229541</v>
      </c>
      <c r="E63" s="47">
        <v>3884566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6114107</v>
      </c>
      <c r="O63" s="48">
        <f t="shared" si="7"/>
        <v>18.536078629918538</v>
      </c>
      <c r="P63" s="9"/>
    </row>
    <row r="64" spans="1:16">
      <c r="A64" s="12"/>
      <c r="B64" s="25">
        <v>342.5</v>
      </c>
      <c r="C64" s="20" t="s">
        <v>66</v>
      </c>
      <c r="D64" s="47">
        <v>0</v>
      </c>
      <c r="E64" s="47">
        <v>8369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8369</v>
      </c>
      <c r="O64" s="48">
        <f t="shared" si="7"/>
        <v>2.537221577145906E-2</v>
      </c>
      <c r="P64" s="9"/>
    </row>
    <row r="65" spans="1:16">
      <c r="A65" s="12"/>
      <c r="B65" s="25">
        <v>342.6</v>
      </c>
      <c r="C65" s="20" t="s">
        <v>67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10200091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10200091</v>
      </c>
      <c r="O65" s="48">
        <f t="shared" si="7"/>
        <v>30.923516518164373</v>
      </c>
      <c r="P65" s="9"/>
    </row>
    <row r="66" spans="1:16">
      <c r="A66" s="12"/>
      <c r="B66" s="25">
        <v>342.9</v>
      </c>
      <c r="C66" s="20" t="s">
        <v>135</v>
      </c>
      <c r="D66" s="47">
        <v>2222214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2222214</v>
      </c>
      <c r="O66" s="48">
        <f t="shared" si="7"/>
        <v>6.7370645355905276</v>
      </c>
      <c r="P66" s="9"/>
    </row>
    <row r="67" spans="1:16">
      <c r="A67" s="12"/>
      <c r="B67" s="25">
        <v>343.4</v>
      </c>
      <c r="C67" s="20" t="s">
        <v>68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34076045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34076045</v>
      </c>
      <c r="O67" s="48">
        <f t="shared" si="7"/>
        <v>103.30801366685968</v>
      </c>
      <c r="P67" s="9"/>
    </row>
    <row r="68" spans="1:16">
      <c r="A68" s="12"/>
      <c r="B68" s="25">
        <v>343.6</v>
      </c>
      <c r="C68" s="20" t="s">
        <v>69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102427173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102427173</v>
      </c>
      <c r="O68" s="48">
        <f t="shared" si="7"/>
        <v>310.52746256620452</v>
      </c>
      <c r="P68" s="9"/>
    </row>
    <row r="69" spans="1:16">
      <c r="A69" s="12"/>
      <c r="B69" s="25">
        <v>343.9</v>
      </c>
      <c r="C69" s="20" t="s">
        <v>71</v>
      </c>
      <c r="D69" s="47">
        <v>10297</v>
      </c>
      <c r="E69" s="47">
        <v>1796228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1806525</v>
      </c>
      <c r="O69" s="48">
        <f t="shared" ref="O69:O100" si="11">(N69/O$106)</f>
        <v>5.4768242438206576</v>
      </c>
      <c r="P69" s="9"/>
    </row>
    <row r="70" spans="1:16">
      <c r="A70" s="12"/>
      <c r="B70" s="25">
        <v>344.1</v>
      </c>
      <c r="C70" s="20" t="s">
        <v>72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2773545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2773545</v>
      </c>
      <c r="O70" s="48">
        <f t="shared" si="11"/>
        <v>8.4085293573726165</v>
      </c>
      <c r="P70" s="9"/>
    </row>
    <row r="71" spans="1:16">
      <c r="A71" s="12"/>
      <c r="B71" s="25">
        <v>344.3</v>
      </c>
      <c r="C71" s="20" t="s">
        <v>73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1354270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1354270</v>
      </c>
      <c r="O71" s="48">
        <f t="shared" si="11"/>
        <v>4.105727166066897</v>
      </c>
      <c r="P71" s="9"/>
    </row>
    <row r="72" spans="1:16">
      <c r="A72" s="12"/>
      <c r="B72" s="25">
        <v>344.9</v>
      </c>
      <c r="C72" s="20" t="s">
        <v>74</v>
      </c>
      <c r="D72" s="47">
        <v>0</v>
      </c>
      <c r="E72" s="47">
        <v>198200</v>
      </c>
      <c r="F72" s="47">
        <v>0</v>
      </c>
      <c r="G72" s="47">
        <v>260039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458239</v>
      </c>
      <c r="O72" s="48">
        <f t="shared" si="11"/>
        <v>1.389238712259246</v>
      </c>
      <c r="P72" s="9"/>
    </row>
    <row r="73" spans="1:16">
      <c r="A73" s="12"/>
      <c r="B73" s="25">
        <v>345.1</v>
      </c>
      <c r="C73" s="20" t="s">
        <v>75</v>
      </c>
      <c r="D73" s="47">
        <v>0</v>
      </c>
      <c r="E73" s="47">
        <v>12500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12500</v>
      </c>
      <c r="O73" s="48">
        <f t="shared" si="11"/>
        <v>3.7896128228371163E-2</v>
      </c>
      <c r="P73" s="9"/>
    </row>
    <row r="74" spans="1:16">
      <c r="A74" s="12"/>
      <c r="B74" s="25">
        <v>345.9</v>
      </c>
      <c r="C74" s="20" t="s">
        <v>136</v>
      </c>
      <c r="D74" s="47">
        <v>0</v>
      </c>
      <c r="E74" s="47">
        <v>3383509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3383509</v>
      </c>
      <c r="O74" s="48">
        <f t="shared" si="11"/>
        <v>10.25775127406783</v>
      </c>
      <c r="P74" s="9"/>
    </row>
    <row r="75" spans="1:16">
      <c r="A75" s="12"/>
      <c r="B75" s="25">
        <v>346.4</v>
      </c>
      <c r="C75" s="20" t="s">
        <v>76</v>
      </c>
      <c r="D75" s="47">
        <v>136706</v>
      </c>
      <c r="E75" s="47">
        <v>20745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157451</v>
      </c>
      <c r="O75" s="48">
        <f t="shared" si="11"/>
        <v>0.47734266285482146</v>
      </c>
      <c r="P75" s="9"/>
    </row>
    <row r="76" spans="1:16">
      <c r="A76" s="12"/>
      <c r="B76" s="25">
        <v>347.1</v>
      </c>
      <c r="C76" s="20" t="s">
        <v>77</v>
      </c>
      <c r="D76" s="47">
        <v>144583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144583</v>
      </c>
      <c r="O76" s="48">
        <f t="shared" si="11"/>
        <v>0.43833087261140702</v>
      </c>
      <c r="P76" s="9"/>
    </row>
    <row r="77" spans="1:16">
      <c r="A77" s="12"/>
      <c r="B77" s="25">
        <v>347.2</v>
      </c>
      <c r="C77" s="20" t="s">
        <v>78</v>
      </c>
      <c r="D77" s="47">
        <v>5825610</v>
      </c>
      <c r="E77" s="47">
        <v>753630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6579240</v>
      </c>
      <c r="O77" s="48">
        <f t="shared" si="11"/>
        <v>19.946217814818297</v>
      </c>
      <c r="P77" s="9"/>
    </row>
    <row r="78" spans="1:16">
      <c r="A78" s="12"/>
      <c r="B78" s="25">
        <v>347.4</v>
      </c>
      <c r="C78" s="20" t="s">
        <v>79</v>
      </c>
      <c r="D78" s="47">
        <v>0</v>
      </c>
      <c r="E78" s="47">
        <v>34341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34341</v>
      </c>
      <c r="O78" s="48">
        <f t="shared" si="11"/>
        <v>0.10411127515923953</v>
      </c>
      <c r="P78" s="9"/>
    </row>
    <row r="79" spans="1:16">
      <c r="A79" s="12"/>
      <c r="B79" s="25">
        <v>347.9</v>
      </c>
      <c r="C79" s="20" t="s">
        <v>80</v>
      </c>
      <c r="D79" s="47">
        <v>0</v>
      </c>
      <c r="E79" s="47">
        <v>1549359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1549359</v>
      </c>
      <c r="O79" s="48">
        <f t="shared" si="11"/>
        <v>4.6971765868624731</v>
      </c>
      <c r="P79" s="9"/>
    </row>
    <row r="80" spans="1:16">
      <c r="A80" s="12"/>
      <c r="B80" s="25">
        <v>349</v>
      </c>
      <c r="C80" s="20" t="s">
        <v>1</v>
      </c>
      <c r="D80" s="47">
        <v>5290562</v>
      </c>
      <c r="E80" s="47">
        <v>720153</v>
      </c>
      <c r="F80" s="47">
        <v>0</v>
      </c>
      <c r="G80" s="47">
        <v>0</v>
      </c>
      <c r="H80" s="47">
        <v>0</v>
      </c>
      <c r="I80" s="47">
        <v>0</v>
      </c>
      <c r="J80" s="47">
        <v>243057</v>
      </c>
      <c r="K80" s="47">
        <v>0</v>
      </c>
      <c r="L80" s="47">
        <v>0</v>
      </c>
      <c r="M80" s="47">
        <v>0</v>
      </c>
      <c r="N80" s="47">
        <f t="shared" si="10"/>
        <v>6253772</v>
      </c>
      <c r="O80" s="48">
        <f t="shared" si="11"/>
        <v>18.959499649839774</v>
      </c>
      <c r="P80" s="9"/>
    </row>
    <row r="81" spans="1:16" ht="15.75">
      <c r="A81" s="29" t="s">
        <v>54</v>
      </c>
      <c r="B81" s="30"/>
      <c r="C81" s="31"/>
      <c r="D81" s="32">
        <f t="shared" ref="D81:M81" si="12">SUM(D82:D88)</f>
        <v>1302691</v>
      </c>
      <c r="E81" s="32">
        <f t="shared" si="12"/>
        <v>2901833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0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>SUM(D81:M81)</f>
        <v>4204524</v>
      </c>
      <c r="O81" s="46">
        <f t="shared" si="11"/>
        <v>12.746814451461123</v>
      </c>
      <c r="P81" s="10"/>
    </row>
    <row r="82" spans="1:16">
      <c r="A82" s="13"/>
      <c r="B82" s="40">
        <v>351.1</v>
      </c>
      <c r="C82" s="21" t="s">
        <v>92</v>
      </c>
      <c r="D82" s="47">
        <v>0</v>
      </c>
      <c r="E82" s="47">
        <v>1158998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1158998</v>
      </c>
      <c r="O82" s="48">
        <f t="shared" si="11"/>
        <v>3.5137229459540578</v>
      </c>
      <c r="P82" s="9"/>
    </row>
    <row r="83" spans="1:16">
      <c r="A83" s="13"/>
      <c r="B83" s="40">
        <v>351.2</v>
      </c>
      <c r="C83" s="21" t="s">
        <v>137</v>
      </c>
      <c r="D83" s="47">
        <v>0</v>
      </c>
      <c r="E83" s="47">
        <v>65389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8" si="13">SUM(D83:M83)</f>
        <v>65389</v>
      </c>
      <c r="O83" s="48">
        <f t="shared" si="11"/>
        <v>0.19823919429799697</v>
      </c>
      <c r="P83" s="9"/>
    </row>
    <row r="84" spans="1:16">
      <c r="A84" s="13"/>
      <c r="B84" s="40">
        <v>351.5</v>
      </c>
      <c r="C84" s="21" t="s">
        <v>174</v>
      </c>
      <c r="D84" s="47">
        <v>136930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136930</v>
      </c>
      <c r="O84" s="48">
        <f t="shared" si="11"/>
        <v>0.41512934706486909</v>
      </c>
      <c r="P84" s="9"/>
    </row>
    <row r="85" spans="1:16">
      <c r="A85" s="13"/>
      <c r="B85" s="40">
        <v>351.9</v>
      </c>
      <c r="C85" s="21" t="s">
        <v>140</v>
      </c>
      <c r="D85" s="47">
        <v>231477</v>
      </c>
      <c r="E85" s="47">
        <v>158163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389640</v>
      </c>
      <c r="O85" s="48">
        <f t="shared" si="11"/>
        <v>1.1812677922322032</v>
      </c>
      <c r="P85" s="9"/>
    </row>
    <row r="86" spans="1:16">
      <c r="A86" s="13"/>
      <c r="B86" s="40">
        <v>352</v>
      </c>
      <c r="C86" s="21" t="s">
        <v>93</v>
      </c>
      <c r="D86" s="47">
        <v>242582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242582</v>
      </c>
      <c r="O86" s="48">
        <f t="shared" si="11"/>
        <v>0.73543348623157867</v>
      </c>
      <c r="P86" s="9"/>
    </row>
    <row r="87" spans="1:16">
      <c r="A87" s="13"/>
      <c r="B87" s="40">
        <v>354</v>
      </c>
      <c r="C87" s="21" t="s">
        <v>94</v>
      </c>
      <c r="D87" s="47">
        <v>691702</v>
      </c>
      <c r="E87" s="47">
        <v>423673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1115375</v>
      </c>
      <c r="O87" s="48">
        <f t="shared" si="11"/>
        <v>3.3814715218175588</v>
      </c>
      <c r="P87" s="9"/>
    </row>
    <row r="88" spans="1:16">
      <c r="A88" s="13"/>
      <c r="B88" s="40">
        <v>359</v>
      </c>
      <c r="C88" s="21" t="s">
        <v>95</v>
      </c>
      <c r="D88" s="47">
        <v>0</v>
      </c>
      <c r="E88" s="47">
        <v>1095610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1095610</v>
      </c>
      <c r="O88" s="48">
        <f t="shared" si="11"/>
        <v>3.3215501638628586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SUM(D90:D97)</f>
        <v>2117776</v>
      </c>
      <c r="E89" s="32">
        <f t="shared" si="14"/>
        <v>4045044</v>
      </c>
      <c r="F89" s="32">
        <f t="shared" si="14"/>
        <v>18792</v>
      </c>
      <c r="G89" s="32">
        <f t="shared" si="14"/>
        <v>1174669</v>
      </c>
      <c r="H89" s="32">
        <f t="shared" si="14"/>
        <v>0</v>
      </c>
      <c r="I89" s="32">
        <f t="shared" si="14"/>
        <v>5231807</v>
      </c>
      <c r="J89" s="32">
        <f t="shared" si="14"/>
        <v>2722366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>SUM(D89:M89)</f>
        <v>15310454</v>
      </c>
      <c r="O89" s="46">
        <f t="shared" si="11"/>
        <v>46.416554241486253</v>
      </c>
      <c r="P89" s="10"/>
    </row>
    <row r="90" spans="1:16">
      <c r="A90" s="12"/>
      <c r="B90" s="25">
        <v>361.1</v>
      </c>
      <c r="C90" s="20" t="s">
        <v>96</v>
      </c>
      <c r="D90" s="47">
        <v>672967</v>
      </c>
      <c r="E90" s="47">
        <v>988851</v>
      </c>
      <c r="F90" s="47">
        <v>42354</v>
      </c>
      <c r="G90" s="47">
        <v>1044800</v>
      </c>
      <c r="H90" s="47">
        <v>0</v>
      </c>
      <c r="I90" s="47">
        <v>1397509</v>
      </c>
      <c r="J90" s="47">
        <v>246731</v>
      </c>
      <c r="K90" s="47">
        <v>0</v>
      </c>
      <c r="L90" s="47">
        <v>0</v>
      </c>
      <c r="M90" s="47">
        <v>0</v>
      </c>
      <c r="N90" s="47">
        <f>SUM(D90:M90)</f>
        <v>4393212</v>
      </c>
      <c r="O90" s="48">
        <f t="shared" si="11"/>
        <v>13.318858022913515</v>
      </c>
      <c r="P90" s="9"/>
    </row>
    <row r="91" spans="1:16">
      <c r="A91" s="12"/>
      <c r="B91" s="25">
        <v>361.3</v>
      </c>
      <c r="C91" s="20" t="s">
        <v>97</v>
      </c>
      <c r="D91" s="47">
        <v>-95606</v>
      </c>
      <c r="E91" s="47">
        <v>-214992</v>
      </c>
      <c r="F91" s="47">
        <v>-23562</v>
      </c>
      <c r="G91" s="47">
        <v>-217557</v>
      </c>
      <c r="H91" s="47">
        <v>0</v>
      </c>
      <c r="I91" s="47">
        <v>-291502</v>
      </c>
      <c r="J91" s="47">
        <v>-13866</v>
      </c>
      <c r="K91" s="47">
        <v>0</v>
      </c>
      <c r="L91" s="47">
        <v>0</v>
      </c>
      <c r="M91" s="47">
        <v>0</v>
      </c>
      <c r="N91" s="47">
        <f t="shared" ref="N91:N97" si="15">SUM(D91:M91)</f>
        <v>-857085</v>
      </c>
      <c r="O91" s="48">
        <f t="shared" si="11"/>
        <v>-2.59841624500908</v>
      </c>
      <c r="P91" s="9"/>
    </row>
    <row r="92" spans="1:16">
      <c r="A92" s="12"/>
      <c r="B92" s="25">
        <v>362</v>
      </c>
      <c r="C92" s="20" t="s">
        <v>98</v>
      </c>
      <c r="D92" s="47">
        <v>0</v>
      </c>
      <c r="E92" s="47">
        <v>472239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472239</v>
      </c>
      <c r="O92" s="48">
        <f t="shared" si="11"/>
        <v>1.4316823758750217</v>
      </c>
      <c r="P92" s="9"/>
    </row>
    <row r="93" spans="1:16">
      <c r="A93" s="12"/>
      <c r="B93" s="25">
        <v>364</v>
      </c>
      <c r="C93" s="20" t="s">
        <v>99</v>
      </c>
      <c r="D93" s="47">
        <v>225279</v>
      </c>
      <c r="E93" s="47">
        <v>0</v>
      </c>
      <c r="F93" s="47">
        <v>0</v>
      </c>
      <c r="G93" s="47">
        <v>0</v>
      </c>
      <c r="H93" s="47">
        <v>0</v>
      </c>
      <c r="I93" s="47">
        <v>-1164578</v>
      </c>
      <c r="J93" s="47">
        <v>-6113</v>
      </c>
      <c r="K93" s="47">
        <v>0</v>
      </c>
      <c r="L93" s="47">
        <v>0</v>
      </c>
      <c r="M93" s="47">
        <v>0</v>
      </c>
      <c r="N93" s="47">
        <f t="shared" si="15"/>
        <v>-945412</v>
      </c>
      <c r="O93" s="48">
        <f t="shared" si="11"/>
        <v>-2.8661963504512671</v>
      </c>
      <c r="P93" s="9"/>
    </row>
    <row r="94" spans="1:16">
      <c r="A94" s="12"/>
      <c r="B94" s="25">
        <v>365</v>
      </c>
      <c r="C94" s="20" t="s">
        <v>100</v>
      </c>
      <c r="D94" s="47">
        <v>0</v>
      </c>
      <c r="E94" s="47">
        <v>30488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30488</v>
      </c>
      <c r="O94" s="48">
        <f t="shared" si="11"/>
        <v>9.2430172594126406E-2</v>
      </c>
      <c r="P94" s="9"/>
    </row>
    <row r="95" spans="1:16">
      <c r="A95" s="12"/>
      <c r="B95" s="25">
        <v>366</v>
      </c>
      <c r="C95" s="20" t="s">
        <v>101</v>
      </c>
      <c r="D95" s="47">
        <v>0</v>
      </c>
      <c r="E95" s="47">
        <v>291627</v>
      </c>
      <c r="F95" s="47">
        <v>0</v>
      </c>
      <c r="G95" s="47">
        <v>64739</v>
      </c>
      <c r="H95" s="47">
        <v>0</v>
      </c>
      <c r="I95" s="47">
        <v>4308533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4664899</v>
      </c>
      <c r="O95" s="48">
        <f t="shared" si="11"/>
        <v>14.142528854112033</v>
      </c>
      <c r="P95" s="9"/>
    </row>
    <row r="96" spans="1:16">
      <c r="A96" s="12"/>
      <c r="B96" s="25">
        <v>369.3</v>
      </c>
      <c r="C96" s="20" t="s">
        <v>152</v>
      </c>
      <c r="D96" s="47">
        <v>20587</v>
      </c>
      <c r="E96" s="47">
        <v>243991</v>
      </c>
      <c r="F96" s="47">
        <v>0</v>
      </c>
      <c r="G96" s="47">
        <v>5252</v>
      </c>
      <c r="H96" s="47">
        <v>0</v>
      </c>
      <c r="I96" s="47">
        <v>81818</v>
      </c>
      <c r="J96" s="47">
        <v>2495614</v>
      </c>
      <c r="K96" s="47">
        <v>0</v>
      </c>
      <c r="L96" s="47">
        <v>0</v>
      </c>
      <c r="M96" s="47">
        <v>0</v>
      </c>
      <c r="N96" s="47">
        <f t="shared" si="15"/>
        <v>2847262</v>
      </c>
      <c r="O96" s="48">
        <f t="shared" si="11"/>
        <v>8.632016468141483</v>
      </c>
      <c r="P96" s="9"/>
    </row>
    <row r="97" spans="1:119">
      <c r="A97" s="12"/>
      <c r="B97" s="25">
        <v>369.9</v>
      </c>
      <c r="C97" s="20" t="s">
        <v>102</v>
      </c>
      <c r="D97" s="47">
        <v>1294549</v>
      </c>
      <c r="E97" s="47">
        <v>2232840</v>
      </c>
      <c r="F97" s="47">
        <v>0</v>
      </c>
      <c r="G97" s="47">
        <v>277435</v>
      </c>
      <c r="H97" s="47">
        <v>0</v>
      </c>
      <c r="I97" s="47">
        <v>900027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4704851</v>
      </c>
      <c r="O97" s="48">
        <f t="shared" si="11"/>
        <v>14.263650943310424</v>
      </c>
      <c r="P97" s="9"/>
    </row>
    <row r="98" spans="1:119" ht="15.75">
      <c r="A98" s="29" t="s">
        <v>55</v>
      </c>
      <c r="B98" s="30"/>
      <c r="C98" s="31"/>
      <c r="D98" s="32">
        <f t="shared" ref="D98:M98" si="16">SUM(D99:D103)</f>
        <v>8532931</v>
      </c>
      <c r="E98" s="32">
        <f t="shared" si="16"/>
        <v>19714118</v>
      </c>
      <c r="F98" s="32">
        <f t="shared" si="16"/>
        <v>195926054</v>
      </c>
      <c r="G98" s="32">
        <f t="shared" si="16"/>
        <v>16391644</v>
      </c>
      <c r="H98" s="32">
        <f t="shared" si="16"/>
        <v>0</v>
      </c>
      <c r="I98" s="32">
        <f t="shared" si="16"/>
        <v>19082874</v>
      </c>
      <c r="J98" s="32">
        <f t="shared" si="16"/>
        <v>361482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 t="shared" ref="N98:N104" si="17">SUM(D98:M98)</f>
        <v>260009103</v>
      </c>
      <c r="O98" s="46">
        <f t="shared" si="11"/>
        <v>788.26706462654124</v>
      </c>
      <c r="P98" s="9"/>
    </row>
    <row r="99" spans="1:119">
      <c r="A99" s="12"/>
      <c r="B99" s="25">
        <v>381</v>
      </c>
      <c r="C99" s="20" t="s">
        <v>103</v>
      </c>
      <c r="D99" s="47">
        <v>8532931</v>
      </c>
      <c r="E99" s="47">
        <v>18840548</v>
      </c>
      <c r="F99" s="47">
        <v>47759347</v>
      </c>
      <c r="G99" s="47">
        <v>16391644</v>
      </c>
      <c r="H99" s="47">
        <v>0</v>
      </c>
      <c r="I99" s="47">
        <v>19082874</v>
      </c>
      <c r="J99" s="47">
        <v>361200</v>
      </c>
      <c r="K99" s="47">
        <v>0</v>
      </c>
      <c r="L99" s="47">
        <v>0</v>
      </c>
      <c r="M99" s="47">
        <v>0</v>
      </c>
      <c r="N99" s="47">
        <f t="shared" si="17"/>
        <v>110968544</v>
      </c>
      <c r="O99" s="48">
        <f t="shared" si="11"/>
        <v>336.42225381917183</v>
      </c>
      <c r="P99" s="9"/>
    </row>
    <row r="100" spans="1:119">
      <c r="A100" s="12"/>
      <c r="B100" s="25">
        <v>383</v>
      </c>
      <c r="C100" s="20" t="s">
        <v>175</v>
      </c>
      <c r="D100" s="47">
        <v>0</v>
      </c>
      <c r="E100" s="47">
        <v>235588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235588</v>
      </c>
      <c r="O100" s="48">
        <f t="shared" si="11"/>
        <v>0.71422984456524041</v>
      </c>
      <c r="P100" s="9"/>
    </row>
    <row r="101" spans="1:119">
      <c r="A101" s="12"/>
      <c r="B101" s="25">
        <v>384</v>
      </c>
      <c r="C101" s="20" t="s">
        <v>104</v>
      </c>
      <c r="D101" s="47">
        <v>0</v>
      </c>
      <c r="E101" s="47">
        <v>550000</v>
      </c>
      <c r="F101" s="47">
        <v>148166707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7"/>
        <v>148716707</v>
      </c>
      <c r="O101" s="48">
        <f>(N101/O$106)</f>
        <v>450.86299185384826</v>
      </c>
      <c r="P101" s="9"/>
    </row>
    <row r="102" spans="1:119">
      <c r="A102" s="12"/>
      <c r="B102" s="25">
        <v>388.1</v>
      </c>
      <c r="C102" s="20" t="s">
        <v>141</v>
      </c>
      <c r="D102" s="47">
        <v>0</v>
      </c>
      <c r="E102" s="47">
        <v>87982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7"/>
        <v>87982</v>
      </c>
      <c r="O102" s="48">
        <f>(N102/O$106)</f>
        <v>0.26673417230308416</v>
      </c>
      <c r="P102" s="9"/>
    </row>
    <row r="103" spans="1:119" ht="15.75" thickBot="1">
      <c r="A103" s="12"/>
      <c r="B103" s="25">
        <v>389.8</v>
      </c>
      <c r="C103" s="20" t="s">
        <v>105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282</v>
      </c>
      <c r="K103" s="47">
        <v>0</v>
      </c>
      <c r="L103" s="47">
        <v>0</v>
      </c>
      <c r="M103" s="47">
        <v>0</v>
      </c>
      <c r="N103" s="47">
        <f t="shared" si="17"/>
        <v>282</v>
      </c>
      <c r="O103" s="48">
        <f>(N103/O$106)</f>
        <v>8.5493665283205343E-4</v>
      </c>
      <c r="P103" s="9"/>
    </row>
    <row r="104" spans="1:119" ht="16.5" thickBot="1">
      <c r="A104" s="14" t="s">
        <v>81</v>
      </c>
      <c r="B104" s="23"/>
      <c r="C104" s="22"/>
      <c r="D104" s="15">
        <f t="shared" ref="D104:M104" si="18">SUM(D5,D14,D28,D59,D81,D89,D98)</f>
        <v>270072877</v>
      </c>
      <c r="E104" s="15">
        <f t="shared" si="18"/>
        <v>150035991</v>
      </c>
      <c r="F104" s="15">
        <f t="shared" si="18"/>
        <v>200996053</v>
      </c>
      <c r="G104" s="15">
        <f t="shared" si="18"/>
        <v>58757125</v>
      </c>
      <c r="H104" s="15">
        <f t="shared" si="18"/>
        <v>0</v>
      </c>
      <c r="I104" s="15">
        <f t="shared" si="18"/>
        <v>193281994</v>
      </c>
      <c r="J104" s="15">
        <f t="shared" si="18"/>
        <v>77567526</v>
      </c>
      <c r="K104" s="15">
        <f t="shared" si="18"/>
        <v>0</v>
      </c>
      <c r="L104" s="15">
        <f t="shared" si="18"/>
        <v>0</v>
      </c>
      <c r="M104" s="15">
        <f t="shared" si="18"/>
        <v>0</v>
      </c>
      <c r="N104" s="15">
        <f t="shared" si="17"/>
        <v>950711566</v>
      </c>
      <c r="O104" s="38">
        <f>(N104/O$106)</f>
        <v>2882.2629930665244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9" t="s">
        <v>176</v>
      </c>
      <c r="M106" s="49"/>
      <c r="N106" s="49"/>
      <c r="O106" s="44">
        <v>329849</v>
      </c>
    </row>
    <row r="107" spans="1:119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2"/>
    </row>
    <row r="108" spans="1:119" ht="15.75" customHeight="1" thickBot="1">
      <c r="A108" s="53" t="s">
        <v>144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5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SUM(D6:D13)</f>
        <v>209688480</v>
      </c>
      <c r="E5" s="27">
        <f t="shared" ref="E5:M5" si="0">SUM(E6:E13)</f>
        <v>63902011</v>
      </c>
      <c r="F5" s="27">
        <f t="shared" si="0"/>
        <v>9377158</v>
      </c>
      <c r="G5" s="27">
        <f t="shared" si="0"/>
        <v>12791958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295759607</v>
      </c>
      <c r="O5" s="33">
        <f t="shared" ref="O5:O36" si="1">(N5/O$104)</f>
        <v>913.44443689485308</v>
      </c>
      <c r="P5" s="6"/>
    </row>
    <row r="6" spans="1:133">
      <c r="A6" s="12"/>
      <c r="B6" s="25">
        <v>311</v>
      </c>
      <c r="C6" s="20" t="s">
        <v>3</v>
      </c>
      <c r="D6" s="47">
        <v>209688480</v>
      </c>
      <c r="E6" s="47">
        <v>42564761</v>
      </c>
      <c r="F6" s="47">
        <v>9377158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261630399</v>
      </c>
      <c r="O6" s="48">
        <f t="shared" si="1"/>
        <v>808.03742915823773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13883740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13883740</v>
      </c>
      <c r="O7" s="48">
        <f t="shared" si="1"/>
        <v>42.879503374152598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1377126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1377126</v>
      </c>
      <c r="O8" s="48">
        <f t="shared" si="1"/>
        <v>4.2532112358509506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11414832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11414832</v>
      </c>
      <c r="O9" s="48">
        <f t="shared" si="1"/>
        <v>35.254357057924238</v>
      </c>
      <c r="P9" s="9"/>
    </row>
    <row r="10" spans="1:133">
      <c r="A10" s="12"/>
      <c r="B10" s="25">
        <v>314.3</v>
      </c>
      <c r="C10" s="20" t="s">
        <v>14</v>
      </c>
      <c r="D10" s="47">
        <v>0</v>
      </c>
      <c r="E10" s="47">
        <v>212881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212881</v>
      </c>
      <c r="O10" s="48">
        <f t="shared" si="1"/>
        <v>0.6574764118164832</v>
      </c>
      <c r="P10" s="9"/>
    </row>
    <row r="11" spans="1:133">
      <c r="A11" s="12"/>
      <c r="B11" s="25">
        <v>315</v>
      </c>
      <c r="C11" s="20" t="s">
        <v>15</v>
      </c>
      <c r="D11" s="47">
        <v>0</v>
      </c>
      <c r="E11" s="47">
        <v>5589726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5589726</v>
      </c>
      <c r="O11" s="48">
        <f t="shared" si="1"/>
        <v>17.26369658878577</v>
      </c>
      <c r="P11" s="9"/>
    </row>
    <row r="12" spans="1:133">
      <c r="A12" s="12"/>
      <c r="B12" s="25">
        <v>316</v>
      </c>
      <c r="C12" s="20" t="s">
        <v>146</v>
      </c>
      <c r="D12" s="47">
        <v>0</v>
      </c>
      <c r="E12" s="47">
        <v>1078958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1078958</v>
      </c>
      <c r="O12" s="48">
        <f t="shared" si="1"/>
        <v>3.3323285513535215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571945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571945</v>
      </c>
      <c r="O13" s="48">
        <f t="shared" si="1"/>
        <v>1.7664345167317819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SUM(D15:D29)</f>
        <v>295650</v>
      </c>
      <c r="E14" s="32">
        <f t="shared" si="3"/>
        <v>12164812</v>
      </c>
      <c r="F14" s="32">
        <f t="shared" si="3"/>
        <v>118526</v>
      </c>
      <c r="G14" s="32">
        <f t="shared" si="3"/>
        <v>12762817</v>
      </c>
      <c r="H14" s="32">
        <f t="shared" si="3"/>
        <v>0</v>
      </c>
      <c r="I14" s="32">
        <f t="shared" si="3"/>
        <v>8647780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33989585</v>
      </c>
      <c r="O14" s="46">
        <f t="shared" si="1"/>
        <v>104.97578640147012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8890173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8890173</v>
      </c>
      <c r="O15" s="48">
        <f t="shared" si="1"/>
        <v>27.45702549531325</v>
      </c>
      <c r="P15" s="9"/>
    </row>
    <row r="16" spans="1:133">
      <c r="A16" s="12"/>
      <c r="B16" s="25">
        <v>323.10000000000002</v>
      </c>
      <c r="C16" s="20" t="s">
        <v>147</v>
      </c>
      <c r="D16" s="47">
        <v>0</v>
      </c>
      <c r="E16" s="47">
        <v>92867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8" si="4">SUM(D16:M16)</f>
        <v>92867</v>
      </c>
      <c r="O16" s="48">
        <f t="shared" si="1"/>
        <v>0.2868168692187717</v>
      </c>
      <c r="P16" s="9"/>
    </row>
    <row r="17" spans="1:16">
      <c r="A17" s="12"/>
      <c r="B17" s="25">
        <v>323.7</v>
      </c>
      <c r="C17" s="20" t="s">
        <v>116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1235384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1235384</v>
      </c>
      <c r="O17" s="48">
        <f t="shared" si="1"/>
        <v>3.815445434470405</v>
      </c>
      <c r="P17" s="9"/>
    </row>
    <row r="18" spans="1:16">
      <c r="A18" s="12"/>
      <c r="B18" s="25">
        <v>323.89999999999998</v>
      </c>
      <c r="C18" s="20" t="s">
        <v>148</v>
      </c>
      <c r="D18" s="47">
        <v>0</v>
      </c>
      <c r="E18" s="47">
        <v>610482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610482</v>
      </c>
      <c r="O18" s="48">
        <f t="shared" si="1"/>
        <v>1.8854548543014655</v>
      </c>
      <c r="P18" s="9"/>
    </row>
    <row r="19" spans="1:16">
      <c r="A19" s="12"/>
      <c r="B19" s="25">
        <v>324.11</v>
      </c>
      <c r="C19" s="20" t="s">
        <v>117</v>
      </c>
      <c r="D19" s="47">
        <v>0</v>
      </c>
      <c r="E19" s="47">
        <v>0</v>
      </c>
      <c r="F19" s="47">
        <v>0</v>
      </c>
      <c r="G19" s="47">
        <v>875447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875447</v>
      </c>
      <c r="O19" s="48">
        <f t="shared" si="1"/>
        <v>2.7037910959432958</v>
      </c>
      <c r="P19" s="9"/>
    </row>
    <row r="20" spans="1:16">
      <c r="A20" s="12"/>
      <c r="B20" s="25">
        <v>324.12</v>
      </c>
      <c r="C20" s="20" t="s">
        <v>118</v>
      </c>
      <c r="D20" s="47">
        <v>0</v>
      </c>
      <c r="E20" s="47">
        <v>0</v>
      </c>
      <c r="F20" s="47">
        <v>0</v>
      </c>
      <c r="G20" s="47">
        <v>117988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117988</v>
      </c>
      <c r="O20" s="48">
        <f t="shared" si="1"/>
        <v>0.36440230399802337</v>
      </c>
      <c r="P20" s="9"/>
    </row>
    <row r="21" spans="1:16">
      <c r="A21" s="12"/>
      <c r="B21" s="25">
        <v>324.20999999999998</v>
      </c>
      <c r="C21" s="20" t="s">
        <v>119</v>
      </c>
      <c r="D21" s="47">
        <v>0</v>
      </c>
      <c r="E21" s="47">
        <v>0</v>
      </c>
      <c r="F21" s="47">
        <v>0</v>
      </c>
      <c r="G21" s="47">
        <v>117221</v>
      </c>
      <c r="H21" s="47">
        <v>0</v>
      </c>
      <c r="I21" s="47">
        <v>6378364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6495585</v>
      </c>
      <c r="O21" s="48">
        <f t="shared" si="1"/>
        <v>20.061414210046792</v>
      </c>
      <c r="P21" s="9"/>
    </row>
    <row r="22" spans="1:16">
      <c r="A22" s="12"/>
      <c r="B22" s="25">
        <v>324.22000000000003</v>
      </c>
      <c r="C22" s="20" t="s">
        <v>120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936568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936568</v>
      </c>
      <c r="O22" s="48">
        <f t="shared" si="1"/>
        <v>2.8925614219312199</v>
      </c>
      <c r="P22" s="9"/>
    </row>
    <row r="23" spans="1:16">
      <c r="A23" s="12"/>
      <c r="B23" s="25">
        <v>324.31</v>
      </c>
      <c r="C23" s="20" t="s">
        <v>121</v>
      </c>
      <c r="D23" s="47">
        <v>0</v>
      </c>
      <c r="E23" s="47">
        <v>0</v>
      </c>
      <c r="F23" s="47">
        <v>0</v>
      </c>
      <c r="G23" s="47">
        <v>4038970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4038970</v>
      </c>
      <c r="O23" s="48">
        <f t="shared" si="1"/>
        <v>12.47423444569699</v>
      </c>
      <c r="P23" s="9"/>
    </row>
    <row r="24" spans="1:16">
      <c r="A24" s="12"/>
      <c r="B24" s="25">
        <v>324.32</v>
      </c>
      <c r="C24" s="20" t="s">
        <v>122</v>
      </c>
      <c r="D24" s="47">
        <v>0</v>
      </c>
      <c r="E24" s="47">
        <v>0</v>
      </c>
      <c r="F24" s="47">
        <v>0</v>
      </c>
      <c r="G24" s="47">
        <v>2865323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2865323</v>
      </c>
      <c r="O24" s="48">
        <f t="shared" si="1"/>
        <v>8.8494618342418576</v>
      </c>
      <c r="P24" s="9"/>
    </row>
    <row r="25" spans="1:16">
      <c r="A25" s="12"/>
      <c r="B25" s="25">
        <v>324.61</v>
      </c>
      <c r="C25" s="20" t="s">
        <v>123</v>
      </c>
      <c r="D25" s="47">
        <v>0</v>
      </c>
      <c r="E25" s="47">
        <v>0</v>
      </c>
      <c r="F25" s="47">
        <v>0</v>
      </c>
      <c r="G25" s="47">
        <v>3276307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3276307</v>
      </c>
      <c r="O25" s="48">
        <f t="shared" si="1"/>
        <v>10.118773260033665</v>
      </c>
      <c r="P25" s="9"/>
    </row>
    <row r="26" spans="1:16">
      <c r="A26" s="12"/>
      <c r="B26" s="25">
        <v>324.70999999999998</v>
      </c>
      <c r="C26" s="20" t="s">
        <v>125</v>
      </c>
      <c r="D26" s="47">
        <v>0</v>
      </c>
      <c r="E26" s="47">
        <v>0</v>
      </c>
      <c r="F26" s="47">
        <v>0</v>
      </c>
      <c r="G26" s="47">
        <v>779599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779599</v>
      </c>
      <c r="O26" s="48">
        <f t="shared" si="1"/>
        <v>2.4077675000386058</v>
      </c>
      <c r="P26" s="9"/>
    </row>
    <row r="27" spans="1:16">
      <c r="A27" s="12"/>
      <c r="B27" s="25">
        <v>324.72000000000003</v>
      </c>
      <c r="C27" s="20" t="s">
        <v>149</v>
      </c>
      <c r="D27" s="47">
        <v>0</v>
      </c>
      <c r="E27" s="47">
        <v>0</v>
      </c>
      <c r="F27" s="47">
        <v>0</v>
      </c>
      <c r="G27" s="47">
        <v>119192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119192</v>
      </c>
      <c r="O27" s="48">
        <f t="shared" si="1"/>
        <v>0.36812082091511344</v>
      </c>
      <c r="P27" s="9"/>
    </row>
    <row r="28" spans="1:16">
      <c r="A28" s="12"/>
      <c r="B28" s="25">
        <v>325.10000000000002</v>
      </c>
      <c r="C28" s="20" t="s">
        <v>126</v>
      </c>
      <c r="D28" s="47">
        <v>0</v>
      </c>
      <c r="E28" s="47">
        <v>2571290</v>
      </c>
      <c r="F28" s="47">
        <v>118526</v>
      </c>
      <c r="G28" s="47">
        <v>35682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2725498</v>
      </c>
      <c r="O28" s="48">
        <f t="shared" si="1"/>
        <v>8.4176166283181733</v>
      </c>
      <c r="P28" s="9"/>
    </row>
    <row r="29" spans="1:16">
      <c r="A29" s="12"/>
      <c r="B29" s="25">
        <v>329</v>
      </c>
      <c r="C29" s="20" t="s">
        <v>19</v>
      </c>
      <c r="D29" s="47">
        <v>295650</v>
      </c>
      <c r="E29" s="47">
        <v>0</v>
      </c>
      <c r="F29" s="47">
        <v>0</v>
      </c>
      <c r="G29" s="47">
        <v>537088</v>
      </c>
      <c r="H29" s="47">
        <v>0</v>
      </c>
      <c r="I29" s="47">
        <v>97464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930202</v>
      </c>
      <c r="O29" s="48">
        <f t="shared" si="1"/>
        <v>2.8729002270024862</v>
      </c>
      <c r="P29" s="9"/>
    </row>
    <row r="30" spans="1:16" ht="15.75">
      <c r="A30" s="29" t="s">
        <v>21</v>
      </c>
      <c r="B30" s="30"/>
      <c r="C30" s="31"/>
      <c r="D30" s="32">
        <f t="shared" ref="D30:M30" si="5">SUM(D31:D60)</f>
        <v>39332399</v>
      </c>
      <c r="E30" s="32">
        <f t="shared" si="5"/>
        <v>27297514</v>
      </c>
      <c r="F30" s="32">
        <f t="shared" si="5"/>
        <v>0</v>
      </c>
      <c r="G30" s="32">
        <f t="shared" si="5"/>
        <v>9781966</v>
      </c>
      <c r="H30" s="32">
        <f t="shared" si="5"/>
        <v>0</v>
      </c>
      <c r="I30" s="32">
        <f t="shared" si="5"/>
        <v>8815512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85227391</v>
      </c>
      <c r="O30" s="46">
        <f t="shared" si="1"/>
        <v>263.22217212038851</v>
      </c>
      <c r="P30" s="10"/>
    </row>
    <row r="31" spans="1:16">
      <c r="A31" s="12"/>
      <c r="B31" s="25">
        <v>331.1</v>
      </c>
      <c r="C31" s="20" t="s">
        <v>127</v>
      </c>
      <c r="D31" s="47">
        <v>0</v>
      </c>
      <c r="E31" s="47">
        <v>1628355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1628355</v>
      </c>
      <c r="O31" s="48">
        <f t="shared" si="1"/>
        <v>5.0291242645582717</v>
      </c>
      <c r="P31" s="9"/>
    </row>
    <row r="32" spans="1:16">
      <c r="A32" s="12"/>
      <c r="B32" s="25">
        <v>331.2</v>
      </c>
      <c r="C32" s="20" t="s">
        <v>20</v>
      </c>
      <c r="D32" s="47">
        <v>681894</v>
      </c>
      <c r="E32" s="47">
        <v>3945525</v>
      </c>
      <c r="F32" s="47">
        <v>0</v>
      </c>
      <c r="G32" s="47">
        <v>0</v>
      </c>
      <c r="H32" s="47">
        <v>0</v>
      </c>
      <c r="I32" s="47">
        <v>35026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4662445</v>
      </c>
      <c r="O32" s="48">
        <f t="shared" si="1"/>
        <v>14.399817780317186</v>
      </c>
      <c r="P32" s="9"/>
    </row>
    <row r="33" spans="1:16">
      <c r="A33" s="12"/>
      <c r="B33" s="25">
        <v>331.39</v>
      </c>
      <c r="C33" s="20" t="s">
        <v>27</v>
      </c>
      <c r="D33" s="47">
        <v>0</v>
      </c>
      <c r="E33" s="47">
        <v>61056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3" si="6">SUM(D33:M33)</f>
        <v>61056</v>
      </c>
      <c r="O33" s="48">
        <f t="shared" si="1"/>
        <v>0.18856957548990844</v>
      </c>
      <c r="P33" s="9"/>
    </row>
    <row r="34" spans="1:16">
      <c r="A34" s="12"/>
      <c r="B34" s="25">
        <v>331.41</v>
      </c>
      <c r="C34" s="20" t="s">
        <v>128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4432549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4432549</v>
      </c>
      <c r="O34" s="48">
        <f t="shared" si="1"/>
        <v>13.689791065058603</v>
      </c>
      <c r="P34" s="9"/>
    </row>
    <row r="35" spans="1:16">
      <c r="A35" s="12"/>
      <c r="B35" s="25">
        <v>331.42</v>
      </c>
      <c r="C35" s="20" t="s">
        <v>28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4322765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4322765</v>
      </c>
      <c r="O35" s="48">
        <f t="shared" si="1"/>
        <v>13.350726562379357</v>
      </c>
      <c r="P35" s="9"/>
    </row>
    <row r="36" spans="1:16">
      <c r="A36" s="12"/>
      <c r="B36" s="25">
        <v>331.49</v>
      </c>
      <c r="C36" s="20" t="s">
        <v>29</v>
      </c>
      <c r="D36" s="47">
        <v>0</v>
      </c>
      <c r="E36" s="47">
        <v>1861327</v>
      </c>
      <c r="F36" s="47">
        <v>0</v>
      </c>
      <c r="G36" s="47">
        <v>71024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1932351</v>
      </c>
      <c r="O36" s="48">
        <f t="shared" si="1"/>
        <v>5.9680065475547046</v>
      </c>
      <c r="P36" s="9"/>
    </row>
    <row r="37" spans="1:16">
      <c r="A37" s="12"/>
      <c r="B37" s="25">
        <v>331.5</v>
      </c>
      <c r="C37" s="20" t="s">
        <v>22</v>
      </c>
      <c r="D37" s="47">
        <v>0</v>
      </c>
      <c r="E37" s="47">
        <v>2857872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2857872</v>
      </c>
      <c r="O37" s="48">
        <f t="shared" ref="O37:O68" si="7">(N37/O$104)</f>
        <v>8.8264496502308631</v>
      </c>
      <c r="P37" s="9"/>
    </row>
    <row r="38" spans="1:16">
      <c r="A38" s="12"/>
      <c r="B38" s="25">
        <v>331.65</v>
      </c>
      <c r="C38" s="20" t="s">
        <v>30</v>
      </c>
      <c r="D38" s="47">
        <v>21231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21231</v>
      </c>
      <c r="O38" s="48">
        <f t="shared" si="7"/>
        <v>6.5571289590314566E-2</v>
      </c>
      <c r="P38" s="9"/>
    </row>
    <row r="39" spans="1:16">
      <c r="A39" s="12"/>
      <c r="B39" s="25">
        <v>331.69</v>
      </c>
      <c r="C39" s="20" t="s">
        <v>31</v>
      </c>
      <c r="D39" s="47">
        <v>0</v>
      </c>
      <c r="E39" s="47">
        <v>1172596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1172596</v>
      </c>
      <c r="O39" s="48">
        <f t="shared" si="7"/>
        <v>3.621526630325679</v>
      </c>
      <c r="P39" s="9"/>
    </row>
    <row r="40" spans="1:16">
      <c r="A40" s="12"/>
      <c r="B40" s="25">
        <v>331.7</v>
      </c>
      <c r="C40" s="20" t="s">
        <v>23</v>
      </c>
      <c r="D40" s="47">
        <v>0</v>
      </c>
      <c r="E40" s="47">
        <v>617280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617280</v>
      </c>
      <c r="O40" s="48">
        <f t="shared" si="7"/>
        <v>1.9064502679247031</v>
      </c>
      <c r="P40" s="9"/>
    </row>
    <row r="41" spans="1:16">
      <c r="A41" s="12"/>
      <c r="B41" s="25">
        <v>331.9</v>
      </c>
      <c r="C41" s="20" t="s">
        <v>24</v>
      </c>
      <c r="D41" s="47">
        <v>531851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531851</v>
      </c>
      <c r="O41" s="48">
        <f t="shared" si="7"/>
        <v>1.6426054326173232</v>
      </c>
      <c r="P41" s="9"/>
    </row>
    <row r="42" spans="1:16">
      <c r="A42" s="12"/>
      <c r="B42" s="25">
        <v>333</v>
      </c>
      <c r="C42" s="20" t="s">
        <v>4</v>
      </c>
      <c r="D42" s="47">
        <v>1240307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1240307</v>
      </c>
      <c r="O42" s="48">
        <f t="shared" si="7"/>
        <v>3.8306499683431907</v>
      </c>
      <c r="P42" s="9"/>
    </row>
    <row r="43" spans="1:16">
      <c r="A43" s="12"/>
      <c r="B43" s="25">
        <v>334.2</v>
      </c>
      <c r="C43" s="20" t="s">
        <v>26</v>
      </c>
      <c r="D43" s="47">
        <v>0</v>
      </c>
      <c r="E43" s="47">
        <v>2222392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2222392</v>
      </c>
      <c r="O43" s="48">
        <f t="shared" si="7"/>
        <v>6.8637892428617757</v>
      </c>
      <c r="P43" s="9"/>
    </row>
    <row r="44" spans="1:16">
      <c r="A44" s="12"/>
      <c r="B44" s="25">
        <v>334.34</v>
      </c>
      <c r="C44" s="20" t="s">
        <v>129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5100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5100</v>
      </c>
      <c r="O44" s="48">
        <f t="shared" si="7"/>
        <v>1.5751192921228594E-2</v>
      </c>
      <c r="P44" s="9"/>
    </row>
    <row r="45" spans="1:16">
      <c r="A45" s="12"/>
      <c r="B45" s="25">
        <v>334.35</v>
      </c>
      <c r="C45" s="20" t="s">
        <v>130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20072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20072</v>
      </c>
      <c r="O45" s="48">
        <f t="shared" si="7"/>
        <v>6.1991753787235357E-2</v>
      </c>
      <c r="P45" s="9"/>
    </row>
    <row r="46" spans="1:16">
      <c r="A46" s="12"/>
      <c r="B46" s="25">
        <v>334.39</v>
      </c>
      <c r="C46" s="20" t="s">
        <v>33</v>
      </c>
      <c r="D46" s="47">
        <v>0</v>
      </c>
      <c r="E46" s="47">
        <v>196780</v>
      </c>
      <c r="F46" s="47">
        <v>0</v>
      </c>
      <c r="G46" s="47">
        <v>276492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8" si="8">SUM(D46:M46)</f>
        <v>473272</v>
      </c>
      <c r="O46" s="48">
        <f t="shared" si="7"/>
        <v>1.4616859953364114</v>
      </c>
      <c r="P46" s="9"/>
    </row>
    <row r="47" spans="1:16">
      <c r="A47" s="12"/>
      <c r="B47" s="25">
        <v>334.49</v>
      </c>
      <c r="C47" s="20" t="s">
        <v>34</v>
      </c>
      <c r="D47" s="47">
        <v>0</v>
      </c>
      <c r="E47" s="47">
        <v>34339</v>
      </c>
      <c r="F47" s="47">
        <v>0</v>
      </c>
      <c r="G47" s="47">
        <v>2914908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2949247</v>
      </c>
      <c r="O47" s="48">
        <f t="shared" si="7"/>
        <v>9.108658523402875</v>
      </c>
      <c r="P47" s="9"/>
    </row>
    <row r="48" spans="1:16">
      <c r="A48" s="12"/>
      <c r="B48" s="25">
        <v>334.62</v>
      </c>
      <c r="C48" s="20" t="s">
        <v>36</v>
      </c>
      <c r="D48" s="47">
        <v>0</v>
      </c>
      <c r="E48" s="47">
        <v>1242702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1242702</v>
      </c>
      <c r="O48" s="48">
        <f t="shared" si="7"/>
        <v>3.8380468520777677</v>
      </c>
      <c r="P48" s="9"/>
    </row>
    <row r="49" spans="1:16">
      <c r="A49" s="12"/>
      <c r="B49" s="25">
        <v>334.7</v>
      </c>
      <c r="C49" s="20" t="s">
        <v>37</v>
      </c>
      <c r="D49" s="47">
        <v>0</v>
      </c>
      <c r="E49" s="47">
        <v>291361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291361</v>
      </c>
      <c r="O49" s="48">
        <f t="shared" si="7"/>
        <v>0.89985947465138905</v>
      </c>
      <c r="P49" s="9"/>
    </row>
    <row r="50" spans="1:16">
      <c r="A50" s="12"/>
      <c r="B50" s="25">
        <v>335.12</v>
      </c>
      <c r="C50" s="20" t="s">
        <v>38</v>
      </c>
      <c r="D50" s="47">
        <v>7723015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7723015</v>
      </c>
      <c r="O50" s="48">
        <f t="shared" si="7"/>
        <v>23.852293960498478</v>
      </c>
      <c r="P50" s="9"/>
    </row>
    <row r="51" spans="1:16">
      <c r="A51" s="12"/>
      <c r="B51" s="25">
        <v>335.13</v>
      </c>
      <c r="C51" s="20" t="s">
        <v>39</v>
      </c>
      <c r="D51" s="47">
        <v>102549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102549</v>
      </c>
      <c r="O51" s="48">
        <f t="shared" si="7"/>
        <v>0.31671942801550412</v>
      </c>
      <c r="P51" s="9"/>
    </row>
    <row r="52" spans="1:16">
      <c r="A52" s="12"/>
      <c r="B52" s="25">
        <v>335.14</v>
      </c>
      <c r="C52" s="20" t="s">
        <v>40</v>
      </c>
      <c r="D52" s="47">
        <v>0</v>
      </c>
      <c r="E52" s="47">
        <v>101669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101669</v>
      </c>
      <c r="O52" s="48">
        <f t="shared" si="7"/>
        <v>0.31400157511929211</v>
      </c>
      <c r="P52" s="9"/>
    </row>
    <row r="53" spans="1:16">
      <c r="A53" s="12"/>
      <c r="B53" s="25">
        <v>335.15</v>
      </c>
      <c r="C53" s="20" t="s">
        <v>41</v>
      </c>
      <c r="D53" s="47">
        <v>167812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167812</v>
      </c>
      <c r="O53" s="48">
        <f t="shared" si="7"/>
        <v>0.51828219343082604</v>
      </c>
      <c r="P53" s="9"/>
    </row>
    <row r="54" spans="1:16">
      <c r="A54" s="12"/>
      <c r="B54" s="25">
        <v>335.18</v>
      </c>
      <c r="C54" s="20" t="s">
        <v>42</v>
      </c>
      <c r="D54" s="47">
        <v>28364419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28364419</v>
      </c>
      <c r="O54" s="48">
        <f t="shared" si="7"/>
        <v>87.602634464227805</v>
      </c>
      <c r="P54" s="9"/>
    </row>
    <row r="55" spans="1:16">
      <c r="A55" s="12"/>
      <c r="B55" s="25">
        <v>335.19</v>
      </c>
      <c r="C55" s="20" t="s">
        <v>56</v>
      </c>
      <c r="D55" s="47">
        <v>0</v>
      </c>
      <c r="E55" s="47">
        <v>153222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153222</v>
      </c>
      <c r="O55" s="48">
        <f t="shared" si="7"/>
        <v>0.47322142779931126</v>
      </c>
      <c r="P55" s="9"/>
    </row>
    <row r="56" spans="1:16">
      <c r="A56" s="12"/>
      <c r="B56" s="25">
        <v>335.22</v>
      </c>
      <c r="C56" s="20" t="s">
        <v>43</v>
      </c>
      <c r="D56" s="47">
        <v>0</v>
      </c>
      <c r="E56" s="47">
        <v>1959030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1959030</v>
      </c>
      <c r="O56" s="48">
        <f t="shared" si="7"/>
        <v>6.0504038173479318</v>
      </c>
      <c r="P56" s="9"/>
    </row>
    <row r="57" spans="1:16">
      <c r="A57" s="12"/>
      <c r="B57" s="25">
        <v>335.49</v>
      </c>
      <c r="C57" s="20" t="s">
        <v>45</v>
      </c>
      <c r="D57" s="47">
        <v>499321</v>
      </c>
      <c r="E57" s="47">
        <v>136601</v>
      </c>
      <c r="F57" s="47">
        <v>0</v>
      </c>
      <c r="G57" s="47">
        <v>5519542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6155464</v>
      </c>
      <c r="O57" s="48">
        <f t="shared" si="7"/>
        <v>19.010960977191655</v>
      </c>
      <c r="P57" s="9"/>
    </row>
    <row r="58" spans="1:16">
      <c r="A58" s="12"/>
      <c r="B58" s="25">
        <v>335.8</v>
      </c>
      <c r="C58" s="20" t="s">
        <v>46</v>
      </c>
      <c r="D58" s="47">
        <v>0</v>
      </c>
      <c r="E58" s="47">
        <v>8109135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8109135</v>
      </c>
      <c r="O58" s="48">
        <f t="shared" si="7"/>
        <v>25.044813688095495</v>
      </c>
      <c r="P58" s="9"/>
    </row>
    <row r="59" spans="1:16">
      <c r="A59" s="12"/>
      <c r="B59" s="25">
        <v>337.3</v>
      </c>
      <c r="C59" s="20" t="s">
        <v>47</v>
      </c>
      <c r="D59" s="47">
        <v>0</v>
      </c>
      <c r="E59" s="47">
        <v>700000</v>
      </c>
      <c r="F59" s="47">
        <v>0</v>
      </c>
      <c r="G59" s="47">
        <v>1000000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1700000</v>
      </c>
      <c r="O59" s="48">
        <f t="shared" si="7"/>
        <v>5.2503976404095312</v>
      </c>
      <c r="P59" s="9"/>
    </row>
    <row r="60" spans="1:16">
      <c r="A60" s="12"/>
      <c r="B60" s="25">
        <v>337.4</v>
      </c>
      <c r="C60" s="20" t="s">
        <v>48</v>
      </c>
      <c r="D60" s="47">
        <v>0</v>
      </c>
      <c r="E60" s="47">
        <v>6272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6272</v>
      </c>
      <c r="O60" s="48">
        <f t="shared" si="7"/>
        <v>1.937087882391093E-2</v>
      </c>
      <c r="P60" s="9"/>
    </row>
    <row r="61" spans="1:16" ht="15.75">
      <c r="A61" s="29" t="s">
        <v>53</v>
      </c>
      <c r="B61" s="30"/>
      <c r="C61" s="31"/>
      <c r="D61" s="32">
        <f t="shared" ref="D61:M61" si="9">SUM(D62:D83)</f>
        <v>17991298</v>
      </c>
      <c r="E61" s="32">
        <f t="shared" si="9"/>
        <v>9738635</v>
      </c>
      <c r="F61" s="32">
        <f t="shared" si="9"/>
        <v>0</v>
      </c>
      <c r="G61" s="32">
        <f t="shared" si="9"/>
        <v>124974</v>
      </c>
      <c r="H61" s="32">
        <f t="shared" si="9"/>
        <v>0</v>
      </c>
      <c r="I61" s="32">
        <f t="shared" si="9"/>
        <v>150512198</v>
      </c>
      <c r="J61" s="32">
        <f t="shared" si="9"/>
        <v>72685186</v>
      </c>
      <c r="K61" s="32">
        <f t="shared" si="9"/>
        <v>0</v>
      </c>
      <c r="L61" s="32">
        <f t="shared" si="9"/>
        <v>0</v>
      </c>
      <c r="M61" s="32">
        <f t="shared" si="9"/>
        <v>0</v>
      </c>
      <c r="N61" s="32">
        <f>SUM(D61:M61)</f>
        <v>251052291</v>
      </c>
      <c r="O61" s="46">
        <f t="shared" si="7"/>
        <v>775.36726840341589</v>
      </c>
      <c r="P61" s="10"/>
    </row>
    <row r="62" spans="1:16">
      <c r="A62" s="12"/>
      <c r="B62" s="25">
        <v>341.1</v>
      </c>
      <c r="C62" s="20" t="s">
        <v>57</v>
      </c>
      <c r="D62" s="47">
        <v>1440546</v>
      </c>
      <c r="E62" s="47">
        <v>0</v>
      </c>
      <c r="F62" s="47">
        <v>0</v>
      </c>
      <c r="G62" s="47">
        <v>2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1440548</v>
      </c>
      <c r="O62" s="48">
        <f t="shared" si="7"/>
        <v>4.4490881294686293</v>
      </c>
      <c r="P62" s="9"/>
    </row>
    <row r="63" spans="1:16">
      <c r="A63" s="12"/>
      <c r="B63" s="25">
        <v>341.2</v>
      </c>
      <c r="C63" s="20" t="s">
        <v>58</v>
      </c>
      <c r="D63" s="47">
        <v>727347</v>
      </c>
      <c r="E63" s="47">
        <v>534319</v>
      </c>
      <c r="F63" s="47">
        <v>0</v>
      </c>
      <c r="G63" s="47">
        <v>64700</v>
      </c>
      <c r="H63" s="47">
        <v>0</v>
      </c>
      <c r="I63" s="47">
        <v>0</v>
      </c>
      <c r="J63" s="47">
        <v>72572327</v>
      </c>
      <c r="K63" s="47">
        <v>0</v>
      </c>
      <c r="L63" s="47">
        <v>0</v>
      </c>
      <c r="M63" s="47">
        <v>0</v>
      </c>
      <c r="N63" s="47">
        <f t="shared" ref="N63:N83" si="10">SUM(D63:M63)</f>
        <v>73898693</v>
      </c>
      <c r="O63" s="48">
        <f t="shared" si="7"/>
        <v>228.23383726855783</v>
      </c>
      <c r="P63" s="9"/>
    </row>
    <row r="64" spans="1:16">
      <c r="A64" s="12"/>
      <c r="B64" s="25">
        <v>341.9</v>
      </c>
      <c r="C64" s="20" t="s">
        <v>64</v>
      </c>
      <c r="D64" s="47">
        <v>2692717</v>
      </c>
      <c r="E64" s="47">
        <v>3493660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6186377</v>
      </c>
      <c r="O64" s="48">
        <f t="shared" si="7"/>
        <v>19.106434825578702</v>
      </c>
      <c r="P64" s="9"/>
    </row>
    <row r="65" spans="1:16">
      <c r="A65" s="12"/>
      <c r="B65" s="25">
        <v>342.3</v>
      </c>
      <c r="C65" s="20" t="s">
        <v>65</v>
      </c>
      <c r="D65" s="47">
        <v>151239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151239</v>
      </c>
      <c r="O65" s="48">
        <f t="shared" si="7"/>
        <v>0.46709699337523358</v>
      </c>
      <c r="P65" s="9"/>
    </row>
    <row r="66" spans="1:16">
      <c r="A66" s="12"/>
      <c r="B66" s="25">
        <v>342.5</v>
      </c>
      <c r="C66" s="20" t="s">
        <v>66</v>
      </c>
      <c r="D66" s="47">
        <v>0</v>
      </c>
      <c r="E66" s="47">
        <v>5643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5643</v>
      </c>
      <c r="O66" s="48">
        <f t="shared" si="7"/>
        <v>1.7428231696959402E-2</v>
      </c>
      <c r="P66" s="9"/>
    </row>
    <row r="67" spans="1:16">
      <c r="A67" s="12"/>
      <c r="B67" s="25">
        <v>342.6</v>
      </c>
      <c r="C67" s="20" t="s">
        <v>67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8959199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8959199</v>
      </c>
      <c r="O67" s="48">
        <f t="shared" si="7"/>
        <v>27.670210170329078</v>
      </c>
      <c r="P67" s="9"/>
    </row>
    <row r="68" spans="1:16">
      <c r="A68" s="12"/>
      <c r="B68" s="25">
        <v>343.4</v>
      </c>
      <c r="C68" s="20" t="s">
        <v>68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32187475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32187475</v>
      </c>
      <c r="O68" s="48">
        <f t="shared" si="7"/>
        <v>99.410025171023989</v>
      </c>
      <c r="P68" s="9"/>
    </row>
    <row r="69" spans="1:16">
      <c r="A69" s="12"/>
      <c r="B69" s="25">
        <v>343.6</v>
      </c>
      <c r="C69" s="20" t="s">
        <v>69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105186552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105186552</v>
      </c>
      <c r="O69" s="48">
        <f t="shared" ref="O69:O100" si="11">(N69/O$104)</f>
        <v>324.8654261315379</v>
      </c>
      <c r="P69" s="9"/>
    </row>
    <row r="70" spans="1:16">
      <c r="A70" s="12"/>
      <c r="B70" s="25">
        <v>343.7</v>
      </c>
      <c r="C70" s="20" t="s">
        <v>70</v>
      </c>
      <c r="D70" s="47">
        <v>0</v>
      </c>
      <c r="E70" s="47">
        <v>373672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373672</v>
      </c>
      <c r="O70" s="48">
        <f t="shared" si="11"/>
        <v>1.1540744629924178</v>
      </c>
      <c r="P70" s="9"/>
    </row>
    <row r="71" spans="1:16">
      <c r="A71" s="12"/>
      <c r="B71" s="25">
        <v>343.9</v>
      </c>
      <c r="C71" s="20" t="s">
        <v>71</v>
      </c>
      <c r="D71" s="47">
        <v>0</v>
      </c>
      <c r="E71" s="47">
        <v>881867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881867</v>
      </c>
      <c r="O71" s="48">
        <f t="shared" si="11"/>
        <v>2.7236190682088424</v>
      </c>
      <c r="P71" s="9"/>
    </row>
    <row r="72" spans="1:16">
      <c r="A72" s="12"/>
      <c r="B72" s="25">
        <v>344.1</v>
      </c>
      <c r="C72" s="20" t="s">
        <v>72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2918202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2918202</v>
      </c>
      <c r="O72" s="48">
        <f t="shared" si="11"/>
        <v>9.0127769970813958</v>
      </c>
      <c r="P72" s="9"/>
    </row>
    <row r="73" spans="1:16">
      <c r="A73" s="12"/>
      <c r="B73" s="25">
        <v>344.3</v>
      </c>
      <c r="C73" s="20" t="s">
        <v>73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1260770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1260770</v>
      </c>
      <c r="O73" s="48">
        <f t="shared" si="11"/>
        <v>3.8938493135877201</v>
      </c>
      <c r="P73" s="9"/>
    </row>
    <row r="74" spans="1:16">
      <c r="A74" s="12"/>
      <c r="B74" s="25">
        <v>344.9</v>
      </c>
      <c r="C74" s="20" t="s">
        <v>74</v>
      </c>
      <c r="D74" s="47">
        <v>0</v>
      </c>
      <c r="E74" s="47">
        <v>0</v>
      </c>
      <c r="F74" s="47">
        <v>0</v>
      </c>
      <c r="G74" s="47">
        <v>60272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60272</v>
      </c>
      <c r="O74" s="48">
        <f t="shared" si="11"/>
        <v>0.18614821563691955</v>
      </c>
      <c r="P74" s="9"/>
    </row>
    <row r="75" spans="1:16">
      <c r="A75" s="12"/>
      <c r="B75" s="25">
        <v>345.1</v>
      </c>
      <c r="C75" s="20" t="s">
        <v>75</v>
      </c>
      <c r="D75" s="47">
        <v>0</v>
      </c>
      <c r="E75" s="47">
        <v>50000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50000</v>
      </c>
      <c r="O75" s="48">
        <f t="shared" si="11"/>
        <v>0.15442346001204502</v>
      </c>
      <c r="P75" s="9"/>
    </row>
    <row r="76" spans="1:16">
      <c r="A76" s="12"/>
      <c r="B76" s="25">
        <v>346.4</v>
      </c>
      <c r="C76" s="20" t="s">
        <v>76</v>
      </c>
      <c r="D76" s="47">
        <v>122324</v>
      </c>
      <c r="E76" s="47">
        <v>20271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142595</v>
      </c>
      <c r="O76" s="48">
        <f t="shared" si="11"/>
        <v>0.44040026560835122</v>
      </c>
      <c r="P76" s="9"/>
    </row>
    <row r="77" spans="1:16">
      <c r="A77" s="12"/>
      <c r="B77" s="25">
        <v>347.1</v>
      </c>
      <c r="C77" s="20" t="s">
        <v>77</v>
      </c>
      <c r="D77" s="47">
        <v>122929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122929</v>
      </c>
      <c r="O77" s="48">
        <f t="shared" si="11"/>
        <v>0.37966243031641367</v>
      </c>
      <c r="P77" s="9"/>
    </row>
    <row r="78" spans="1:16">
      <c r="A78" s="12"/>
      <c r="B78" s="25">
        <v>347.2</v>
      </c>
      <c r="C78" s="20" t="s">
        <v>78</v>
      </c>
      <c r="D78" s="47">
        <v>2308459</v>
      </c>
      <c r="E78" s="47">
        <v>2268627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4577086</v>
      </c>
      <c r="O78" s="48">
        <f t="shared" si="11"/>
        <v>14.136189137853822</v>
      </c>
      <c r="P78" s="9"/>
    </row>
    <row r="79" spans="1:16">
      <c r="A79" s="12"/>
      <c r="B79" s="25">
        <v>347.4</v>
      </c>
      <c r="C79" s="20" t="s">
        <v>79</v>
      </c>
      <c r="D79" s="47">
        <v>32959</v>
      </c>
      <c r="E79" s="47">
        <v>14575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47534</v>
      </c>
      <c r="O79" s="48">
        <f t="shared" si="11"/>
        <v>0.14680729496425096</v>
      </c>
      <c r="P79" s="9"/>
    </row>
    <row r="80" spans="1:16">
      <c r="A80" s="12"/>
      <c r="B80" s="25">
        <v>347.9</v>
      </c>
      <c r="C80" s="20" t="s">
        <v>80</v>
      </c>
      <c r="D80" s="47">
        <v>2569458</v>
      </c>
      <c r="E80" s="47">
        <v>21890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2591348</v>
      </c>
      <c r="O80" s="48">
        <f t="shared" si="11"/>
        <v>8.0032984851058568</v>
      </c>
      <c r="P80" s="9"/>
    </row>
    <row r="81" spans="1:16">
      <c r="A81" s="12"/>
      <c r="B81" s="25">
        <v>348.82</v>
      </c>
      <c r="C81" s="20" t="s">
        <v>150</v>
      </c>
      <c r="D81" s="47">
        <v>0</v>
      </c>
      <c r="E81" s="47">
        <v>248870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248870</v>
      </c>
      <c r="O81" s="48">
        <f t="shared" si="11"/>
        <v>0.76862732986395288</v>
      </c>
      <c r="P81" s="9"/>
    </row>
    <row r="82" spans="1:16">
      <c r="A82" s="12"/>
      <c r="B82" s="25">
        <v>348.93099999999998</v>
      </c>
      <c r="C82" s="20" t="s">
        <v>151</v>
      </c>
      <c r="D82" s="47">
        <v>0</v>
      </c>
      <c r="E82" s="47">
        <v>180827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180827</v>
      </c>
      <c r="O82" s="48">
        <f t="shared" si="11"/>
        <v>0.55847862007196136</v>
      </c>
      <c r="P82" s="9"/>
    </row>
    <row r="83" spans="1:16">
      <c r="A83" s="12"/>
      <c r="B83" s="25">
        <v>349</v>
      </c>
      <c r="C83" s="20" t="s">
        <v>1</v>
      </c>
      <c r="D83" s="47">
        <v>7823320</v>
      </c>
      <c r="E83" s="47">
        <v>1644414</v>
      </c>
      <c r="F83" s="47">
        <v>0</v>
      </c>
      <c r="G83" s="47">
        <v>0</v>
      </c>
      <c r="H83" s="47">
        <v>0</v>
      </c>
      <c r="I83" s="47">
        <v>0</v>
      </c>
      <c r="J83" s="47">
        <v>112859</v>
      </c>
      <c r="K83" s="47">
        <v>0</v>
      </c>
      <c r="L83" s="47">
        <v>0</v>
      </c>
      <c r="M83" s="47">
        <v>0</v>
      </c>
      <c r="N83" s="47">
        <f t="shared" si="10"/>
        <v>9580593</v>
      </c>
      <c r="O83" s="48">
        <f t="shared" si="11"/>
        <v>29.589366400543572</v>
      </c>
      <c r="P83" s="9"/>
    </row>
    <row r="84" spans="1:16" ht="15.75">
      <c r="A84" s="29" t="s">
        <v>54</v>
      </c>
      <c r="B84" s="30"/>
      <c r="C84" s="31"/>
      <c r="D84" s="32">
        <f t="shared" ref="D84:M84" si="12">SUM(D85:D88)</f>
        <v>1185715</v>
      </c>
      <c r="E84" s="32">
        <f t="shared" si="12"/>
        <v>2696361</v>
      </c>
      <c r="F84" s="32">
        <f t="shared" si="12"/>
        <v>0</v>
      </c>
      <c r="G84" s="32">
        <f t="shared" si="12"/>
        <v>0</v>
      </c>
      <c r="H84" s="32">
        <f t="shared" si="12"/>
        <v>0</v>
      </c>
      <c r="I84" s="32">
        <f t="shared" si="12"/>
        <v>0</v>
      </c>
      <c r="J84" s="32">
        <f t="shared" si="12"/>
        <v>0</v>
      </c>
      <c r="K84" s="32">
        <f t="shared" si="12"/>
        <v>0</v>
      </c>
      <c r="L84" s="32">
        <f t="shared" si="12"/>
        <v>0</v>
      </c>
      <c r="M84" s="32">
        <f t="shared" si="12"/>
        <v>0</v>
      </c>
      <c r="N84" s="32">
        <f t="shared" ref="N84:N90" si="13">SUM(D84:M84)</f>
        <v>3882076</v>
      </c>
      <c r="O84" s="46">
        <f t="shared" si="11"/>
        <v>11.989672158994395</v>
      </c>
      <c r="P84" s="10"/>
    </row>
    <row r="85" spans="1:16">
      <c r="A85" s="13"/>
      <c r="B85" s="40">
        <v>351.1</v>
      </c>
      <c r="C85" s="21" t="s">
        <v>92</v>
      </c>
      <c r="D85" s="47">
        <v>131696</v>
      </c>
      <c r="E85" s="47">
        <v>1387268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1518964</v>
      </c>
      <c r="O85" s="48">
        <f t="shared" si="11"/>
        <v>4.6912735302747191</v>
      </c>
      <c r="P85" s="9"/>
    </row>
    <row r="86" spans="1:16">
      <c r="A86" s="13"/>
      <c r="B86" s="40">
        <v>352</v>
      </c>
      <c r="C86" s="21" t="s">
        <v>93</v>
      </c>
      <c r="D86" s="47">
        <v>259153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259153</v>
      </c>
      <c r="O86" s="48">
        <f t="shared" si="11"/>
        <v>0.8003860586500301</v>
      </c>
      <c r="P86" s="9"/>
    </row>
    <row r="87" spans="1:16">
      <c r="A87" s="13"/>
      <c r="B87" s="40">
        <v>354</v>
      </c>
      <c r="C87" s="21" t="s">
        <v>94</v>
      </c>
      <c r="D87" s="47">
        <v>548110</v>
      </c>
      <c r="E87" s="47">
        <v>237246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785356</v>
      </c>
      <c r="O87" s="48">
        <f t="shared" si="11"/>
        <v>2.4255478172243929</v>
      </c>
      <c r="P87" s="9"/>
    </row>
    <row r="88" spans="1:16">
      <c r="A88" s="13"/>
      <c r="B88" s="40">
        <v>359</v>
      </c>
      <c r="C88" s="21" t="s">
        <v>95</v>
      </c>
      <c r="D88" s="47">
        <v>246756</v>
      </c>
      <c r="E88" s="47">
        <v>1071847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1318603</v>
      </c>
      <c r="O88" s="48">
        <f t="shared" si="11"/>
        <v>4.072464752845252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SUM(D90:D97)</f>
        <v>2456236</v>
      </c>
      <c r="E89" s="32">
        <f t="shared" si="14"/>
        <v>5667748</v>
      </c>
      <c r="F89" s="32">
        <f t="shared" si="14"/>
        <v>63213</v>
      </c>
      <c r="G89" s="32">
        <f t="shared" si="14"/>
        <v>6433928</v>
      </c>
      <c r="H89" s="32">
        <f t="shared" si="14"/>
        <v>0</v>
      </c>
      <c r="I89" s="32">
        <f t="shared" si="14"/>
        <v>2369432</v>
      </c>
      <c r="J89" s="32">
        <f t="shared" si="14"/>
        <v>861389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 t="shared" si="13"/>
        <v>17851946</v>
      </c>
      <c r="O89" s="46">
        <f t="shared" si="11"/>
        <v>55.135185385363748</v>
      </c>
      <c r="P89" s="10"/>
    </row>
    <row r="90" spans="1:16">
      <c r="A90" s="12"/>
      <c r="B90" s="25">
        <v>361.1</v>
      </c>
      <c r="C90" s="20" t="s">
        <v>96</v>
      </c>
      <c r="D90" s="47">
        <v>889463</v>
      </c>
      <c r="E90" s="47">
        <v>1173836</v>
      </c>
      <c r="F90" s="47">
        <v>64449</v>
      </c>
      <c r="G90" s="47">
        <v>1495985</v>
      </c>
      <c r="H90" s="47">
        <v>0</v>
      </c>
      <c r="I90" s="47">
        <v>1619064</v>
      </c>
      <c r="J90" s="47">
        <v>287885</v>
      </c>
      <c r="K90" s="47">
        <v>0</v>
      </c>
      <c r="L90" s="47">
        <v>0</v>
      </c>
      <c r="M90" s="47">
        <v>0</v>
      </c>
      <c r="N90" s="47">
        <f t="shared" si="13"/>
        <v>5530682</v>
      </c>
      <c r="O90" s="48">
        <f t="shared" si="11"/>
        <v>17.081341013326746</v>
      </c>
      <c r="P90" s="9"/>
    </row>
    <row r="91" spans="1:16">
      <c r="A91" s="12"/>
      <c r="B91" s="25">
        <v>361.3</v>
      </c>
      <c r="C91" s="20" t="s">
        <v>97</v>
      </c>
      <c r="D91" s="47">
        <v>-2574</v>
      </c>
      <c r="E91" s="47">
        <v>-8050</v>
      </c>
      <c r="F91" s="47">
        <v>-1236</v>
      </c>
      <c r="G91" s="47">
        <v>-9774</v>
      </c>
      <c r="H91" s="47">
        <v>0</v>
      </c>
      <c r="I91" s="47">
        <v>-10678</v>
      </c>
      <c r="J91" s="47">
        <v>-1919</v>
      </c>
      <c r="K91" s="47">
        <v>0</v>
      </c>
      <c r="L91" s="47">
        <v>0</v>
      </c>
      <c r="M91" s="47">
        <v>0</v>
      </c>
      <c r="N91" s="47">
        <f t="shared" ref="N91:N97" si="15">SUM(D91:M91)</f>
        <v>-34231</v>
      </c>
      <c r="O91" s="48">
        <f t="shared" si="11"/>
        <v>-0.10572138919344627</v>
      </c>
      <c r="P91" s="9"/>
    </row>
    <row r="92" spans="1:16">
      <c r="A92" s="12"/>
      <c r="B92" s="25">
        <v>362</v>
      </c>
      <c r="C92" s="20" t="s">
        <v>98</v>
      </c>
      <c r="D92" s="47">
        <v>67213</v>
      </c>
      <c r="E92" s="47">
        <v>661462</v>
      </c>
      <c r="F92" s="47">
        <v>0</v>
      </c>
      <c r="G92" s="47">
        <v>2625</v>
      </c>
      <c r="H92" s="47">
        <v>0</v>
      </c>
      <c r="I92" s="47">
        <v>162184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893484</v>
      </c>
      <c r="O92" s="48">
        <f t="shared" si="11"/>
        <v>2.7594978149080407</v>
      </c>
      <c r="P92" s="9"/>
    </row>
    <row r="93" spans="1:16">
      <c r="A93" s="12"/>
      <c r="B93" s="25">
        <v>364</v>
      </c>
      <c r="C93" s="20" t="s">
        <v>99</v>
      </c>
      <c r="D93" s="47">
        <v>65011</v>
      </c>
      <c r="E93" s="47">
        <v>5250</v>
      </c>
      <c r="F93" s="47">
        <v>0</v>
      </c>
      <c r="G93" s="47">
        <v>0</v>
      </c>
      <c r="H93" s="47">
        <v>0</v>
      </c>
      <c r="I93" s="47">
        <v>-422982</v>
      </c>
      <c r="J93" s="47">
        <v>-5190</v>
      </c>
      <c r="K93" s="47">
        <v>0</v>
      </c>
      <c r="L93" s="47">
        <v>0</v>
      </c>
      <c r="M93" s="47">
        <v>0</v>
      </c>
      <c r="N93" s="47">
        <f t="shared" si="15"/>
        <v>-357911</v>
      </c>
      <c r="O93" s="48">
        <f t="shared" si="11"/>
        <v>-1.105397099927421</v>
      </c>
      <c r="P93" s="9"/>
    </row>
    <row r="94" spans="1:16">
      <c r="A94" s="12"/>
      <c r="B94" s="25">
        <v>365</v>
      </c>
      <c r="C94" s="20" t="s">
        <v>100</v>
      </c>
      <c r="D94" s="47">
        <v>1863</v>
      </c>
      <c r="E94" s="47">
        <v>48585</v>
      </c>
      <c r="F94" s="47">
        <v>0</v>
      </c>
      <c r="G94" s="47">
        <v>0</v>
      </c>
      <c r="H94" s="47">
        <v>0</v>
      </c>
      <c r="I94" s="47">
        <v>217908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268356</v>
      </c>
      <c r="O94" s="48">
        <f t="shared" si="11"/>
        <v>0.82880924069984707</v>
      </c>
      <c r="P94" s="9"/>
    </row>
    <row r="95" spans="1:16">
      <c r="A95" s="12"/>
      <c r="B95" s="25">
        <v>366</v>
      </c>
      <c r="C95" s="20" t="s">
        <v>101</v>
      </c>
      <c r="D95" s="47">
        <v>13008</v>
      </c>
      <c r="E95" s="47">
        <v>509496</v>
      </c>
      <c r="F95" s="47">
        <v>0</v>
      </c>
      <c r="G95" s="47">
        <v>403937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926441</v>
      </c>
      <c r="O95" s="48">
        <f t="shared" si="11"/>
        <v>2.8612844943403801</v>
      </c>
      <c r="P95" s="9"/>
    </row>
    <row r="96" spans="1:16">
      <c r="A96" s="12"/>
      <c r="B96" s="25">
        <v>369.3</v>
      </c>
      <c r="C96" s="20" t="s">
        <v>152</v>
      </c>
      <c r="D96" s="47">
        <v>15989</v>
      </c>
      <c r="E96" s="47">
        <v>361887</v>
      </c>
      <c r="F96" s="47">
        <v>0</v>
      </c>
      <c r="G96" s="47">
        <v>43512</v>
      </c>
      <c r="H96" s="47">
        <v>0</v>
      </c>
      <c r="I96" s="47">
        <v>96262</v>
      </c>
      <c r="J96" s="47">
        <v>580613</v>
      </c>
      <c r="K96" s="47">
        <v>0</v>
      </c>
      <c r="L96" s="47">
        <v>0</v>
      </c>
      <c r="M96" s="47">
        <v>0</v>
      </c>
      <c r="N96" s="47">
        <f t="shared" si="15"/>
        <v>1098263</v>
      </c>
      <c r="O96" s="48">
        <f t="shared" si="11"/>
        <v>3.3919514492641722</v>
      </c>
      <c r="P96" s="9"/>
    </row>
    <row r="97" spans="1:119">
      <c r="A97" s="12"/>
      <c r="B97" s="25">
        <v>369.9</v>
      </c>
      <c r="C97" s="20" t="s">
        <v>102</v>
      </c>
      <c r="D97" s="47">
        <v>1406263</v>
      </c>
      <c r="E97" s="47">
        <v>2915282</v>
      </c>
      <c r="F97" s="47">
        <v>0</v>
      </c>
      <c r="G97" s="47">
        <v>4497643</v>
      </c>
      <c r="H97" s="47">
        <v>0</v>
      </c>
      <c r="I97" s="47">
        <v>707674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9526862</v>
      </c>
      <c r="O97" s="48">
        <f t="shared" si="11"/>
        <v>29.423419861945426</v>
      </c>
      <c r="P97" s="9"/>
    </row>
    <row r="98" spans="1:119" ht="15.75">
      <c r="A98" s="29" t="s">
        <v>55</v>
      </c>
      <c r="B98" s="30"/>
      <c r="C98" s="31"/>
      <c r="D98" s="32">
        <f t="shared" ref="D98:M98" si="16">SUM(D99:D101)</f>
        <v>9596990</v>
      </c>
      <c r="E98" s="32">
        <f t="shared" si="16"/>
        <v>22086391</v>
      </c>
      <c r="F98" s="32">
        <f t="shared" si="16"/>
        <v>76528739</v>
      </c>
      <c r="G98" s="32">
        <f t="shared" si="16"/>
        <v>25625083</v>
      </c>
      <c r="H98" s="32">
        <f t="shared" si="16"/>
        <v>0</v>
      </c>
      <c r="I98" s="32">
        <f t="shared" si="16"/>
        <v>22192998</v>
      </c>
      <c r="J98" s="32">
        <f t="shared" si="16"/>
        <v>49605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>SUM(D98:M98)</f>
        <v>156079806</v>
      </c>
      <c r="O98" s="46">
        <f t="shared" si="11"/>
        <v>482.04767361057492</v>
      </c>
      <c r="P98" s="9"/>
    </row>
    <row r="99" spans="1:119">
      <c r="A99" s="12"/>
      <c r="B99" s="25">
        <v>381</v>
      </c>
      <c r="C99" s="20" t="s">
        <v>103</v>
      </c>
      <c r="D99" s="47">
        <v>9596990</v>
      </c>
      <c r="E99" s="47">
        <v>22086391</v>
      </c>
      <c r="F99" s="47">
        <v>49858424</v>
      </c>
      <c r="G99" s="47">
        <v>25625083</v>
      </c>
      <c r="H99" s="47">
        <v>0</v>
      </c>
      <c r="I99" s="47">
        <v>18339315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125506203</v>
      </c>
      <c r="O99" s="48">
        <f t="shared" si="11"/>
        <v>387.62204240468213</v>
      </c>
      <c r="P99" s="9"/>
    </row>
    <row r="100" spans="1:119">
      <c r="A100" s="12"/>
      <c r="B100" s="25">
        <v>384</v>
      </c>
      <c r="C100" s="20" t="s">
        <v>104</v>
      </c>
      <c r="D100" s="47">
        <v>0</v>
      </c>
      <c r="E100" s="47">
        <v>0</v>
      </c>
      <c r="F100" s="47">
        <v>26670315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26670315</v>
      </c>
      <c r="O100" s="48">
        <f t="shared" si="11"/>
        <v>82.370446438222899</v>
      </c>
      <c r="P100" s="9"/>
    </row>
    <row r="101" spans="1:119" ht="15.75" thickBot="1">
      <c r="A101" s="12"/>
      <c r="B101" s="25">
        <v>389.8</v>
      </c>
      <c r="C101" s="20" t="s">
        <v>105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3853683</v>
      </c>
      <c r="J101" s="47">
        <v>49605</v>
      </c>
      <c r="K101" s="47">
        <v>0</v>
      </c>
      <c r="L101" s="47">
        <v>0</v>
      </c>
      <c r="M101" s="47">
        <v>0</v>
      </c>
      <c r="N101" s="47">
        <f>SUM(D101:M101)</f>
        <v>3903288</v>
      </c>
      <c r="O101" s="48">
        <f>(N101/O$104)</f>
        <v>12.055184767669905</v>
      </c>
      <c r="P101" s="9"/>
    </row>
    <row r="102" spans="1:119" ht="16.5" thickBot="1">
      <c r="A102" s="14" t="s">
        <v>81</v>
      </c>
      <c r="B102" s="23"/>
      <c r="C102" s="22"/>
      <c r="D102" s="15">
        <f t="shared" ref="D102:M102" si="17">SUM(D5,D14,D30,D61,D84,D89,D98)</f>
        <v>280546768</v>
      </c>
      <c r="E102" s="15">
        <f t="shared" si="17"/>
        <v>143553472</v>
      </c>
      <c r="F102" s="15">
        <f t="shared" si="17"/>
        <v>86087636</v>
      </c>
      <c r="G102" s="15">
        <f t="shared" si="17"/>
        <v>67520726</v>
      </c>
      <c r="H102" s="15">
        <f t="shared" si="17"/>
        <v>0</v>
      </c>
      <c r="I102" s="15">
        <f t="shared" si="17"/>
        <v>192537920</v>
      </c>
      <c r="J102" s="15">
        <f t="shared" si="17"/>
        <v>73596180</v>
      </c>
      <c r="K102" s="15">
        <f t="shared" si="17"/>
        <v>0</v>
      </c>
      <c r="L102" s="15">
        <f t="shared" si="17"/>
        <v>0</v>
      </c>
      <c r="M102" s="15">
        <f t="shared" si="17"/>
        <v>0</v>
      </c>
      <c r="N102" s="15">
        <f>SUM(D102:M102)</f>
        <v>843842702</v>
      </c>
      <c r="O102" s="38">
        <f>(N102/O$104)</f>
        <v>2606.1821949750606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49" t="s">
        <v>153</v>
      </c>
      <c r="M104" s="49"/>
      <c r="N104" s="49"/>
      <c r="O104" s="44">
        <v>323785</v>
      </c>
    </row>
    <row r="105" spans="1:119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2"/>
    </row>
    <row r="106" spans="1:119" ht="15.75" customHeight="1" thickBot="1">
      <c r="A106" s="53" t="s">
        <v>144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239089279</v>
      </c>
      <c r="E5" s="27">
        <f t="shared" si="0"/>
        <v>72295746</v>
      </c>
      <c r="F5" s="27">
        <f t="shared" si="0"/>
        <v>9273969</v>
      </c>
      <c r="G5" s="27">
        <f t="shared" si="0"/>
        <v>12895300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333554294</v>
      </c>
      <c r="O5" s="33">
        <f t="shared" ref="O5:O36" si="2">(N5/O$106)</f>
        <v>1037.4293791988057</v>
      </c>
      <c r="P5" s="6"/>
    </row>
    <row r="6" spans="1:133">
      <c r="A6" s="12"/>
      <c r="B6" s="25">
        <v>311</v>
      </c>
      <c r="C6" s="20" t="s">
        <v>3</v>
      </c>
      <c r="D6" s="47">
        <v>239089279</v>
      </c>
      <c r="E6" s="47">
        <v>72295746</v>
      </c>
      <c r="F6" s="47">
        <v>9273969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320658994</v>
      </c>
      <c r="O6" s="48">
        <f t="shared" si="2"/>
        <v>997.32207638716102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0</v>
      </c>
      <c r="F7" s="47">
        <v>0</v>
      </c>
      <c r="G7" s="47">
        <v>1393599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1393599</v>
      </c>
      <c r="O7" s="48">
        <f t="shared" si="2"/>
        <v>4.3344084349340628</v>
      </c>
      <c r="P7" s="9"/>
    </row>
    <row r="8" spans="1:133">
      <c r="A8" s="12"/>
      <c r="B8" s="25">
        <v>312.41000000000003</v>
      </c>
      <c r="C8" s="20" t="s">
        <v>115</v>
      </c>
      <c r="D8" s="47">
        <v>0</v>
      </c>
      <c r="E8" s="47">
        <v>0</v>
      </c>
      <c r="F8" s="47">
        <v>0</v>
      </c>
      <c r="G8" s="47">
        <v>11501701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11501701</v>
      </c>
      <c r="O8" s="48">
        <f t="shared" si="2"/>
        <v>35.772894376710624</v>
      </c>
      <c r="P8" s="9"/>
    </row>
    <row r="9" spans="1:133" ht="15.75">
      <c r="A9" s="29" t="s">
        <v>17</v>
      </c>
      <c r="B9" s="30"/>
      <c r="C9" s="31"/>
      <c r="D9" s="32">
        <f t="shared" ref="D9:M9" si="3">SUM(D10:D23)</f>
        <v>350784</v>
      </c>
      <c r="E9" s="32">
        <f t="shared" si="3"/>
        <v>11941197</v>
      </c>
      <c r="F9" s="32">
        <f t="shared" si="3"/>
        <v>115169</v>
      </c>
      <c r="G9" s="32">
        <f t="shared" si="3"/>
        <v>19360938</v>
      </c>
      <c r="H9" s="32">
        <f t="shared" si="3"/>
        <v>0</v>
      </c>
      <c r="I9" s="32">
        <f t="shared" si="3"/>
        <v>8884220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40652308</v>
      </c>
      <c r="O9" s="46">
        <f t="shared" si="2"/>
        <v>126.43788255785022</v>
      </c>
      <c r="P9" s="10"/>
    </row>
    <row r="10" spans="1:133">
      <c r="A10" s="12"/>
      <c r="B10" s="25">
        <v>322</v>
      </c>
      <c r="C10" s="20" t="s">
        <v>0</v>
      </c>
      <c r="D10" s="47">
        <v>0</v>
      </c>
      <c r="E10" s="47">
        <v>5934918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5934918</v>
      </c>
      <c r="O10" s="48">
        <f t="shared" si="2"/>
        <v>18.458938790743968</v>
      </c>
      <c r="P10" s="9"/>
    </row>
    <row r="11" spans="1:133">
      <c r="A11" s="12"/>
      <c r="B11" s="25">
        <v>323.7</v>
      </c>
      <c r="C11" s="20" t="s">
        <v>116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1320141</v>
      </c>
      <c r="J11" s="47">
        <v>0</v>
      </c>
      <c r="K11" s="47">
        <v>0</v>
      </c>
      <c r="L11" s="47">
        <v>0</v>
      </c>
      <c r="M11" s="47">
        <v>0</v>
      </c>
      <c r="N11" s="47">
        <f t="shared" ref="N11:N22" si="4">SUM(D11:M11)</f>
        <v>1320141</v>
      </c>
      <c r="O11" s="48">
        <f t="shared" si="2"/>
        <v>4.105937422244339</v>
      </c>
      <c r="P11" s="9"/>
    </row>
    <row r="12" spans="1:133">
      <c r="A12" s="12"/>
      <c r="B12" s="25">
        <v>324.11</v>
      </c>
      <c r="C12" s="20" t="s">
        <v>117</v>
      </c>
      <c r="D12" s="47">
        <v>0</v>
      </c>
      <c r="E12" s="47">
        <v>0</v>
      </c>
      <c r="F12" s="47">
        <v>0</v>
      </c>
      <c r="G12" s="47">
        <v>1697323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1697323</v>
      </c>
      <c r="O12" s="48">
        <f t="shared" si="2"/>
        <v>5.2790588454839513</v>
      </c>
      <c r="P12" s="9"/>
    </row>
    <row r="13" spans="1:133">
      <c r="A13" s="12"/>
      <c r="B13" s="25">
        <v>324.12</v>
      </c>
      <c r="C13" s="20" t="s">
        <v>118</v>
      </c>
      <c r="D13" s="47">
        <v>0</v>
      </c>
      <c r="E13" s="47">
        <v>0</v>
      </c>
      <c r="F13" s="47">
        <v>0</v>
      </c>
      <c r="G13" s="47">
        <v>51329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51329</v>
      </c>
      <c r="O13" s="48">
        <f t="shared" si="2"/>
        <v>0.15964481214232396</v>
      </c>
      <c r="P13" s="9"/>
    </row>
    <row r="14" spans="1:133">
      <c r="A14" s="12"/>
      <c r="B14" s="25">
        <v>324.20999999999998</v>
      </c>
      <c r="C14" s="20" t="s">
        <v>119</v>
      </c>
      <c r="D14" s="47">
        <v>0</v>
      </c>
      <c r="E14" s="47">
        <v>0</v>
      </c>
      <c r="F14" s="47">
        <v>0</v>
      </c>
      <c r="G14" s="47">
        <v>50557</v>
      </c>
      <c r="H14" s="47">
        <v>0</v>
      </c>
      <c r="I14" s="47">
        <v>6989819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7040376</v>
      </c>
      <c r="O14" s="48">
        <f t="shared" si="2"/>
        <v>21.897163473500871</v>
      </c>
      <c r="P14" s="9"/>
    </row>
    <row r="15" spans="1:133">
      <c r="A15" s="12"/>
      <c r="B15" s="25">
        <v>324.22000000000003</v>
      </c>
      <c r="C15" s="20" t="s">
        <v>120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557488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557488</v>
      </c>
      <c r="O15" s="48">
        <f t="shared" si="2"/>
        <v>1.7339139089325704</v>
      </c>
      <c r="P15" s="9"/>
    </row>
    <row r="16" spans="1:133">
      <c r="A16" s="12"/>
      <c r="B16" s="25">
        <v>324.31</v>
      </c>
      <c r="C16" s="20" t="s">
        <v>121</v>
      </c>
      <c r="D16" s="47">
        <v>0</v>
      </c>
      <c r="E16" s="47">
        <v>0</v>
      </c>
      <c r="F16" s="47">
        <v>0</v>
      </c>
      <c r="G16" s="47">
        <v>8896028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8896028</v>
      </c>
      <c r="O16" s="48">
        <f t="shared" si="2"/>
        <v>27.668661358546903</v>
      </c>
      <c r="P16" s="9"/>
    </row>
    <row r="17" spans="1:16">
      <c r="A17" s="12"/>
      <c r="B17" s="25">
        <v>324.32</v>
      </c>
      <c r="C17" s="20" t="s">
        <v>122</v>
      </c>
      <c r="D17" s="47">
        <v>0</v>
      </c>
      <c r="E17" s="47">
        <v>0</v>
      </c>
      <c r="F17" s="47">
        <v>0</v>
      </c>
      <c r="G17" s="47">
        <v>3204041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3204041</v>
      </c>
      <c r="O17" s="48">
        <f t="shared" si="2"/>
        <v>9.9652929833291868</v>
      </c>
      <c r="P17" s="9"/>
    </row>
    <row r="18" spans="1:16">
      <c r="A18" s="12"/>
      <c r="B18" s="25">
        <v>324.61</v>
      </c>
      <c r="C18" s="20" t="s">
        <v>123</v>
      </c>
      <c r="D18" s="47">
        <v>0</v>
      </c>
      <c r="E18" s="47">
        <v>0</v>
      </c>
      <c r="F18" s="47">
        <v>0</v>
      </c>
      <c r="G18" s="47">
        <v>4036355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4036355</v>
      </c>
      <c r="O18" s="48">
        <f t="shared" si="2"/>
        <v>12.553977979596915</v>
      </c>
      <c r="P18" s="9"/>
    </row>
    <row r="19" spans="1:16">
      <c r="A19" s="12"/>
      <c r="B19" s="25">
        <v>324.62</v>
      </c>
      <c r="C19" s="20" t="s">
        <v>124</v>
      </c>
      <c r="D19" s="47">
        <v>0</v>
      </c>
      <c r="E19" s="47">
        <v>0</v>
      </c>
      <c r="F19" s="47">
        <v>0</v>
      </c>
      <c r="G19" s="47">
        <v>316409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316409</v>
      </c>
      <c r="O19" s="48">
        <f t="shared" si="2"/>
        <v>0.98410363274446377</v>
      </c>
      <c r="P19" s="9"/>
    </row>
    <row r="20" spans="1:16">
      <c r="A20" s="12"/>
      <c r="B20" s="25">
        <v>324.70999999999998</v>
      </c>
      <c r="C20" s="20" t="s">
        <v>125</v>
      </c>
      <c r="D20" s="47">
        <v>0</v>
      </c>
      <c r="E20" s="47">
        <v>0</v>
      </c>
      <c r="F20" s="47">
        <v>0</v>
      </c>
      <c r="G20" s="47">
        <v>457710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457710</v>
      </c>
      <c r="O20" s="48">
        <f t="shared" si="2"/>
        <v>1.4235817367504355</v>
      </c>
      <c r="P20" s="9"/>
    </row>
    <row r="21" spans="1:16">
      <c r="A21" s="12"/>
      <c r="B21" s="25">
        <v>325.10000000000002</v>
      </c>
      <c r="C21" s="20" t="s">
        <v>126</v>
      </c>
      <c r="D21" s="47">
        <v>0</v>
      </c>
      <c r="E21" s="47">
        <v>2570074</v>
      </c>
      <c r="F21" s="47">
        <v>115169</v>
      </c>
      <c r="G21" s="47">
        <v>154012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2839255</v>
      </c>
      <c r="O21" s="48">
        <f t="shared" si="2"/>
        <v>8.8307259268474745</v>
      </c>
      <c r="P21" s="9"/>
    </row>
    <row r="22" spans="1:16">
      <c r="A22" s="12"/>
      <c r="B22" s="25">
        <v>325.2</v>
      </c>
      <c r="C22" s="20" t="s">
        <v>18</v>
      </c>
      <c r="D22" s="47">
        <v>0</v>
      </c>
      <c r="E22" s="47">
        <v>8509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8509</v>
      </c>
      <c r="O22" s="48">
        <f t="shared" si="2"/>
        <v>2.6464916645931823E-2</v>
      </c>
      <c r="P22" s="9"/>
    </row>
    <row r="23" spans="1:16">
      <c r="A23" s="12"/>
      <c r="B23" s="25">
        <v>329</v>
      </c>
      <c r="C23" s="20" t="s">
        <v>19</v>
      </c>
      <c r="D23" s="47">
        <v>350784</v>
      </c>
      <c r="E23" s="47">
        <v>3427696</v>
      </c>
      <c r="F23" s="47">
        <v>0</v>
      </c>
      <c r="G23" s="47">
        <v>497174</v>
      </c>
      <c r="H23" s="47">
        <v>0</v>
      </c>
      <c r="I23" s="47">
        <v>16772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4292426</v>
      </c>
      <c r="O23" s="48">
        <f t="shared" si="2"/>
        <v>13.35041677034088</v>
      </c>
      <c r="P23" s="9"/>
    </row>
    <row r="24" spans="1:16" ht="15.75">
      <c r="A24" s="29" t="s">
        <v>21</v>
      </c>
      <c r="B24" s="30"/>
      <c r="C24" s="31"/>
      <c r="D24" s="32">
        <f t="shared" ref="D24:M24" si="5">SUM(D25:D55)</f>
        <v>35986176</v>
      </c>
      <c r="E24" s="32">
        <f t="shared" si="5"/>
        <v>38479957</v>
      </c>
      <c r="F24" s="32">
        <f t="shared" si="5"/>
        <v>0</v>
      </c>
      <c r="G24" s="32">
        <f t="shared" si="5"/>
        <v>11979180</v>
      </c>
      <c r="H24" s="32">
        <f t="shared" si="5"/>
        <v>0</v>
      </c>
      <c r="I24" s="32">
        <f t="shared" si="5"/>
        <v>5197514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91642827</v>
      </c>
      <c r="O24" s="46">
        <f t="shared" si="2"/>
        <v>285.0299421497885</v>
      </c>
      <c r="P24" s="10"/>
    </row>
    <row r="25" spans="1:16">
      <c r="A25" s="12"/>
      <c r="B25" s="25">
        <v>331.1</v>
      </c>
      <c r="C25" s="20" t="s">
        <v>127</v>
      </c>
      <c r="D25" s="47">
        <v>14944</v>
      </c>
      <c r="E25" s="47">
        <v>632023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646967</v>
      </c>
      <c r="O25" s="48">
        <f t="shared" si="2"/>
        <v>2.0122138591689476</v>
      </c>
      <c r="P25" s="9"/>
    </row>
    <row r="26" spans="1:16">
      <c r="A26" s="12"/>
      <c r="B26" s="25">
        <v>331.2</v>
      </c>
      <c r="C26" s="20" t="s">
        <v>20</v>
      </c>
      <c r="D26" s="47">
        <v>0</v>
      </c>
      <c r="E26" s="47">
        <v>3556501</v>
      </c>
      <c r="F26" s="47">
        <v>0</v>
      </c>
      <c r="G26" s="47">
        <v>842259</v>
      </c>
      <c r="H26" s="47">
        <v>0</v>
      </c>
      <c r="I26" s="47">
        <v>175514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4574274</v>
      </c>
      <c r="O26" s="48">
        <f t="shared" si="2"/>
        <v>14.227027867628763</v>
      </c>
      <c r="P26" s="9"/>
    </row>
    <row r="27" spans="1:16">
      <c r="A27" s="12"/>
      <c r="B27" s="25">
        <v>331.39</v>
      </c>
      <c r="C27" s="20" t="s">
        <v>27</v>
      </c>
      <c r="D27" s="47">
        <v>0</v>
      </c>
      <c r="E27" s="47">
        <v>9731662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8" si="6">SUM(D27:M27)</f>
        <v>9731662</v>
      </c>
      <c r="O27" s="48">
        <f t="shared" si="2"/>
        <v>30.267672306543915</v>
      </c>
      <c r="P27" s="9"/>
    </row>
    <row r="28" spans="1:16">
      <c r="A28" s="12"/>
      <c r="B28" s="25">
        <v>331.41</v>
      </c>
      <c r="C28" s="20" t="s">
        <v>128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749328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749328</v>
      </c>
      <c r="O28" s="48">
        <f t="shared" si="2"/>
        <v>2.3305797462055238</v>
      </c>
      <c r="P28" s="9"/>
    </row>
    <row r="29" spans="1:16">
      <c r="A29" s="12"/>
      <c r="B29" s="25">
        <v>331.42</v>
      </c>
      <c r="C29" s="20" t="s">
        <v>28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4246994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4246994</v>
      </c>
      <c r="O29" s="48">
        <f t="shared" si="2"/>
        <v>13.209112963423737</v>
      </c>
      <c r="P29" s="9"/>
    </row>
    <row r="30" spans="1:16">
      <c r="A30" s="12"/>
      <c r="B30" s="25">
        <v>331.49</v>
      </c>
      <c r="C30" s="20" t="s">
        <v>29</v>
      </c>
      <c r="D30" s="47">
        <v>0</v>
      </c>
      <c r="E30" s="47">
        <v>1424979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1424979</v>
      </c>
      <c r="O30" s="48">
        <f t="shared" si="2"/>
        <v>4.432007340134362</v>
      </c>
      <c r="P30" s="9"/>
    </row>
    <row r="31" spans="1:16">
      <c r="A31" s="12"/>
      <c r="B31" s="25">
        <v>331.5</v>
      </c>
      <c r="C31" s="20" t="s">
        <v>22</v>
      </c>
      <c r="D31" s="47">
        <v>0</v>
      </c>
      <c r="E31" s="47">
        <v>8492137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8492137</v>
      </c>
      <c r="O31" s="48">
        <f t="shared" si="2"/>
        <v>26.412468897735756</v>
      </c>
      <c r="P31" s="9"/>
    </row>
    <row r="32" spans="1:16">
      <c r="A32" s="12"/>
      <c r="B32" s="25">
        <v>331.65</v>
      </c>
      <c r="C32" s="20" t="s">
        <v>30</v>
      </c>
      <c r="D32" s="47">
        <v>13324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13324</v>
      </c>
      <c r="O32" s="48">
        <f t="shared" si="2"/>
        <v>4.1440656879820854E-2</v>
      </c>
      <c r="P32" s="9"/>
    </row>
    <row r="33" spans="1:16">
      <c r="A33" s="12"/>
      <c r="B33" s="25">
        <v>331.69</v>
      </c>
      <c r="C33" s="20" t="s">
        <v>31</v>
      </c>
      <c r="D33" s="47">
        <v>0</v>
      </c>
      <c r="E33" s="47">
        <v>1499203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1499203</v>
      </c>
      <c r="O33" s="48">
        <f t="shared" si="2"/>
        <v>4.6628607862652398</v>
      </c>
      <c r="P33" s="9"/>
    </row>
    <row r="34" spans="1:16">
      <c r="A34" s="12"/>
      <c r="B34" s="25">
        <v>331.7</v>
      </c>
      <c r="C34" s="20" t="s">
        <v>23</v>
      </c>
      <c r="D34" s="47">
        <v>0</v>
      </c>
      <c r="E34" s="47">
        <v>0</v>
      </c>
      <c r="F34" s="47">
        <v>0</v>
      </c>
      <c r="G34" s="47">
        <v>91417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91417</v>
      </c>
      <c r="O34" s="48">
        <f t="shared" si="2"/>
        <v>0.28432756904702661</v>
      </c>
      <c r="P34" s="9"/>
    </row>
    <row r="35" spans="1:16">
      <c r="A35" s="12"/>
      <c r="B35" s="25">
        <v>331.9</v>
      </c>
      <c r="C35" s="20" t="s">
        <v>24</v>
      </c>
      <c r="D35" s="47">
        <v>0</v>
      </c>
      <c r="E35" s="47">
        <v>1389245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1389245</v>
      </c>
      <c r="O35" s="48">
        <f t="shared" si="2"/>
        <v>4.3208665090818608</v>
      </c>
      <c r="P35" s="9"/>
    </row>
    <row r="36" spans="1:16">
      <c r="A36" s="12"/>
      <c r="B36" s="25">
        <v>333</v>
      </c>
      <c r="C36" s="20" t="s">
        <v>4</v>
      </c>
      <c r="D36" s="47">
        <v>1229064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1229064</v>
      </c>
      <c r="O36" s="48">
        <f t="shared" si="2"/>
        <v>3.8226673301816372</v>
      </c>
      <c r="P36" s="9"/>
    </row>
    <row r="37" spans="1:16">
      <c r="A37" s="12"/>
      <c r="B37" s="25">
        <v>334.1</v>
      </c>
      <c r="C37" s="20" t="s">
        <v>25</v>
      </c>
      <c r="D37" s="47">
        <v>0</v>
      </c>
      <c r="E37" s="47">
        <v>11918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11918</v>
      </c>
      <c r="O37" s="48">
        <f t="shared" ref="O37:O68" si="7">(N37/O$106)</f>
        <v>3.7067678526996765E-2</v>
      </c>
      <c r="P37" s="9"/>
    </row>
    <row r="38" spans="1:16">
      <c r="A38" s="12"/>
      <c r="B38" s="25">
        <v>334.2</v>
      </c>
      <c r="C38" s="20" t="s">
        <v>26</v>
      </c>
      <c r="D38" s="47">
        <v>0</v>
      </c>
      <c r="E38" s="47">
        <v>210853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210853</v>
      </c>
      <c r="O38" s="48">
        <f t="shared" si="7"/>
        <v>0.65580057228166211</v>
      </c>
      <c r="P38" s="9"/>
    </row>
    <row r="39" spans="1:16">
      <c r="A39" s="12"/>
      <c r="B39" s="25">
        <v>334.34</v>
      </c>
      <c r="C39" s="20" t="s">
        <v>129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14493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14493</v>
      </c>
      <c r="O39" s="48">
        <f t="shared" si="7"/>
        <v>4.5076511570042298E-2</v>
      </c>
      <c r="P39" s="9"/>
    </row>
    <row r="40" spans="1:16">
      <c r="A40" s="12"/>
      <c r="B40" s="25">
        <v>334.35</v>
      </c>
      <c r="C40" s="20" t="s">
        <v>130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11185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11185</v>
      </c>
      <c r="O40" s="48">
        <f t="shared" si="7"/>
        <v>3.478788255785021E-2</v>
      </c>
      <c r="P40" s="9"/>
    </row>
    <row r="41" spans="1:16">
      <c r="A41" s="12"/>
      <c r="B41" s="25">
        <v>334.36</v>
      </c>
      <c r="C41" s="20" t="s">
        <v>32</v>
      </c>
      <c r="D41" s="47">
        <v>0</v>
      </c>
      <c r="E41" s="47">
        <v>0</v>
      </c>
      <c r="F41" s="47">
        <v>0</v>
      </c>
      <c r="G41" s="47">
        <v>1400000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3" si="8">SUM(D41:M41)</f>
        <v>1400000</v>
      </c>
      <c r="O41" s="48">
        <f t="shared" si="7"/>
        <v>4.3543169942771831</v>
      </c>
      <c r="P41" s="9"/>
    </row>
    <row r="42" spans="1:16">
      <c r="A42" s="12"/>
      <c r="B42" s="25">
        <v>334.39</v>
      </c>
      <c r="C42" s="20" t="s">
        <v>33</v>
      </c>
      <c r="D42" s="47">
        <v>0</v>
      </c>
      <c r="E42" s="47">
        <v>283528</v>
      </c>
      <c r="F42" s="47">
        <v>0</v>
      </c>
      <c r="G42" s="47">
        <v>264656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548184</v>
      </c>
      <c r="O42" s="48">
        <f t="shared" si="7"/>
        <v>1.7049763622791738</v>
      </c>
      <c r="P42" s="9"/>
    </row>
    <row r="43" spans="1:16">
      <c r="A43" s="12"/>
      <c r="B43" s="25">
        <v>334.49</v>
      </c>
      <c r="C43" s="20" t="s">
        <v>34</v>
      </c>
      <c r="D43" s="47">
        <v>0</v>
      </c>
      <c r="E43" s="47">
        <v>1873489</v>
      </c>
      <c r="F43" s="47">
        <v>0</v>
      </c>
      <c r="G43" s="47">
        <v>2858894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4732383</v>
      </c>
      <c r="O43" s="48">
        <f t="shared" si="7"/>
        <v>14.718782657377457</v>
      </c>
      <c r="P43" s="9"/>
    </row>
    <row r="44" spans="1:16">
      <c r="A44" s="12"/>
      <c r="B44" s="25">
        <v>334.5</v>
      </c>
      <c r="C44" s="20" t="s">
        <v>35</v>
      </c>
      <c r="D44" s="47">
        <v>0</v>
      </c>
      <c r="E44" s="47">
        <v>372463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372463</v>
      </c>
      <c r="O44" s="48">
        <f t="shared" si="7"/>
        <v>1.1584442647424733</v>
      </c>
      <c r="P44" s="9"/>
    </row>
    <row r="45" spans="1:16">
      <c r="A45" s="12"/>
      <c r="B45" s="25">
        <v>334.61</v>
      </c>
      <c r="C45" s="20" t="s">
        <v>131</v>
      </c>
      <c r="D45" s="47">
        <v>0</v>
      </c>
      <c r="E45" s="47">
        <v>720764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720764</v>
      </c>
      <c r="O45" s="48">
        <f t="shared" si="7"/>
        <v>2.2417392386165713</v>
      </c>
      <c r="P45" s="9"/>
    </row>
    <row r="46" spans="1:16">
      <c r="A46" s="12"/>
      <c r="B46" s="25">
        <v>334.7</v>
      </c>
      <c r="C46" s="20" t="s">
        <v>37</v>
      </c>
      <c r="D46" s="47">
        <v>0</v>
      </c>
      <c r="E46" s="47">
        <v>38003</v>
      </c>
      <c r="F46" s="47">
        <v>0</v>
      </c>
      <c r="G46" s="47">
        <v>2131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40134</v>
      </c>
      <c r="O46" s="48">
        <f t="shared" si="7"/>
        <v>0.12482582732022891</v>
      </c>
      <c r="P46" s="9"/>
    </row>
    <row r="47" spans="1:16">
      <c r="A47" s="12"/>
      <c r="B47" s="25">
        <v>335.12</v>
      </c>
      <c r="C47" s="20" t="s">
        <v>38</v>
      </c>
      <c r="D47" s="47">
        <v>7507543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7507543</v>
      </c>
      <c r="O47" s="48">
        <f t="shared" si="7"/>
        <v>23.350158621547649</v>
      </c>
      <c r="P47" s="9"/>
    </row>
    <row r="48" spans="1:16">
      <c r="A48" s="12"/>
      <c r="B48" s="25">
        <v>335.13</v>
      </c>
      <c r="C48" s="20" t="s">
        <v>39</v>
      </c>
      <c r="D48" s="47">
        <v>61254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61254</v>
      </c>
      <c r="O48" s="48">
        <f t="shared" si="7"/>
        <v>0.1905138094053247</v>
      </c>
      <c r="P48" s="9"/>
    </row>
    <row r="49" spans="1:16">
      <c r="A49" s="12"/>
      <c r="B49" s="25">
        <v>335.14</v>
      </c>
      <c r="C49" s="20" t="s">
        <v>40</v>
      </c>
      <c r="D49" s="47">
        <v>0</v>
      </c>
      <c r="E49" s="47">
        <v>104264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104264</v>
      </c>
      <c r="O49" s="48">
        <f t="shared" si="7"/>
        <v>0.32428464792236877</v>
      </c>
      <c r="P49" s="9"/>
    </row>
    <row r="50" spans="1:16">
      <c r="A50" s="12"/>
      <c r="B50" s="25">
        <v>335.15</v>
      </c>
      <c r="C50" s="20" t="s">
        <v>41</v>
      </c>
      <c r="D50" s="47">
        <v>163529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163529</v>
      </c>
      <c r="O50" s="48">
        <f t="shared" si="7"/>
        <v>0.5086122169693954</v>
      </c>
      <c r="P50" s="9"/>
    </row>
    <row r="51" spans="1:16">
      <c r="A51" s="12"/>
      <c r="B51" s="25">
        <v>335.18</v>
      </c>
      <c r="C51" s="20" t="s">
        <v>42</v>
      </c>
      <c r="D51" s="47">
        <v>26926904</v>
      </c>
      <c r="E51" s="47">
        <v>129317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27056221</v>
      </c>
      <c r="O51" s="48">
        <f t="shared" si="7"/>
        <v>84.150973500870862</v>
      </c>
      <c r="P51" s="9"/>
    </row>
    <row r="52" spans="1:16">
      <c r="A52" s="12"/>
      <c r="B52" s="25">
        <v>335.49</v>
      </c>
      <c r="C52" s="20" t="s">
        <v>45</v>
      </c>
      <c r="D52" s="47">
        <v>69614</v>
      </c>
      <c r="E52" s="47">
        <v>0</v>
      </c>
      <c r="F52" s="47">
        <v>0</v>
      </c>
      <c r="G52" s="47">
        <v>5519823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5589437</v>
      </c>
      <c r="O52" s="48">
        <f t="shared" si="7"/>
        <v>17.384414655386912</v>
      </c>
      <c r="P52" s="9"/>
    </row>
    <row r="53" spans="1:16">
      <c r="A53" s="12"/>
      <c r="B53" s="25">
        <v>335.9</v>
      </c>
      <c r="C53" s="20" t="s">
        <v>132</v>
      </c>
      <c r="D53" s="47">
        <v>0</v>
      </c>
      <c r="E53" s="47">
        <v>8001745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8001745</v>
      </c>
      <c r="O53" s="48">
        <f t="shared" si="7"/>
        <v>24.887238740980344</v>
      </c>
      <c r="P53" s="9"/>
    </row>
    <row r="54" spans="1:16">
      <c r="A54" s="12"/>
      <c r="B54" s="25">
        <v>337.3</v>
      </c>
      <c r="C54" s="20" t="s">
        <v>47</v>
      </c>
      <c r="D54" s="47">
        <v>0</v>
      </c>
      <c r="E54" s="47">
        <v>0</v>
      </c>
      <c r="F54" s="47">
        <v>0</v>
      </c>
      <c r="G54" s="47">
        <v>1000000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1000000</v>
      </c>
      <c r="O54" s="48">
        <f t="shared" si="7"/>
        <v>3.1102264244837023</v>
      </c>
      <c r="P54" s="9"/>
    </row>
    <row r="55" spans="1:16">
      <c r="A55" s="12"/>
      <c r="B55" s="25">
        <v>337.4</v>
      </c>
      <c r="C55" s="20" t="s">
        <v>48</v>
      </c>
      <c r="D55" s="47">
        <v>0</v>
      </c>
      <c r="E55" s="47">
        <v>7863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7863</v>
      </c>
      <c r="O55" s="48">
        <f t="shared" si="7"/>
        <v>2.4455710375715353E-2</v>
      </c>
      <c r="P55" s="9"/>
    </row>
    <row r="56" spans="1:16" ht="15.75">
      <c r="A56" s="29" t="s">
        <v>53</v>
      </c>
      <c r="B56" s="30"/>
      <c r="C56" s="31"/>
      <c r="D56" s="32">
        <f t="shared" ref="D56:M56" si="9">SUM(D57:D80)</f>
        <v>18040462</v>
      </c>
      <c r="E56" s="32">
        <f t="shared" si="9"/>
        <v>8836281</v>
      </c>
      <c r="F56" s="32">
        <f t="shared" si="9"/>
        <v>0</v>
      </c>
      <c r="G56" s="32">
        <f t="shared" si="9"/>
        <v>245186</v>
      </c>
      <c r="H56" s="32">
        <f t="shared" si="9"/>
        <v>0</v>
      </c>
      <c r="I56" s="32">
        <f t="shared" si="9"/>
        <v>152368607</v>
      </c>
      <c r="J56" s="32">
        <f t="shared" si="9"/>
        <v>67137322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>SUM(D56:M56)</f>
        <v>246627858</v>
      </c>
      <c r="O56" s="46">
        <f t="shared" si="7"/>
        <v>767.06848096541432</v>
      </c>
      <c r="P56" s="10"/>
    </row>
    <row r="57" spans="1:16">
      <c r="A57" s="12"/>
      <c r="B57" s="25">
        <v>341.1</v>
      </c>
      <c r="C57" s="20" t="s">
        <v>57</v>
      </c>
      <c r="D57" s="47">
        <v>1363817</v>
      </c>
      <c r="E57" s="47">
        <v>0</v>
      </c>
      <c r="F57" s="47">
        <v>0</v>
      </c>
      <c r="G57" s="47">
        <v>58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1363875</v>
      </c>
      <c r="O57" s="48">
        <f t="shared" si="7"/>
        <v>4.2419600646927096</v>
      </c>
      <c r="P57" s="9"/>
    </row>
    <row r="58" spans="1:16">
      <c r="A58" s="12"/>
      <c r="B58" s="25">
        <v>341.15</v>
      </c>
      <c r="C58" s="20" t="s">
        <v>133</v>
      </c>
      <c r="D58" s="47">
        <v>0</v>
      </c>
      <c r="E58" s="47">
        <v>808877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80" si="10">SUM(D58:M58)</f>
        <v>808877</v>
      </c>
      <c r="O58" s="48">
        <f t="shared" si="7"/>
        <v>2.5157906195571038</v>
      </c>
      <c r="P58" s="9"/>
    </row>
    <row r="59" spans="1:16">
      <c r="A59" s="12"/>
      <c r="B59" s="25">
        <v>341.2</v>
      </c>
      <c r="C59" s="20" t="s">
        <v>58</v>
      </c>
      <c r="D59" s="47">
        <v>824844</v>
      </c>
      <c r="E59" s="47">
        <v>1347355</v>
      </c>
      <c r="F59" s="47">
        <v>0</v>
      </c>
      <c r="G59" s="47">
        <v>64341</v>
      </c>
      <c r="H59" s="47">
        <v>0</v>
      </c>
      <c r="I59" s="47">
        <v>0</v>
      </c>
      <c r="J59" s="47">
        <v>67137322</v>
      </c>
      <c r="K59" s="47">
        <v>0</v>
      </c>
      <c r="L59" s="47">
        <v>0</v>
      </c>
      <c r="M59" s="47">
        <v>0</v>
      </c>
      <c r="N59" s="47">
        <f t="shared" si="10"/>
        <v>69373862</v>
      </c>
      <c r="O59" s="48">
        <f t="shared" si="7"/>
        <v>215.76841876088579</v>
      </c>
      <c r="P59" s="9"/>
    </row>
    <row r="60" spans="1:16">
      <c r="A60" s="12"/>
      <c r="B60" s="25">
        <v>341.3</v>
      </c>
      <c r="C60" s="20" t="s">
        <v>59</v>
      </c>
      <c r="D60" s="47">
        <v>0</v>
      </c>
      <c r="E60" s="47">
        <v>0</v>
      </c>
      <c r="F60" s="47">
        <v>0</v>
      </c>
      <c r="G60" s="47">
        <v>58881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58881</v>
      </c>
      <c r="O60" s="48">
        <f t="shared" si="7"/>
        <v>0.18313324210002488</v>
      </c>
      <c r="P60" s="9"/>
    </row>
    <row r="61" spans="1:16">
      <c r="A61" s="12"/>
      <c r="B61" s="25">
        <v>341.55</v>
      </c>
      <c r="C61" s="20" t="s">
        <v>62</v>
      </c>
      <c r="D61" s="47">
        <v>53842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53842</v>
      </c>
      <c r="O61" s="48">
        <f t="shared" si="7"/>
        <v>0.1674608111470515</v>
      </c>
      <c r="P61" s="9"/>
    </row>
    <row r="62" spans="1:16">
      <c r="A62" s="12"/>
      <c r="B62" s="25">
        <v>341.8</v>
      </c>
      <c r="C62" s="20" t="s">
        <v>63</v>
      </c>
      <c r="D62" s="47">
        <v>2161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2161</v>
      </c>
      <c r="O62" s="48">
        <f t="shared" si="7"/>
        <v>6.7211993033092811E-3</v>
      </c>
      <c r="P62" s="9"/>
    </row>
    <row r="63" spans="1:16">
      <c r="A63" s="12"/>
      <c r="B63" s="25">
        <v>341.9</v>
      </c>
      <c r="C63" s="20" t="s">
        <v>64</v>
      </c>
      <c r="D63" s="47">
        <v>2534724</v>
      </c>
      <c r="E63" s="47">
        <v>1920487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4455211</v>
      </c>
      <c r="O63" s="48">
        <f t="shared" si="7"/>
        <v>13.85671497885046</v>
      </c>
      <c r="P63" s="9"/>
    </row>
    <row r="64" spans="1:16">
      <c r="A64" s="12"/>
      <c r="B64" s="25">
        <v>342.1</v>
      </c>
      <c r="C64" s="20" t="s">
        <v>134</v>
      </c>
      <c r="D64" s="47">
        <v>1878373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1878373</v>
      </c>
      <c r="O64" s="48">
        <f t="shared" si="7"/>
        <v>5.8421653396367255</v>
      </c>
      <c r="P64" s="9"/>
    </row>
    <row r="65" spans="1:16">
      <c r="A65" s="12"/>
      <c r="B65" s="25">
        <v>342.3</v>
      </c>
      <c r="C65" s="20" t="s">
        <v>65</v>
      </c>
      <c r="D65" s="47">
        <v>177633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177633</v>
      </c>
      <c r="O65" s="48">
        <f t="shared" si="7"/>
        <v>0.55247885046031353</v>
      </c>
      <c r="P65" s="9"/>
    </row>
    <row r="66" spans="1:16">
      <c r="A66" s="12"/>
      <c r="B66" s="25">
        <v>342.6</v>
      </c>
      <c r="C66" s="20" t="s">
        <v>67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16389305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16389305</v>
      </c>
      <c r="O66" s="48">
        <f t="shared" si="7"/>
        <v>50.974449489922868</v>
      </c>
      <c r="P66" s="9"/>
    </row>
    <row r="67" spans="1:16">
      <c r="A67" s="12"/>
      <c r="B67" s="25">
        <v>342.9</v>
      </c>
      <c r="C67" s="20" t="s">
        <v>135</v>
      </c>
      <c r="D67" s="47">
        <v>0</v>
      </c>
      <c r="E67" s="47">
        <v>2015666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2015666</v>
      </c>
      <c r="O67" s="48">
        <f t="shared" si="7"/>
        <v>6.2691776561333663</v>
      </c>
      <c r="P67" s="9"/>
    </row>
    <row r="68" spans="1:16">
      <c r="A68" s="12"/>
      <c r="B68" s="25">
        <v>343.4</v>
      </c>
      <c r="C68" s="20" t="s">
        <v>68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32048511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32048511</v>
      </c>
      <c r="O68" s="48">
        <f t="shared" si="7"/>
        <v>99.678125777556602</v>
      </c>
      <c r="P68" s="9"/>
    </row>
    <row r="69" spans="1:16">
      <c r="A69" s="12"/>
      <c r="B69" s="25">
        <v>343.6</v>
      </c>
      <c r="C69" s="20" t="s">
        <v>69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100282467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100282467</v>
      </c>
      <c r="O69" s="48">
        <f t="shared" ref="O69:O100" si="11">(N69/O$106)</f>
        <v>311.90117877581486</v>
      </c>
      <c r="P69" s="9"/>
    </row>
    <row r="70" spans="1:16">
      <c r="A70" s="12"/>
      <c r="B70" s="25">
        <v>343.9</v>
      </c>
      <c r="C70" s="20" t="s">
        <v>71</v>
      </c>
      <c r="D70" s="47">
        <v>0</v>
      </c>
      <c r="E70" s="47">
        <v>432917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432917</v>
      </c>
      <c r="O70" s="48">
        <f t="shared" si="11"/>
        <v>1.3464698930082111</v>
      </c>
      <c r="P70" s="9"/>
    </row>
    <row r="71" spans="1:16">
      <c r="A71" s="12"/>
      <c r="B71" s="25">
        <v>344.1</v>
      </c>
      <c r="C71" s="20" t="s">
        <v>72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2503054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2503054</v>
      </c>
      <c r="O71" s="48">
        <f t="shared" si="11"/>
        <v>7.7850646927096294</v>
      </c>
      <c r="P71" s="9"/>
    </row>
    <row r="72" spans="1:16">
      <c r="A72" s="12"/>
      <c r="B72" s="25">
        <v>344.3</v>
      </c>
      <c r="C72" s="20" t="s">
        <v>73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1145270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1145270</v>
      </c>
      <c r="O72" s="48">
        <f t="shared" si="11"/>
        <v>3.5620490171684498</v>
      </c>
      <c r="P72" s="9"/>
    </row>
    <row r="73" spans="1:16">
      <c r="A73" s="12"/>
      <c r="B73" s="25">
        <v>344.9</v>
      </c>
      <c r="C73" s="20" t="s">
        <v>74</v>
      </c>
      <c r="D73" s="47">
        <v>0</v>
      </c>
      <c r="E73" s="47">
        <v>11457</v>
      </c>
      <c r="F73" s="47">
        <v>0</v>
      </c>
      <c r="G73" s="47">
        <v>121906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133363</v>
      </c>
      <c r="O73" s="48">
        <f t="shared" si="11"/>
        <v>0.41478912664841999</v>
      </c>
      <c r="P73" s="9"/>
    </row>
    <row r="74" spans="1:16">
      <c r="A74" s="12"/>
      <c r="B74" s="25">
        <v>345.9</v>
      </c>
      <c r="C74" s="20" t="s">
        <v>136</v>
      </c>
      <c r="D74" s="47">
        <v>0</v>
      </c>
      <c r="E74" s="47">
        <v>90888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90888</v>
      </c>
      <c r="O74" s="48">
        <f t="shared" si="11"/>
        <v>0.28268225926847473</v>
      </c>
      <c r="P74" s="9"/>
    </row>
    <row r="75" spans="1:16">
      <c r="A75" s="12"/>
      <c r="B75" s="25">
        <v>346.4</v>
      </c>
      <c r="C75" s="20" t="s">
        <v>76</v>
      </c>
      <c r="D75" s="47">
        <v>128703</v>
      </c>
      <c r="E75" s="47">
        <v>96090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224793</v>
      </c>
      <c r="O75" s="48">
        <f t="shared" si="11"/>
        <v>0.69915712863896495</v>
      </c>
      <c r="P75" s="9"/>
    </row>
    <row r="76" spans="1:16">
      <c r="A76" s="12"/>
      <c r="B76" s="25">
        <v>347.1</v>
      </c>
      <c r="C76" s="20" t="s">
        <v>77</v>
      </c>
      <c r="D76" s="47">
        <v>101696</v>
      </c>
      <c r="E76" s="47">
        <v>76688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178384</v>
      </c>
      <c r="O76" s="48">
        <f t="shared" si="11"/>
        <v>0.55481463050510083</v>
      </c>
      <c r="P76" s="9"/>
    </row>
    <row r="77" spans="1:16">
      <c r="A77" s="12"/>
      <c r="B77" s="25">
        <v>347.2</v>
      </c>
      <c r="C77" s="20" t="s">
        <v>78</v>
      </c>
      <c r="D77" s="47">
        <v>2155092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2155092</v>
      </c>
      <c r="O77" s="48">
        <f t="shared" si="11"/>
        <v>6.7028240855934316</v>
      </c>
      <c r="P77" s="9"/>
    </row>
    <row r="78" spans="1:16">
      <c r="A78" s="12"/>
      <c r="B78" s="25">
        <v>347.4</v>
      </c>
      <c r="C78" s="20" t="s">
        <v>79</v>
      </c>
      <c r="D78" s="47">
        <v>13026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13026</v>
      </c>
      <c r="O78" s="48">
        <f t="shared" si="11"/>
        <v>4.0513809405324709E-2</v>
      </c>
      <c r="P78" s="9"/>
    </row>
    <row r="79" spans="1:16">
      <c r="A79" s="12"/>
      <c r="B79" s="25">
        <v>347.9</v>
      </c>
      <c r="C79" s="20" t="s">
        <v>80</v>
      </c>
      <c r="D79" s="47">
        <v>2224288</v>
      </c>
      <c r="E79" s="47">
        <v>2029786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4254074</v>
      </c>
      <c r="O79" s="48">
        <f t="shared" si="11"/>
        <v>13.231133366509082</v>
      </c>
      <c r="P79" s="9"/>
    </row>
    <row r="80" spans="1:16">
      <c r="A80" s="12"/>
      <c r="B80" s="25">
        <v>349</v>
      </c>
      <c r="C80" s="20" t="s">
        <v>1</v>
      </c>
      <c r="D80" s="47">
        <v>6582263</v>
      </c>
      <c r="E80" s="47">
        <v>6070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6588333</v>
      </c>
      <c r="O80" s="48">
        <f t="shared" si="11"/>
        <v>20.491207389897983</v>
      </c>
      <c r="P80" s="9"/>
    </row>
    <row r="81" spans="1:16" ht="15.75">
      <c r="A81" s="29" t="s">
        <v>54</v>
      </c>
      <c r="B81" s="30"/>
      <c r="C81" s="31"/>
      <c r="D81" s="32">
        <f t="shared" ref="D81:M81" si="12">SUM(D82:D89)</f>
        <v>2568833</v>
      </c>
      <c r="E81" s="32">
        <f t="shared" si="12"/>
        <v>3160856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0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>SUM(D81:M81)</f>
        <v>5729689</v>
      </c>
      <c r="O81" s="46">
        <f t="shared" si="11"/>
        <v>17.8206301318736</v>
      </c>
      <c r="P81" s="10"/>
    </row>
    <row r="82" spans="1:16">
      <c r="A82" s="13"/>
      <c r="B82" s="40">
        <v>351.1</v>
      </c>
      <c r="C82" s="21" t="s">
        <v>92</v>
      </c>
      <c r="D82" s="47">
        <v>250012</v>
      </c>
      <c r="E82" s="47">
        <v>1133754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1383766</v>
      </c>
      <c r="O82" s="48">
        <f t="shared" si="11"/>
        <v>4.3038255785021153</v>
      </c>
      <c r="P82" s="9"/>
    </row>
    <row r="83" spans="1:16">
      <c r="A83" s="13"/>
      <c r="B83" s="40">
        <v>351.2</v>
      </c>
      <c r="C83" s="21" t="s">
        <v>137</v>
      </c>
      <c r="D83" s="47">
        <v>0</v>
      </c>
      <c r="E83" s="47">
        <v>45173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9" si="13">SUM(D83:M83)</f>
        <v>45173</v>
      </c>
      <c r="O83" s="48">
        <f t="shared" si="11"/>
        <v>0.14049825827320228</v>
      </c>
      <c r="P83" s="9"/>
    </row>
    <row r="84" spans="1:16">
      <c r="A84" s="13"/>
      <c r="B84" s="40">
        <v>351.6</v>
      </c>
      <c r="C84" s="21" t="s">
        <v>138</v>
      </c>
      <c r="D84" s="47">
        <v>0</v>
      </c>
      <c r="E84" s="47">
        <v>76741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76741</v>
      </c>
      <c r="O84" s="48">
        <f t="shared" si="11"/>
        <v>0.2386818860413038</v>
      </c>
      <c r="P84" s="9"/>
    </row>
    <row r="85" spans="1:16">
      <c r="A85" s="13"/>
      <c r="B85" s="40">
        <v>351.8</v>
      </c>
      <c r="C85" s="21" t="s">
        <v>139</v>
      </c>
      <c r="D85" s="47">
        <v>0</v>
      </c>
      <c r="E85" s="47">
        <v>316450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316450</v>
      </c>
      <c r="O85" s="48">
        <f t="shared" si="11"/>
        <v>0.9842311520278676</v>
      </c>
      <c r="P85" s="9"/>
    </row>
    <row r="86" spans="1:16">
      <c r="A86" s="13"/>
      <c r="B86" s="40">
        <v>351.9</v>
      </c>
      <c r="C86" s="21" t="s">
        <v>140</v>
      </c>
      <c r="D86" s="47">
        <v>0</v>
      </c>
      <c r="E86" s="47">
        <v>1147715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1147715</v>
      </c>
      <c r="O86" s="48">
        <f t="shared" si="11"/>
        <v>3.5696535207763125</v>
      </c>
      <c r="P86" s="9"/>
    </row>
    <row r="87" spans="1:16">
      <c r="A87" s="13"/>
      <c r="B87" s="40">
        <v>352</v>
      </c>
      <c r="C87" s="21" t="s">
        <v>93</v>
      </c>
      <c r="D87" s="47">
        <v>279186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279186</v>
      </c>
      <c r="O87" s="48">
        <f t="shared" si="11"/>
        <v>0.86833167454590698</v>
      </c>
      <c r="P87" s="9"/>
    </row>
    <row r="88" spans="1:16">
      <c r="A88" s="13"/>
      <c r="B88" s="40">
        <v>354</v>
      </c>
      <c r="C88" s="21" t="s">
        <v>94</v>
      </c>
      <c r="D88" s="47">
        <v>2039635</v>
      </c>
      <c r="E88" s="47">
        <v>343283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2382918</v>
      </c>
      <c r="O88" s="48">
        <f t="shared" si="11"/>
        <v>7.4114145309778552</v>
      </c>
      <c r="P88" s="9"/>
    </row>
    <row r="89" spans="1:16">
      <c r="A89" s="13"/>
      <c r="B89" s="40">
        <v>359</v>
      </c>
      <c r="C89" s="21" t="s">
        <v>95</v>
      </c>
      <c r="D89" s="47">
        <v>0</v>
      </c>
      <c r="E89" s="47">
        <v>97740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97740</v>
      </c>
      <c r="O89" s="48">
        <f t="shared" si="11"/>
        <v>0.30399353072903706</v>
      </c>
      <c r="P89" s="9"/>
    </row>
    <row r="90" spans="1:16" ht="15.75">
      <c r="A90" s="29" t="s">
        <v>5</v>
      </c>
      <c r="B90" s="30"/>
      <c r="C90" s="31"/>
      <c r="D90" s="32">
        <f t="shared" ref="D90:M90" si="14">SUM(D91:D97)</f>
        <v>3074286</v>
      </c>
      <c r="E90" s="32">
        <f t="shared" si="14"/>
        <v>4323415</v>
      </c>
      <c r="F90" s="32">
        <f t="shared" si="14"/>
        <v>79726</v>
      </c>
      <c r="G90" s="32">
        <f t="shared" si="14"/>
        <v>3694241</v>
      </c>
      <c r="H90" s="32">
        <f t="shared" si="14"/>
        <v>0</v>
      </c>
      <c r="I90" s="32">
        <f t="shared" si="14"/>
        <v>3326368</v>
      </c>
      <c r="J90" s="32">
        <f t="shared" si="14"/>
        <v>1741639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>SUM(D90:M90)</f>
        <v>16239675</v>
      </c>
      <c r="O90" s="46">
        <f t="shared" si="11"/>
        <v>50.509066310027372</v>
      </c>
      <c r="P90" s="10"/>
    </row>
    <row r="91" spans="1:16">
      <c r="A91" s="12"/>
      <c r="B91" s="25">
        <v>361.1</v>
      </c>
      <c r="C91" s="20" t="s">
        <v>96</v>
      </c>
      <c r="D91" s="47">
        <v>886772</v>
      </c>
      <c r="E91" s="47">
        <v>1021157</v>
      </c>
      <c r="F91" s="47">
        <v>42465</v>
      </c>
      <c r="G91" s="47">
        <v>1809988</v>
      </c>
      <c r="H91" s="47">
        <v>0</v>
      </c>
      <c r="I91" s="47">
        <v>1345946</v>
      </c>
      <c r="J91" s="47">
        <v>311902</v>
      </c>
      <c r="K91" s="47">
        <v>0</v>
      </c>
      <c r="L91" s="47">
        <v>0</v>
      </c>
      <c r="M91" s="47">
        <v>0</v>
      </c>
      <c r="N91" s="47">
        <f>SUM(D91:M91)</f>
        <v>5418230</v>
      </c>
      <c r="O91" s="48">
        <f t="shared" si="11"/>
        <v>16.851922119930332</v>
      </c>
      <c r="P91" s="9"/>
    </row>
    <row r="92" spans="1:16">
      <c r="A92" s="12"/>
      <c r="B92" s="25">
        <v>361.3</v>
      </c>
      <c r="C92" s="20" t="s">
        <v>97</v>
      </c>
      <c r="D92" s="47">
        <v>74593</v>
      </c>
      <c r="E92" s="47">
        <v>175926</v>
      </c>
      <c r="F92" s="47">
        <v>35893</v>
      </c>
      <c r="G92" s="47">
        <v>258782</v>
      </c>
      <c r="H92" s="47">
        <v>0</v>
      </c>
      <c r="I92" s="47">
        <v>223065</v>
      </c>
      <c r="J92" s="47">
        <v>47437</v>
      </c>
      <c r="K92" s="47">
        <v>0</v>
      </c>
      <c r="L92" s="47">
        <v>0</v>
      </c>
      <c r="M92" s="47">
        <v>0</v>
      </c>
      <c r="N92" s="47">
        <f t="shared" ref="N92:N97" si="15">SUM(D92:M92)</f>
        <v>815696</v>
      </c>
      <c r="O92" s="48">
        <f t="shared" si="11"/>
        <v>2.536999253545658</v>
      </c>
      <c r="P92" s="9"/>
    </row>
    <row r="93" spans="1:16">
      <c r="A93" s="12"/>
      <c r="B93" s="25">
        <v>362</v>
      </c>
      <c r="C93" s="20" t="s">
        <v>98</v>
      </c>
      <c r="D93" s="47">
        <v>65107</v>
      </c>
      <c r="E93" s="47">
        <v>0</v>
      </c>
      <c r="F93" s="47">
        <v>0</v>
      </c>
      <c r="G93" s="47">
        <v>63723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128830</v>
      </c>
      <c r="O93" s="48">
        <f t="shared" si="11"/>
        <v>0.40069047026623539</v>
      </c>
      <c r="P93" s="9"/>
    </row>
    <row r="94" spans="1:16">
      <c r="A94" s="12"/>
      <c r="B94" s="25">
        <v>364</v>
      </c>
      <c r="C94" s="20" t="s">
        <v>99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-382507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-382507</v>
      </c>
      <c r="O94" s="48">
        <f t="shared" si="11"/>
        <v>-1.1896833789499877</v>
      </c>
      <c r="P94" s="9"/>
    </row>
    <row r="95" spans="1:16">
      <c r="A95" s="12"/>
      <c r="B95" s="25">
        <v>365</v>
      </c>
      <c r="C95" s="20" t="s">
        <v>100</v>
      </c>
      <c r="D95" s="47">
        <v>175661</v>
      </c>
      <c r="E95" s="47">
        <v>18887</v>
      </c>
      <c r="F95" s="47">
        <v>0</v>
      </c>
      <c r="G95" s="47">
        <v>0</v>
      </c>
      <c r="H95" s="47">
        <v>0</v>
      </c>
      <c r="I95" s="47">
        <v>124580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319128</v>
      </c>
      <c r="O95" s="48">
        <f t="shared" si="11"/>
        <v>0.99256033839263502</v>
      </c>
      <c r="P95" s="9"/>
    </row>
    <row r="96" spans="1:16">
      <c r="A96" s="12"/>
      <c r="B96" s="25">
        <v>366</v>
      </c>
      <c r="C96" s="20" t="s">
        <v>101</v>
      </c>
      <c r="D96" s="47">
        <v>41620</v>
      </c>
      <c r="E96" s="47">
        <v>355269</v>
      </c>
      <c r="F96" s="47">
        <v>0</v>
      </c>
      <c r="G96" s="47">
        <v>1139853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1536742</v>
      </c>
      <c r="O96" s="48">
        <f t="shared" si="11"/>
        <v>4.7796155760139341</v>
      </c>
      <c r="P96" s="9"/>
    </row>
    <row r="97" spans="1:119">
      <c r="A97" s="12"/>
      <c r="B97" s="25">
        <v>369.9</v>
      </c>
      <c r="C97" s="20" t="s">
        <v>102</v>
      </c>
      <c r="D97" s="47">
        <v>1830533</v>
      </c>
      <c r="E97" s="47">
        <v>2752176</v>
      </c>
      <c r="F97" s="47">
        <v>1368</v>
      </c>
      <c r="G97" s="47">
        <v>421895</v>
      </c>
      <c r="H97" s="47">
        <v>0</v>
      </c>
      <c r="I97" s="47">
        <v>2015284</v>
      </c>
      <c r="J97" s="47">
        <v>1382300</v>
      </c>
      <c r="K97" s="47">
        <v>0</v>
      </c>
      <c r="L97" s="47">
        <v>0</v>
      </c>
      <c r="M97" s="47">
        <v>0</v>
      </c>
      <c r="N97" s="47">
        <f t="shared" si="15"/>
        <v>8403556</v>
      </c>
      <c r="O97" s="48">
        <f t="shared" si="11"/>
        <v>26.136961930828566</v>
      </c>
      <c r="P97" s="9"/>
    </row>
    <row r="98" spans="1:119" ht="15.75">
      <c r="A98" s="29" t="s">
        <v>55</v>
      </c>
      <c r="B98" s="30"/>
      <c r="C98" s="31"/>
      <c r="D98" s="32">
        <f t="shared" ref="D98:M98" si="16">SUM(D99:D103)</f>
        <v>9189343</v>
      </c>
      <c r="E98" s="32">
        <f t="shared" si="16"/>
        <v>25173150</v>
      </c>
      <c r="F98" s="32">
        <f t="shared" si="16"/>
        <v>105917127</v>
      </c>
      <c r="G98" s="32">
        <f t="shared" si="16"/>
        <v>25925287</v>
      </c>
      <c r="H98" s="32">
        <f t="shared" si="16"/>
        <v>0</v>
      </c>
      <c r="I98" s="32">
        <f t="shared" si="16"/>
        <v>19062089</v>
      </c>
      <c r="J98" s="32">
        <f t="shared" si="16"/>
        <v>11066325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 t="shared" ref="N98:N104" si="17">SUM(D98:M98)</f>
        <v>196333321</v>
      </c>
      <c r="O98" s="46">
        <f t="shared" si="11"/>
        <v>610.64108298084102</v>
      </c>
      <c r="P98" s="9"/>
    </row>
    <row r="99" spans="1:119">
      <c r="A99" s="12"/>
      <c r="B99" s="25">
        <v>381</v>
      </c>
      <c r="C99" s="20" t="s">
        <v>103</v>
      </c>
      <c r="D99" s="47">
        <v>9189343</v>
      </c>
      <c r="E99" s="47">
        <v>25100758</v>
      </c>
      <c r="F99" s="47">
        <v>45177886</v>
      </c>
      <c r="G99" s="47">
        <v>25925287</v>
      </c>
      <c r="H99" s="47">
        <v>0</v>
      </c>
      <c r="I99" s="47">
        <v>16941533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122334807</v>
      </c>
      <c r="O99" s="48">
        <f t="shared" si="11"/>
        <v>380.4889493655138</v>
      </c>
      <c r="P99" s="9"/>
    </row>
    <row r="100" spans="1:119">
      <c r="A100" s="12"/>
      <c r="B100" s="25">
        <v>384</v>
      </c>
      <c r="C100" s="20" t="s">
        <v>104</v>
      </c>
      <c r="D100" s="47">
        <v>0</v>
      </c>
      <c r="E100" s="47">
        <v>0</v>
      </c>
      <c r="F100" s="47">
        <v>60739241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60739241</v>
      </c>
      <c r="O100" s="48">
        <f t="shared" si="11"/>
        <v>188.91279236128389</v>
      </c>
      <c r="P100" s="9"/>
    </row>
    <row r="101" spans="1:119">
      <c r="A101" s="12"/>
      <c r="B101" s="25">
        <v>388.1</v>
      </c>
      <c r="C101" s="20" t="s">
        <v>141</v>
      </c>
      <c r="D101" s="47">
        <v>0</v>
      </c>
      <c r="E101" s="47">
        <v>72392</v>
      </c>
      <c r="F101" s="47">
        <v>0</v>
      </c>
      <c r="G101" s="47">
        <v>0</v>
      </c>
      <c r="H101" s="47">
        <v>0</v>
      </c>
      <c r="I101" s="47">
        <v>0</v>
      </c>
      <c r="J101" s="47">
        <v>-744</v>
      </c>
      <c r="K101" s="47">
        <v>0</v>
      </c>
      <c r="L101" s="47">
        <v>0</v>
      </c>
      <c r="M101" s="47">
        <v>0</v>
      </c>
      <c r="N101" s="47">
        <f t="shared" si="17"/>
        <v>71648</v>
      </c>
      <c r="O101" s="48">
        <f>(N101/O$106)</f>
        <v>0.2228415028614083</v>
      </c>
      <c r="P101" s="9"/>
    </row>
    <row r="102" spans="1:119">
      <c r="A102" s="12"/>
      <c r="B102" s="25">
        <v>389.7</v>
      </c>
      <c r="C102" s="20" t="s">
        <v>142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11067069</v>
      </c>
      <c r="K102" s="47">
        <v>0</v>
      </c>
      <c r="L102" s="47">
        <v>0</v>
      </c>
      <c r="M102" s="47">
        <v>0</v>
      </c>
      <c r="N102" s="47">
        <f t="shared" si="17"/>
        <v>11067069</v>
      </c>
      <c r="O102" s="48">
        <f>(N102/O$106)</f>
        <v>34.421090445384422</v>
      </c>
      <c r="P102" s="9"/>
    </row>
    <row r="103" spans="1:119" ht="15.75" thickBot="1">
      <c r="A103" s="12"/>
      <c r="B103" s="25">
        <v>389.8</v>
      </c>
      <c r="C103" s="20" t="s">
        <v>105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2120556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7"/>
        <v>2120556</v>
      </c>
      <c r="O103" s="48">
        <f>(N103/O$106)</f>
        <v>6.5954093057974621</v>
      </c>
      <c r="P103" s="9"/>
    </row>
    <row r="104" spans="1:119" ht="16.5" thickBot="1">
      <c r="A104" s="14" t="s">
        <v>81</v>
      </c>
      <c r="B104" s="23"/>
      <c r="C104" s="22"/>
      <c r="D104" s="15">
        <f t="shared" ref="D104:M104" si="18">SUM(D5,D9,D24,D56,D81,D90,D98)</f>
        <v>308299163</v>
      </c>
      <c r="E104" s="15">
        <f t="shared" si="18"/>
        <v>164210602</v>
      </c>
      <c r="F104" s="15">
        <f t="shared" si="18"/>
        <v>115385991</v>
      </c>
      <c r="G104" s="15">
        <f t="shared" si="18"/>
        <v>74100132</v>
      </c>
      <c r="H104" s="15">
        <f t="shared" si="18"/>
        <v>0</v>
      </c>
      <c r="I104" s="15">
        <f t="shared" si="18"/>
        <v>188838798</v>
      </c>
      <c r="J104" s="15">
        <f t="shared" si="18"/>
        <v>79945286</v>
      </c>
      <c r="K104" s="15">
        <f t="shared" si="18"/>
        <v>0</v>
      </c>
      <c r="L104" s="15">
        <f t="shared" si="18"/>
        <v>0</v>
      </c>
      <c r="M104" s="15">
        <f t="shared" si="18"/>
        <v>0</v>
      </c>
      <c r="N104" s="15">
        <f t="shared" si="17"/>
        <v>930779972</v>
      </c>
      <c r="O104" s="38">
        <f>(N104/O$106)</f>
        <v>2894.9364642946007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9" t="s">
        <v>143</v>
      </c>
      <c r="M106" s="49"/>
      <c r="N106" s="49"/>
      <c r="O106" s="44">
        <v>321520</v>
      </c>
    </row>
    <row r="107" spans="1:119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2"/>
    </row>
    <row r="108" spans="1:119" ht="15.75" thickBot="1">
      <c r="A108" s="53" t="s">
        <v>144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5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236676576</v>
      </c>
      <c r="E5" s="27">
        <f t="shared" si="0"/>
        <v>80079980</v>
      </c>
      <c r="F5" s="27">
        <f t="shared" si="0"/>
        <v>17091008</v>
      </c>
      <c r="G5" s="27">
        <f t="shared" si="0"/>
        <v>12855662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346703226</v>
      </c>
      <c r="O5" s="33">
        <f t="shared" ref="O5:O36" si="2">(N5/O$101)</f>
        <v>1041.0507879122727</v>
      </c>
      <c r="P5" s="6"/>
    </row>
    <row r="6" spans="1:133">
      <c r="A6" s="12"/>
      <c r="B6" s="25">
        <v>311</v>
      </c>
      <c r="C6" s="20" t="s">
        <v>3</v>
      </c>
      <c r="D6" s="47">
        <v>236676576</v>
      </c>
      <c r="E6" s="47">
        <v>59522863</v>
      </c>
      <c r="F6" s="47">
        <v>17091008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313290447</v>
      </c>
      <c r="O6" s="48">
        <f t="shared" si="2"/>
        <v>940.72175346513245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12345057</v>
      </c>
      <c r="F7" s="47">
        <v>0</v>
      </c>
      <c r="G7" s="47">
        <v>11472127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23817184</v>
      </c>
      <c r="O7" s="48">
        <f t="shared" si="2"/>
        <v>71.516202647193069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1383535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1383535</v>
      </c>
      <c r="O8" s="48">
        <f t="shared" si="2"/>
        <v>4.154360541929905</v>
      </c>
      <c r="P8" s="9"/>
    </row>
    <row r="9" spans="1:133">
      <c r="A9" s="12"/>
      <c r="B9" s="25">
        <v>314.3</v>
      </c>
      <c r="C9" s="20" t="s">
        <v>14</v>
      </c>
      <c r="D9" s="47">
        <v>0</v>
      </c>
      <c r="E9" s="47">
        <v>227287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227287</v>
      </c>
      <c r="O9" s="48">
        <f t="shared" si="2"/>
        <v>0.68247796007590866</v>
      </c>
      <c r="P9" s="9"/>
    </row>
    <row r="10" spans="1:133">
      <c r="A10" s="12"/>
      <c r="B10" s="25">
        <v>315</v>
      </c>
      <c r="C10" s="20" t="s">
        <v>15</v>
      </c>
      <c r="D10" s="47">
        <v>0</v>
      </c>
      <c r="E10" s="47">
        <v>7524101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7524101</v>
      </c>
      <c r="O10" s="48">
        <f t="shared" si="2"/>
        <v>22.592726825049844</v>
      </c>
      <c r="P10" s="9"/>
    </row>
    <row r="11" spans="1:133">
      <c r="A11" s="12"/>
      <c r="B11" s="25">
        <v>319</v>
      </c>
      <c r="C11" s="20" t="s">
        <v>16</v>
      </c>
      <c r="D11" s="47">
        <v>0</v>
      </c>
      <c r="E11" s="47">
        <v>460672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460672</v>
      </c>
      <c r="O11" s="48">
        <f t="shared" si="2"/>
        <v>1.3832664728914938</v>
      </c>
      <c r="P11" s="9"/>
    </row>
    <row r="12" spans="1:133" ht="15.75">
      <c r="A12" s="29" t="s">
        <v>17</v>
      </c>
      <c r="B12" s="30"/>
      <c r="C12" s="31"/>
      <c r="D12" s="32">
        <f>SUM(D13:D15)</f>
        <v>191832</v>
      </c>
      <c r="E12" s="32">
        <f t="shared" ref="E12:M12" si="3">SUM(E13:E15)</f>
        <v>9733402</v>
      </c>
      <c r="F12" s="32">
        <f t="shared" si="3"/>
        <v>120237</v>
      </c>
      <c r="G12" s="32">
        <f t="shared" si="3"/>
        <v>18756741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28802212</v>
      </c>
      <c r="O12" s="46">
        <f t="shared" si="2"/>
        <v>86.484818275721253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5581847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5581847</v>
      </c>
      <c r="O13" s="48">
        <f t="shared" si="2"/>
        <v>16.760692666170218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2188968</v>
      </c>
      <c r="F14" s="47">
        <v>120237</v>
      </c>
      <c r="G14" s="47">
        <v>543302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2852507</v>
      </c>
      <c r="O14" s="48">
        <f t="shared" si="2"/>
        <v>8.5652639986547836</v>
      </c>
      <c r="P14" s="9"/>
    </row>
    <row r="15" spans="1:133">
      <c r="A15" s="12"/>
      <c r="B15" s="25">
        <v>329</v>
      </c>
      <c r="C15" s="20" t="s">
        <v>19</v>
      </c>
      <c r="D15" s="47">
        <v>191832</v>
      </c>
      <c r="E15" s="47">
        <v>1962587</v>
      </c>
      <c r="F15" s="47">
        <v>0</v>
      </c>
      <c r="G15" s="47">
        <v>18213439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20367858</v>
      </c>
      <c r="O15" s="48">
        <f t="shared" si="2"/>
        <v>61.158861610896253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SUM(D17:D46)</f>
        <v>38005552</v>
      </c>
      <c r="E16" s="32">
        <f t="shared" si="4"/>
        <v>24150923</v>
      </c>
      <c r="F16" s="32">
        <f t="shared" si="4"/>
        <v>0</v>
      </c>
      <c r="G16" s="32">
        <f t="shared" si="4"/>
        <v>9803611</v>
      </c>
      <c r="H16" s="32">
        <f t="shared" si="4"/>
        <v>0</v>
      </c>
      <c r="I16" s="32">
        <f t="shared" si="4"/>
        <v>4352519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76312605</v>
      </c>
      <c r="O16" s="46">
        <f t="shared" si="2"/>
        <v>229.14496204568931</v>
      </c>
      <c r="P16" s="10"/>
    </row>
    <row r="17" spans="1:16">
      <c r="A17" s="12"/>
      <c r="B17" s="25">
        <v>331.2</v>
      </c>
      <c r="C17" s="20" t="s">
        <v>20</v>
      </c>
      <c r="D17" s="47">
        <v>176900</v>
      </c>
      <c r="E17" s="47">
        <v>3394942</v>
      </c>
      <c r="F17" s="47">
        <v>0</v>
      </c>
      <c r="G17" s="47">
        <v>175388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3747230</v>
      </c>
      <c r="O17" s="48">
        <f t="shared" si="2"/>
        <v>11.251861682961398</v>
      </c>
      <c r="P17" s="9"/>
    </row>
    <row r="18" spans="1:16">
      <c r="A18" s="12"/>
      <c r="B18" s="25">
        <v>331.39</v>
      </c>
      <c r="C18" s="20" t="s">
        <v>27</v>
      </c>
      <c r="D18" s="47">
        <v>0</v>
      </c>
      <c r="E18" s="47">
        <v>132000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8" si="5">SUM(D18:M18)</f>
        <v>132000</v>
      </c>
      <c r="O18" s="48">
        <f t="shared" si="2"/>
        <v>0.39635830791035098</v>
      </c>
      <c r="P18" s="9"/>
    </row>
    <row r="19" spans="1:16">
      <c r="A19" s="12"/>
      <c r="B19" s="25">
        <v>331.42</v>
      </c>
      <c r="C19" s="20" t="s">
        <v>28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2992383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2992383</v>
      </c>
      <c r="O19" s="48">
        <f t="shared" si="2"/>
        <v>8.9852716856037862</v>
      </c>
      <c r="P19" s="9"/>
    </row>
    <row r="20" spans="1:16">
      <c r="A20" s="12"/>
      <c r="B20" s="25">
        <v>331.49</v>
      </c>
      <c r="C20" s="20" t="s">
        <v>29</v>
      </c>
      <c r="D20" s="47">
        <v>0</v>
      </c>
      <c r="E20" s="47">
        <v>422652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422652</v>
      </c>
      <c r="O20" s="48">
        <f t="shared" si="2"/>
        <v>1.2691032693554973</v>
      </c>
      <c r="P20" s="9"/>
    </row>
    <row r="21" spans="1:16">
      <c r="A21" s="12"/>
      <c r="B21" s="25">
        <v>331.5</v>
      </c>
      <c r="C21" s="20" t="s">
        <v>22</v>
      </c>
      <c r="D21" s="47">
        <v>0</v>
      </c>
      <c r="E21" s="47">
        <v>7396430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7396430</v>
      </c>
      <c r="O21" s="48">
        <f t="shared" si="2"/>
        <v>22.209367268010283</v>
      </c>
      <c r="P21" s="9"/>
    </row>
    <row r="22" spans="1:16">
      <c r="A22" s="12"/>
      <c r="B22" s="25">
        <v>331.65</v>
      </c>
      <c r="C22" s="20" t="s">
        <v>30</v>
      </c>
      <c r="D22" s="47">
        <v>16367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16367</v>
      </c>
      <c r="O22" s="48">
        <f t="shared" si="2"/>
        <v>4.914542746642965E-2</v>
      </c>
      <c r="P22" s="9"/>
    </row>
    <row r="23" spans="1:16">
      <c r="A23" s="12"/>
      <c r="B23" s="25">
        <v>331.69</v>
      </c>
      <c r="C23" s="20" t="s">
        <v>31</v>
      </c>
      <c r="D23" s="47">
        <v>0</v>
      </c>
      <c r="E23" s="47">
        <v>17174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17174</v>
      </c>
      <c r="O23" s="48">
        <f t="shared" si="2"/>
        <v>5.1568618030699752E-2</v>
      </c>
      <c r="P23" s="9"/>
    </row>
    <row r="24" spans="1:16">
      <c r="A24" s="12"/>
      <c r="B24" s="25">
        <v>331.7</v>
      </c>
      <c r="C24" s="20" t="s">
        <v>23</v>
      </c>
      <c r="D24" s="47">
        <v>0</v>
      </c>
      <c r="E24" s="47">
        <v>746409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746409</v>
      </c>
      <c r="O24" s="48">
        <f t="shared" si="2"/>
        <v>2.2412530927958874</v>
      </c>
      <c r="P24" s="9"/>
    </row>
    <row r="25" spans="1:16">
      <c r="A25" s="12"/>
      <c r="B25" s="25">
        <v>331.9</v>
      </c>
      <c r="C25" s="20" t="s">
        <v>24</v>
      </c>
      <c r="D25" s="47">
        <v>369037</v>
      </c>
      <c r="E25" s="47">
        <v>69410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438447</v>
      </c>
      <c r="O25" s="48">
        <f t="shared" si="2"/>
        <v>1.3165311441543155</v>
      </c>
      <c r="P25" s="9"/>
    </row>
    <row r="26" spans="1:16">
      <c r="A26" s="12"/>
      <c r="B26" s="25">
        <v>333</v>
      </c>
      <c r="C26" s="20" t="s">
        <v>4</v>
      </c>
      <c r="D26" s="47">
        <v>1644592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1644592</v>
      </c>
      <c r="O26" s="48">
        <f t="shared" si="2"/>
        <v>4.9382401691128779</v>
      </c>
      <c r="P26" s="9"/>
    </row>
    <row r="27" spans="1:16">
      <c r="A27" s="12"/>
      <c r="B27" s="25">
        <v>334.1</v>
      </c>
      <c r="C27" s="20" t="s">
        <v>25</v>
      </c>
      <c r="D27" s="47">
        <v>0</v>
      </c>
      <c r="E27" s="47">
        <v>133215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133215</v>
      </c>
      <c r="O27" s="48">
        <f t="shared" si="2"/>
        <v>0.40000660597179849</v>
      </c>
      <c r="P27" s="9"/>
    </row>
    <row r="28" spans="1:16">
      <c r="A28" s="12"/>
      <c r="B28" s="25">
        <v>334.2</v>
      </c>
      <c r="C28" s="20" t="s">
        <v>26</v>
      </c>
      <c r="D28" s="47">
        <v>12065</v>
      </c>
      <c r="E28" s="47">
        <v>2148452</v>
      </c>
      <c r="F28" s="47">
        <v>0</v>
      </c>
      <c r="G28" s="47">
        <v>0</v>
      </c>
      <c r="H28" s="47">
        <v>0</v>
      </c>
      <c r="I28" s="47">
        <v>508588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2669105</v>
      </c>
      <c r="O28" s="48">
        <f t="shared" si="2"/>
        <v>8.0145601623867968</v>
      </c>
      <c r="P28" s="9"/>
    </row>
    <row r="29" spans="1:16">
      <c r="A29" s="12"/>
      <c r="B29" s="25">
        <v>334.36</v>
      </c>
      <c r="C29" s="20" t="s">
        <v>32</v>
      </c>
      <c r="D29" s="47">
        <v>0</v>
      </c>
      <c r="E29" s="47">
        <v>0</v>
      </c>
      <c r="F29" s="47">
        <v>0</v>
      </c>
      <c r="G29" s="47">
        <v>451652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0" si="6">SUM(D29:M29)</f>
        <v>451652</v>
      </c>
      <c r="O29" s="48">
        <f t="shared" si="2"/>
        <v>1.3561819885176198</v>
      </c>
      <c r="P29" s="9"/>
    </row>
    <row r="30" spans="1:16">
      <c r="A30" s="12"/>
      <c r="B30" s="25">
        <v>334.39</v>
      </c>
      <c r="C30" s="20" t="s">
        <v>33</v>
      </c>
      <c r="D30" s="47">
        <v>0</v>
      </c>
      <c r="E30" s="47">
        <v>159225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159225</v>
      </c>
      <c r="O30" s="48">
        <f t="shared" si="2"/>
        <v>0.47810720891686082</v>
      </c>
      <c r="P30" s="9"/>
    </row>
    <row r="31" spans="1:16">
      <c r="A31" s="12"/>
      <c r="B31" s="25">
        <v>334.49</v>
      </c>
      <c r="C31" s="20" t="s">
        <v>34</v>
      </c>
      <c r="D31" s="47">
        <v>0</v>
      </c>
      <c r="E31" s="47">
        <v>165081</v>
      </c>
      <c r="F31" s="47">
        <v>0</v>
      </c>
      <c r="G31" s="47">
        <v>133480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298561</v>
      </c>
      <c r="O31" s="48">
        <f t="shared" si="2"/>
        <v>0.89649343006077498</v>
      </c>
      <c r="P31" s="9"/>
    </row>
    <row r="32" spans="1:16">
      <c r="A32" s="12"/>
      <c r="B32" s="25">
        <v>334.5</v>
      </c>
      <c r="C32" s="20" t="s">
        <v>35</v>
      </c>
      <c r="D32" s="47">
        <v>0</v>
      </c>
      <c r="E32" s="47">
        <v>1111226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1111226</v>
      </c>
      <c r="O32" s="48">
        <f t="shared" si="2"/>
        <v>3.3366943717120279</v>
      </c>
      <c r="P32" s="9"/>
    </row>
    <row r="33" spans="1:16">
      <c r="A33" s="12"/>
      <c r="B33" s="25">
        <v>334.62</v>
      </c>
      <c r="C33" s="20" t="s">
        <v>36</v>
      </c>
      <c r="D33" s="47">
        <v>0</v>
      </c>
      <c r="E33" s="47">
        <v>871875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871875</v>
      </c>
      <c r="O33" s="48">
        <f t="shared" si="2"/>
        <v>2.6179916644646761</v>
      </c>
      <c r="P33" s="9"/>
    </row>
    <row r="34" spans="1:16">
      <c r="A34" s="12"/>
      <c r="B34" s="25">
        <v>334.7</v>
      </c>
      <c r="C34" s="20" t="s">
        <v>37</v>
      </c>
      <c r="D34" s="47">
        <v>0</v>
      </c>
      <c r="E34" s="47">
        <v>245454</v>
      </c>
      <c r="F34" s="47">
        <v>0</v>
      </c>
      <c r="G34" s="47">
        <v>556548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802002</v>
      </c>
      <c r="O34" s="48">
        <f t="shared" si="2"/>
        <v>2.4081829974296762</v>
      </c>
      <c r="P34" s="9"/>
    </row>
    <row r="35" spans="1:16">
      <c r="A35" s="12"/>
      <c r="B35" s="25">
        <v>335.12</v>
      </c>
      <c r="C35" s="20" t="s">
        <v>38</v>
      </c>
      <c r="D35" s="47">
        <v>7558419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7558419</v>
      </c>
      <c r="O35" s="48">
        <f t="shared" si="2"/>
        <v>22.695773979677629</v>
      </c>
      <c r="P35" s="9"/>
    </row>
    <row r="36" spans="1:16">
      <c r="A36" s="12"/>
      <c r="B36" s="25">
        <v>335.13</v>
      </c>
      <c r="C36" s="20" t="s">
        <v>39</v>
      </c>
      <c r="D36" s="47">
        <v>90230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90230</v>
      </c>
      <c r="O36" s="48">
        <f t="shared" si="2"/>
        <v>0.27093492517235579</v>
      </c>
      <c r="P36" s="9"/>
    </row>
    <row r="37" spans="1:16">
      <c r="A37" s="12"/>
      <c r="B37" s="25">
        <v>335.14</v>
      </c>
      <c r="C37" s="20" t="s">
        <v>40</v>
      </c>
      <c r="D37" s="47">
        <v>0</v>
      </c>
      <c r="E37" s="47">
        <v>103355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103355</v>
      </c>
      <c r="O37" s="48">
        <f t="shared" ref="O37:O68" si="7">(N37/O$101)</f>
        <v>0.31034555237935091</v>
      </c>
      <c r="P37" s="9"/>
    </row>
    <row r="38" spans="1:16">
      <c r="A38" s="12"/>
      <c r="B38" s="25">
        <v>335.15</v>
      </c>
      <c r="C38" s="20" t="s">
        <v>41</v>
      </c>
      <c r="D38" s="47">
        <v>165280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165280</v>
      </c>
      <c r="O38" s="48">
        <f t="shared" si="7"/>
        <v>0.49628864493502128</v>
      </c>
      <c r="P38" s="9"/>
    </row>
    <row r="39" spans="1:16">
      <c r="A39" s="12"/>
      <c r="B39" s="25">
        <v>335.18</v>
      </c>
      <c r="C39" s="20" t="s">
        <v>42</v>
      </c>
      <c r="D39" s="47">
        <v>26778872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26778872</v>
      </c>
      <c r="O39" s="48">
        <f t="shared" si="7"/>
        <v>80.409306012635426</v>
      </c>
      <c r="P39" s="9"/>
    </row>
    <row r="40" spans="1:16">
      <c r="A40" s="12"/>
      <c r="B40" s="25">
        <v>335.19</v>
      </c>
      <c r="C40" s="20" t="s">
        <v>56</v>
      </c>
      <c r="D40" s="47">
        <v>0</v>
      </c>
      <c r="E40" s="47">
        <v>2658393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2658393</v>
      </c>
      <c r="O40" s="48">
        <f t="shared" si="7"/>
        <v>7.9823950851569823</v>
      </c>
      <c r="P40" s="9"/>
    </row>
    <row r="41" spans="1:16">
      <c r="A41" s="12"/>
      <c r="B41" s="25">
        <v>335.22</v>
      </c>
      <c r="C41" s="20" t="s">
        <v>43</v>
      </c>
      <c r="D41" s="47">
        <v>0</v>
      </c>
      <c r="E41" s="47">
        <v>2076779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8" si="8">SUM(D41:M41)</f>
        <v>2076779</v>
      </c>
      <c r="O41" s="48">
        <f t="shared" si="7"/>
        <v>6.2359743207859903</v>
      </c>
      <c r="P41" s="9"/>
    </row>
    <row r="42" spans="1:16">
      <c r="A42" s="12"/>
      <c r="B42" s="25">
        <v>335.41</v>
      </c>
      <c r="C42" s="20" t="s">
        <v>44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851548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851548</v>
      </c>
      <c r="O42" s="48">
        <f t="shared" si="7"/>
        <v>2.556955487760936</v>
      </c>
      <c r="P42" s="9"/>
    </row>
    <row r="43" spans="1:16">
      <c r="A43" s="12"/>
      <c r="B43" s="25">
        <v>335.49</v>
      </c>
      <c r="C43" s="20" t="s">
        <v>45</v>
      </c>
      <c r="D43" s="47">
        <v>143792</v>
      </c>
      <c r="E43" s="47">
        <v>163409</v>
      </c>
      <c r="F43" s="47">
        <v>0</v>
      </c>
      <c r="G43" s="47">
        <v>6509387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6816588</v>
      </c>
      <c r="O43" s="48">
        <f t="shared" si="7"/>
        <v>20.468267313651541</v>
      </c>
      <c r="P43" s="9"/>
    </row>
    <row r="44" spans="1:16">
      <c r="A44" s="12"/>
      <c r="B44" s="25">
        <v>335.8</v>
      </c>
      <c r="C44" s="20" t="s">
        <v>46</v>
      </c>
      <c r="D44" s="47">
        <v>0</v>
      </c>
      <c r="E44" s="47">
        <v>2132652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2132652</v>
      </c>
      <c r="O44" s="48">
        <f t="shared" si="7"/>
        <v>6.4037449854668624</v>
      </c>
      <c r="P44" s="9"/>
    </row>
    <row r="45" spans="1:16">
      <c r="A45" s="12"/>
      <c r="B45" s="25">
        <v>337.3</v>
      </c>
      <c r="C45" s="20" t="s">
        <v>47</v>
      </c>
      <c r="D45" s="47">
        <v>1049998</v>
      </c>
      <c r="E45" s="47">
        <v>0</v>
      </c>
      <c r="F45" s="47">
        <v>0</v>
      </c>
      <c r="G45" s="47">
        <v>1977156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3027154</v>
      </c>
      <c r="O45" s="48">
        <f t="shared" si="7"/>
        <v>9.0896790698791712</v>
      </c>
      <c r="P45" s="9"/>
    </row>
    <row r="46" spans="1:16">
      <c r="A46" s="12"/>
      <c r="B46" s="25">
        <v>337.4</v>
      </c>
      <c r="C46" s="20" t="s">
        <v>48</v>
      </c>
      <c r="D46" s="47">
        <v>0</v>
      </c>
      <c r="E46" s="47">
        <v>2790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2790</v>
      </c>
      <c r="O46" s="48">
        <f t="shared" si="7"/>
        <v>8.3775733262869637E-3</v>
      </c>
      <c r="P46" s="9"/>
    </row>
    <row r="47" spans="1:16" ht="15.75">
      <c r="A47" s="29" t="s">
        <v>53</v>
      </c>
      <c r="B47" s="30"/>
      <c r="C47" s="31"/>
      <c r="D47" s="32">
        <f t="shared" ref="D47:M47" si="9">SUM(D48:D81)</f>
        <v>20459514</v>
      </c>
      <c r="E47" s="32">
        <f t="shared" si="9"/>
        <v>14575297</v>
      </c>
      <c r="F47" s="32">
        <f t="shared" si="9"/>
        <v>0</v>
      </c>
      <c r="G47" s="32">
        <f t="shared" si="9"/>
        <v>2128712</v>
      </c>
      <c r="H47" s="32">
        <f t="shared" si="9"/>
        <v>0</v>
      </c>
      <c r="I47" s="32">
        <f t="shared" si="9"/>
        <v>155052865</v>
      </c>
      <c r="J47" s="32">
        <f t="shared" si="9"/>
        <v>61372696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8"/>
        <v>253589084</v>
      </c>
      <c r="O47" s="46">
        <f t="shared" si="7"/>
        <v>761.4556078695141</v>
      </c>
      <c r="P47" s="10"/>
    </row>
    <row r="48" spans="1:16">
      <c r="A48" s="12"/>
      <c r="B48" s="25">
        <v>341.1</v>
      </c>
      <c r="C48" s="20" t="s">
        <v>57</v>
      </c>
      <c r="D48" s="47">
        <v>1463837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1463837</v>
      </c>
      <c r="O48" s="48">
        <f t="shared" si="7"/>
        <v>4.3954845180042756</v>
      </c>
      <c r="P48" s="9"/>
    </row>
    <row r="49" spans="1:16">
      <c r="A49" s="12"/>
      <c r="B49" s="25">
        <v>341.2</v>
      </c>
      <c r="C49" s="20" t="s">
        <v>58</v>
      </c>
      <c r="D49" s="47">
        <v>1947081</v>
      </c>
      <c r="E49" s="47">
        <v>1322093</v>
      </c>
      <c r="F49" s="47">
        <v>0</v>
      </c>
      <c r="G49" s="47">
        <v>714893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1" si="10">SUM(D49:M49)</f>
        <v>3984067</v>
      </c>
      <c r="O49" s="48">
        <f t="shared" si="7"/>
        <v>11.963015566071729</v>
      </c>
      <c r="P49" s="9"/>
    </row>
    <row r="50" spans="1:16">
      <c r="A50" s="12"/>
      <c r="B50" s="25">
        <v>341.3</v>
      </c>
      <c r="C50" s="20" t="s">
        <v>59</v>
      </c>
      <c r="D50" s="47">
        <v>0</v>
      </c>
      <c r="E50" s="47">
        <v>0</v>
      </c>
      <c r="F50" s="47">
        <v>0</v>
      </c>
      <c r="G50" s="47">
        <v>1413819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1413819</v>
      </c>
      <c r="O50" s="48">
        <f t="shared" si="7"/>
        <v>4.2452947464507913</v>
      </c>
      <c r="P50" s="9"/>
    </row>
    <row r="51" spans="1:16">
      <c r="A51" s="12"/>
      <c r="B51" s="25">
        <v>341.51</v>
      </c>
      <c r="C51" s="20" t="s">
        <v>60</v>
      </c>
      <c r="D51" s="47">
        <v>23001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23001</v>
      </c>
      <c r="O51" s="48">
        <f t="shared" si="7"/>
        <v>6.9065435153378651E-2</v>
      </c>
      <c r="P51" s="9"/>
    </row>
    <row r="52" spans="1:16">
      <c r="A52" s="12"/>
      <c r="B52" s="25">
        <v>341.52</v>
      </c>
      <c r="C52" s="20" t="s">
        <v>61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17344792</v>
      </c>
      <c r="K52" s="47">
        <v>0</v>
      </c>
      <c r="L52" s="47">
        <v>0</v>
      </c>
      <c r="M52" s="47">
        <v>0</v>
      </c>
      <c r="N52" s="47">
        <f t="shared" si="10"/>
        <v>17344792</v>
      </c>
      <c r="O52" s="48">
        <f t="shared" si="7"/>
        <v>52.081457637704482</v>
      </c>
      <c r="P52" s="9"/>
    </row>
    <row r="53" spans="1:16">
      <c r="A53" s="12"/>
      <c r="B53" s="25">
        <v>341.55</v>
      </c>
      <c r="C53" s="20" t="s">
        <v>62</v>
      </c>
      <c r="D53" s="47">
        <v>48676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48676</v>
      </c>
      <c r="O53" s="48">
        <f t="shared" si="7"/>
        <v>0.14616012875639578</v>
      </c>
      <c r="P53" s="9"/>
    </row>
    <row r="54" spans="1:16">
      <c r="A54" s="12"/>
      <c r="B54" s="25">
        <v>341.8</v>
      </c>
      <c r="C54" s="20" t="s">
        <v>63</v>
      </c>
      <c r="D54" s="47">
        <v>1922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1922</v>
      </c>
      <c r="O54" s="48">
        <f t="shared" si="7"/>
        <v>5.7712171803310196E-3</v>
      </c>
      <c r="P54" s="9"/>
    </row>
    <row r="55" spans="1:16">
      <c r="A55" s="12"/>
      <c r="B55" s="25">
        <v>341.9</v>
      </c>
      <c r="C55" s="20" t="s">
        <v>64</v>
      </c>
      <c r="D55" s="47">
        <v>2065089</v>
      </c>
      <c r="E55" s="47">
        <v>2971686</v>
      </c>
      <c r="F55" s="47">
        <v>0</v>
      </c>
      <c r="G55" s="47">
        <v>0</v>
      </c>
      <c r="H55" s="47">
        <v>0</v>
      </c>
      <c r="I55" s="47">
        <v>0</v>
      </c>
      <c r="J55" s="47">
        <v>44027904</v>
      </c>
      <c r="K55" s="47">
        <v>0</v>
      </c>
      <c r="L55" s="47">
        <v>0</v>
      </c>
      <c r="M55" s="47">
        <v>0</v>
      </c>
      <c r="N55" s="47">
        <f t="shared" si="10"/>
        <v>49064679</v>
      </c>
      <c r="O55" s="48">
        <f t="shared" si="7"/>
        <v>147.32722080761008</v>
      </c>
      <c r="P55" s="9"/>
    </row>
    <row r="56" spans="1:16">
      <c r="A56" s="12"/>
      <c r="B56" s="25">
        <v>342.3</v>
      </c>
      <c r="C56" s="20" t="s">
        <v>65</v>
      </c>
      <c r="D56" s="47">
        <v>169373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169373</v>
      </c>
      <c r="O56" s="48">
        <f t="shared" si="7"/>
        <v>0.50857875519469598</v>
      </c>
      <c r="P56" s="9"/>
    </row>
    <row r="57" spans="1:16">
      <c r="A57" s="12"/>
      <c r="B57" s="25">
        <v>342.5</v>
      </c>
      <c r="C57" s="20" t="s">
        <v>66</v>
      </c>
      <c r="D57" s="47">
        <v>0</v>
      </c>
      <c r="E57" s="47">
        <v>306761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306761</v>
      </c>
      <c r="O57" s="48">
        <f t="shared" si="7"/>
        <v>0.92111568858247861</v>
      </c>
      <c r="P57" s="9"/>
    </row>
    <row r="58" spans="1:16">
      <c r="A58" s="12"/>
      <c r="B58" s="25">
        <v>342.6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15243909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15243909</v>
      </c>
      <c r="O58" s="48">
        <f t="shared" si="7"/>
        <v>45.773105887722501</v>
      </c>
      <c r="P58" s="9"/>
    </row>
    <row r="59" spans="1:16">
      <c r="A59" s="12"/>
      <c r="B59" s="25">
        <v>343.4</v>
      </c>
      <c r="C59" s="20" t="s">
        <v>68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32811426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32811426</v>
      </c>
      <c r="O59" s="48">
        <f t="shared" si="7"/>
        <v>98.523343102164361</v>
      </c>
      <c r="P59" s="9"/>
    </row>
    <row r="60" spans="1:16">
      <c r="A60" s="12"/>
      <c r="B60" s="25">
        <v>343.6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103573824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103573824</v>
      </c>
      <c r="O60" s="48">
        <f t="shared" si="7"/>
        <v>311.00261836700378</v>
      </c>
      <c r="P60" s="9"/>
    </row>
    <row r="61" spans="1:16">
      <c r="A61" s="12"/>
      <c r="B61" s="25">
        <v>343.7</v>
      </c>
      <c r="C61" s="20" t="s">
        <v>70</v>
      </c>
      <c r="D61" s="47">
        <v>0</v>
      </c>
      <c r="E61" s="47">
        <v>543857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543857</v>
      </c>
      <c r="O61" s="48">
        <f t="shared" si="7"/>
        <v>1.6330472747363616</v>
      </c>
      <c r="P61" s="9"/>
    </row>
    <row r="62" spans="1:16">
      <c r="A62" s="12"/>
      <c r="B62" s="25">
        <v>343.9</v>
      </c>
      <c r="C62" s="20" t="s">
        <v>71</v>
      </c>
      <c r="D62" s="47">
        <v>0</v>
      </c>
      <c r="E62" s="47">
        <v>1334175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1334175</v>
      </c>
      <c r="O62" s="48">
        <f t="shared" si="7"/>
        <v>4.0061465564870646</v>
      </c>
      <c r="P62" s="9"/>
    </row>
    <row r="63" spans="1:16">
      <c r="A63" s="12"/>
      <c r="B63" s="25">
        <v>344.1</v>
      </c>
      <c r="C63" s="20" t="s">
        <v>72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2342571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2342571</v>
      </c>
      <c r="O63" s="48">
        <f t="shared" si="7"/>
        <v>7.0340718009080208</v>
      </c>
      <c r="P63" s="9"/>
    </row>
    <row r="64" spans="1:16">
      <c r="A64" s="12"/>
      <c r="B64" s="25">
        <v>344.3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1081135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1081135</v>
      </c>
      <c r="O64" s="48">
        <f t="shared" si="7"/>
        <v>3.2463396910807369</v>
      </c>
      <c r="P64" s="9"/>
    </row>
    <row r="65" spans="1:16">
      <c r="A65" s="12"/>
      <c r="B65" s="25">
        <v>344.9</v>
      </c>
      <c r="C65" s="20" t="s">
        <v>74</v>
      </c>
      <c r="D65" s="47">
        <v>0</v>
      </c>
      <c r="E65" s="47">
        <v>300000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300000</v>
      </c>
      <c r="O65" s="48">
        <f t="shared" si="7"/>
        <v>0.90081433615988848</v>
      </c>
      <c r="P65" s="9"/>
    </row>
    <row r="66" spans="1:16">
      <c r="A66" s="12"/>
      <c r="B66" s="25">
        <v>345.1</v>
      </c>
      <c r="C66" s="20" t="s">
        <v>75</v>
      </c>
      <c r="D66" s="47">
        <v>0</v>
      </c>
      <c r="E66" s="47">
        <v>197511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197511</v>
      </c>
      <c r="O66" s="48">
        <f t="shared" si="7"/>
        <v>0.5930691344975858</v>
      </c>
      <c r="P66" s="9"/>
    </row>
    <row r="67" spans="1:16">
      <c r="A67" s="12"/>
      <c r="B67" s="25">
        <v>346.4</v>
      </c>
      <c r="C67" s="20" t="s">
        <v>76</v>
      </c>
      <c r="D67" s="47">
        <v>167398</v>
      </c>
      <c r="E67" s="47">
        <v>25252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192650</v>
      </c>
      <c r="O67" s="48">
        <f t="shared" si="7"/>
        <v>0.5784729395373418</v>
      </c>
      <c r="P67" s="9"/>
    </row>
    <row r="68" spans="1:16">
      <c r="A68" s="12"/>
      <c r="B68" s="25">
        <v>347.1</v>
      </c>
      <c r="C68" s="20" t="s">
        <v>77</v>
      </c>
      <c r="D68" s="47">
        <v>98446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98446</v>
      </c>
      <c r="O68" s="48">
        <f t="shared" si="7"/>
        <v>0.29560522712532128</v>
      </c>
      <c r="P68" s="9"/>
    </row>
    <row r="69" spans="1:16">
      <c r="A69" s="12"/>
      <c r="B69" s="25">
        <v>347.2</v>
      </c>
      <c r="C69" s="20" t="s">
        <v>78</v>
      </c>
      <c r="D69" s="47">
        <v>2498084</v>
      </c>
      <c r="E69" s="47">
        <v>2072705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4570789</v>
      </c>
      <c r="O69" s="48">
        <f t="shared" ref="O69:O99" si="11">(N69/O$101)</f>
        <v>13.724774195873069</v>
      </c>
      <c r="P69" s="9"/>
    </row>
    <row r="70" spans="1:16">
      <c r="A70" s="12"/>
      <c r="B70" s="25">
        <v>347.4</v>
      </c>
      <c r="C70" s="20" t="s">
        <v>79</v>
      </c>
      <c r="D70" s="47">
        <v>20058</v>
      </c>
      <c r="E70" s="47">
        <v>20195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40253</v>
      </c>
      <c r="O70" s="48">
        <f t="shared" si="11"/>
        <v>0.12086826491147998</v>
      </c>
      <c r="P70" s="9"/>
    </row>
    <row r="71" spans="1:16">
      <c r="A71" s="12"/>
      <c r="B71" s="25">
        <v>347.9</v>
      </c>
      <c r="C71" s="20" t="s">
        <v>80</v>
      </c>
      <c r="D71" s="47">
        <v>2480769</v>
      </c>
      <c r="E71" s="47">
        <v>28471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2509240</v>
      </c>
      <c r="O71" s="48">
        <f t="shared" si="11"/>
        <v>7.5345312162194622</v>
      </c>
      <c r="P71" s="9"/>
    </row>
    <row r="72" spans="1:16">
      <c r="A72" s="12"/>
      <c r="B72" s="25">
        <v>348.12</v>
      </c>
      <c r="C72" s="39" t="s">
        <v>82</v>
      </c>
      <c r="D72" s="47">
        <v>0</v>
      </c>
      <c r="E72" s="47">
        <v>623499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79" si="12">SUM(D72:M72)</f>
        <v>623499</v>
      </c>
      <c r="O72" s="48">
        <f t="shared" si="11"/>
        <v>1.8721894592711812</v>
      </c>
      <c r="P72" s="9"/>
    </row>
    <row r="73" spans="1:16">
      <c r="A73" s="12"/>
      <c r="B73" s="25">
        <v>348.22</v>
      </c>
      <c r="C73" s="39" t="s">
        <v>83</v>
      </c>
      <c r="D73" s="47">
        <v>0</v>
      </c>
      <c r="E73" s="47">
        <v>184836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184836</v>
      </c>
      <c r="O73" s="48">
        <f t="shared" si="11"/>
        <v>0.55500972879483057</v>
      </c>
      <c r="P73" s="9"/>
    </row>
    <row r="74" spans="1:16">
      <c r="A74" s="12"/>
      <c r="B74" s="25">
        <v>348.31</v>
      </c>
      <c r="C74" s="39" t="s">
        <v>84</v>
      </c>
      <c r="D74" s="47">
        <v>387085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387085</v>
      </c>
      <c r="O74" s="48">
        <f t="shared" si="11"/>
        <v>1.1623057243748349</v>
      </c>
      <c r="P74" s="9"/>
    </row>
    <row r="75" spans="1:16">
      <c r="A75" s="12"/>
      <c r="B75" s="25">
        <v>348.32</v>
      </c>
      <c r="C75" s="39" t="s">
        <v>85</v>
      </c>
      <c r="D75" s="47">
        <v>0</v>
      </c>
      <c r="E75" s="47">
        <v>1053399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1053399</v>
      </c>
      <c r="O75" s="48">
        <f t="shared" si="11"/>
        <v>3.1630564029883015</v>
      </c>
      <c r="P75" s="9"/>
    </row>
    <row r="76" spans="1:16">
      <c r="A76" s="12"/>
      <c r="B76" s="25">
        <v>348.41</v>
      </c>
      <c r="C76" s="39" t="s">
        <v>86</v>
      </c>
      <c r="D76" s="47">
        <v>0</v>
      </c>
      <c r="E76" s="47">
        <v>1884431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1884431</v>
      </c>
      <c r="O76" s="48">
        <f t="shared" si="11"/>
        <v>5.6584082010137164</v>
      </c>
      <c r="P76" s="9"/>
    </row>
    <row r="77" spans="1:16">
      <c r="A77" s="12"/>
      <c r="B77" s="25">
        <v>348.42</v>
      </c>
      <c r="C77" s="39" t="s">
        <v>87</v>
      </c>
      <c r="D77" s="47">
        <v>0</v>
      </c>
      <c r="E77" s="47">
        <v>303148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303148</v>
      </c>
      <c r="O77" s="48">
        <f t="shared" si="11"/>
        <v>0.91026688126065969</v>
      </c>
      <c r="P77" s="9"/>
    </row>
    <row r="78" spans="1:16">
      <c r="A78" s="12"/>
      <c r="B78" s="25">
        <v>348.52</v>
      </c>
      <c r="C78" s="39" t="s">
        <v>88</v>
      </c>
      <c r="D78" s="47">
        <v>0</v>
      </c>
      <c r="E78" s="47">
        <v>1114212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1114212</v>
      </c>
      <c r="O78" s="48">
        <f t="shared" si="11"/>
        <v>3.3456604770712723</v>
      </c>
      <c r="P78" s="9"/>
    </row>
    <row r="79" spans="1:16">
      <c r="A79" s="12"/>
      <c r="B79" s="25">
        <v>348.62</v>
      </c>
      <c r="C79" s="39" t="s">
        <v>89</v>
      </c>
      <c r="D79" s="47">
        <v>0</v>
      </c>
      <c r="E79" s="47">
        <v>4120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4120</v>
      </c>
      <c r="O79" s="48">
        <f t="shared" si="11"/>
        <v>1.2371183549929136E-2</v>
      </c>
      <c r="P79" s="9"/>
    </row>
    <row r="80" spans="1:16">
      <c r="A80" s="12"/>
      <c r="B80" s="25">
        <v>348.72</v>
      </c>
      <c r="C80" s="39" t="s">
        <v>90</v>
      </c>
      <c r="D80" s="47">
        <v>2221897</v>
      </c>
      <c r="E80" s="47">
        <v>274426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2496323</v>
      </c>
      <c r="O80" s="48">
        <f t="shared" si="11"/>
        <v>7.4957451536188717</v>
      </c>
      <c r="P80" s="9"/>
    </row>
    <row r="81" spans="1:16">
      <c r="A81" s="12"/>
      <c r="B81" s="25">
        <v>349</v>
      </c>
      <c r="C81" s="20" t="s">
        <v>1</v>
      </c>
      <c r="D81" s="47">
        <v>6866798</v>
      </c>
      <c r="E81" s="47">
        <v>10520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6877318</v>
      </c>
      <c r="O81" s="48">
        <f t="shared" si="11"/>
        <v>20.650622162434843</v>
      </c>
      <c r="P81" s="9"/>
    </row>
    <row r="82" spans="1:16" ht="15.75">
      <c r="A82" s="29" t="s">
        <v>54</v>
      </c>
      <c r="B82" s="30"/>
      <c r="C82" s="31"/>
      <c r="D82" s="32">
        <f t="shared" ref="D82:M82" si="13">SUM(D83:D86)</f>
        <v>845857</v>
      </c>
      <c r="E82" s="32">
        <f t="shared" si="13"/>
        <v>5070431</v>
      </c>
      <c r="F82" s="32">
        <f t="shared" si="13"/>
        <v>0</v>
      </c>
      <c r="G82" s="32">
        <f t="shared" si="13"/>
        <v>15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ref="N82:N88" si="14">SUM(D82:M82)</f>
        <v>5916303</v>
      </c>
      <c r="O82" s="46">
        <f t="shared" si="11"/>
        <v>17.764968531552523</v>
      </c>
      <c r="P82" s="10"/>
    </row>
    <row r="83" spans="1:16">
      <c r="A83" s="13"/>
      <c r="B83" s="40">
        <v>351.1</v>
      </c>
      <c r="C83" s="21" t="s">
        <v>92</v>
      </c>
      <c r="D83" s="47">
        <v>237763</v>
      </c>
      <c r="E83" s="47">
        <v>3656778</v>
      </c>
      <c r="F83" s="47">
        <v>0</v>
      </c>
      <c r="G83" s="47">
        <v>15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3894556</v>
      </c>
      <c r="O83" s="48">
        <f t="shared" si="11"/>
        <v>11.694239592591703</v>
      </c>
      <c r="P83" s="9"/>
    </row>
    <row r="84" spans="1:16">
      <c r="A84" s="13"/>
      <c r="B84" s="40">
        <v>352</v>
      </c>
      <c r="C84" s="21" t="s">
        <v>93</v>
      </c>
      <c r="D84" s="47">
        <v>293477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293477</v>
      </c>
      <c r="O84" s="48">
        <f t="shared" si="11"/>
        <v>0.88122762977731872</v>
      </c>
      <c r="P84" s="9"/>
    </row>
    <row r="85" spans="1:16">
      <c r="A85" s="13"/>
      <c r="B85" s="40">
        <v>354</v>
      </c>
      <c r="C85" s="21" t="s">
        <v>94</v>
      </c>
      <c r="D85" s="47">
        <v>314617</v>
      </c>
      <c r="E85" s="47">
        <v>238725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553342</v>
      </c>
      <c r="O85" s="48">
        <f t="shared" si="11"/>
        <v>1.6615280213312835</v>
      </c>
      <c r="P85" s="9"/>
    </row>
    <row r="86" spans="1:16">
      <c r="A86" s="13"/>
      <c r="B86" s="40">
        <v>359</v>
      </c>
      <c r="C86" s="21" t="s">
        <v>95</v>
      </c>
      <c r="D86" s="47">
        <v>0</v>
      </c>
      <c r="E86" s="47">
        <v>1174928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1174928</v>
      </c>
      <c r="O86" s="48">
        <f t="shared" si="11"/>
        <v>3.5279732878522183</v>
      </c>
      <c r="P86" s="9"/>
    </row>
    <row r="87" spans="1:16" ht="15.75">
      <c r="A87" s="29" t="s">
        <v>5</v>
      </c>
      <c r="B87" s="30"/>
      <c r="C87" s="31"/>
      <c r="D87" s="32">
        <f t="shared" ref="D87:M87" si="15">SUM(D88:D94)</f>
        <v>10626611</v>
      </c>
      <c r="E87" s="32">
        <f t="shared" si="15"/>
        <v>10151997</v>
      </c>
      <c r="F87" s="32">
        <f t="shared" si="15"/>
        <v>177975</v>
      </c>
      <c r="G87" s="32">
        <f t="shared" si="15"/>
        <v>2696912</v>
      </c>
      <c r="H87" s="32">
        <f t="shared" si="15"/>
        <v>0</v>
      </c>
      <c r="I87" s="32">
        <f t="shared" si="15"/>
        <v>4212565</v>
      </c>
      <c r="J87" s="32">
        <f t="shared" si="15"/>
        <v>2020433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 t="shared" si="14"/>
        <v>29886493</v>
      </c>
      <c r="O87" s="46">
        <f t="shared" si="11"/>
        <v>89.740604506473858</v>
      </c>
      <c r="P87" s="10"/>
    </row>
    <row r="88" spans="1:16">
      <c r="A88" s="12"/>
      <c r="B88" s="25">
        <v>361.1</v>
      </c>
      <c r="C88" s="20" t="s">
        <v>96</v>
      </c>
      <c r="D88" s="47">
        <v>8257315</v>
      </c>
      <c r="E88" s="47">
        <v>2065970</v>
      </c>
      <c r="F88" s="47">
        <v>178671</v>
      </c>
      <c r="G88" s="47">
        <v>801497</v>
      </c>
      <c r="H88" s="47">
        <v>0</v>
      </c>
      <c r="I88" s="47">
        <v>2409636</v>
      </c>
      <c r="J88" s="47">
        <v>184229</v>
      </c>
      <c r="K88" s="47">
        <v>0</v>
      </c>
      <c r="L88" s="47">
        <v>0</v>
      </c>
      <c r="M88" s="47">
        <v>0</v>
      </c>
      <c r="N88" s="47">
        <f t="shared" si="14"/>
        <v>13897318</v>
      </c>
      <c r="O88" s="48">
        <f t="shared" si="11"/>
        <v>41.729677628576233</v>
      </c>
      <c r="P88" s="9"/>
    </row>
    <row r="89" spans="1:16">
      <c r="A89" s="12"/>
      <c r="B89" s="25">
        <v>361.3</v>
      </c>
      <c r="C89" s="20" t="s">
        <v>97</v>
      </c>
      <c r="D89" s="47">
        <v>-7203</v>
      </c>
      <c r="E89" s="47">
        <v>-12501</v>
      </c>
      <c r="F89" s="47">
        <v>-696</v>
      </c>
      <c r="G89" s="47">
        <v>-26331</v>
      </c>
      <c r="H89" s="47">
        <v>0</v>
      </c>
      <c r="I89" s="47">
        <v>-14986</v>
      </c>
      <c r="J89" s="47">
        <v>13533</v>
      </c>
      <c r="K89" s="47">
        <v>0</v>
      </c>
      <c r="L89" s="47">
        <v>0</v>
      </c>
      <c r="M89" s="47">
        <v>0</v>
      </c>
      <c r="N89" s="47">
        <f t="shared" ref="N89:N94" si="16">SUM(D89:M89)</f>
        <v>-48184</v>
      </c>
      <c r="O89" s="48">
        <f t="shared" si="11"/>
        <v>-0.14468279324509356</v>
      </c>
      <c r="P89" s="9"/>
    </row>
    <row r="90" spans="1:16">
      <c r="A90" s="12"/>
      <c r="B90" s="25">
        <v>362</v>
      </c>
      <c r="C90" s="20" t="s">
        <v>98</v>
      </c>
      <c r="D90" s="47">
        <v>58388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58388</v>
      </c>
      <c r="O90" s="48">
        <f t="shared" si="11"/>
        <v>0.17532249153234525</v>
      </c>
      <c r="P90" s="9"/>
    </row>
    <row r="91" spans="1:16">
      <c r="A91" s="12"/>
      <c r="B91" s="25">
        <v>364</v>
      </c>
      <c r="C91" s="20" t="s">
        <v>99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-262196</v>
      </c>
      <c r="J91" s="47">
        <v>6421</v>
      </c>
      <c r="K91" s="47">
        <v>0</v>
      </c>
      <c r="L91" s="47">
        <v>0</v>
      </c>
      <c r="M91" s="47">
        <v>0</v>
      </c>
      <c r="N91" s="47">
        <f t="shared" si="16"/>
        <v>-255775</v>
      </c>
      <c r="O91" s="48">
        <f t="shared" si="11"/>
        <v>-0.76801928943765163</v>
      </c>
      <c r="P91" s="9"/>
    </row>
    <row r="92" spans="1:16">
      <c r="A92" s="12"/>
      <c r="B92" s="25">
        <v>365</v>
      </c>
      <c r="C92" s="20" t="s">
        <v>100</v>
      </c>
      <c r="D92" s="47">
        <v>280702</v>
      </c>
      <c r="E92" s="47">
        <v>55614</v>
      </c>
      <c r="F92" s="47">
        <v>0</v>
      </c>
      <c r="G92" s="47">
        <v>0</v>
      </c>
      <c r="H92" s="47">
        <v>0</v>
      </c>
      <c r="I92" s="47">
        <v>110873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447189</v>
      </c>
      <c r="O92" s="48">
        <f t="shared" si="11"/>
        <v>1.3427808739100147</v>
      </c>
      <c r="P92" s="9"/>
    </row>
    <row r="93" spans="1:16">
      <c r="A93" s="12"/>
      <c r="B93" s="25">
        <v>366</v>
      </c>
      <c r="C93" s="20" t="s">
        <v>101</v>
      </c>
      <c r="D93" s="47">
        <v>38582</v>
      </c>
      <c r="E93" s="47">
        <v>572958</v>
      </c>
      <c r="F93" s="47">
        <v>0</v>
      </c>
      <c r="G93" s="47">
        <v>478753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1090293</v>
      </c>
      <c r="O93" s="48">
        <f t="shared" si="11"/>
        <v>3.2738385500492444</v>
      </c>
      <c r="P93" s="9"/>
    </row>
    <row r="94" spans="1:16">
      <c r="A94" s="12"/>
      <c r="B94" s="25">
        <v>369.9</v>
      </c>
      <c r="C94" s="20" t="s">
        <v>102</v>
      </c>
      <c r="D94" s="47">
        <v>1998827</v>
      </c>
      <c r="E94" s="47">
        <v>7469956</v>
      </c>
      <c r="F94" s="47">
        <v>0</v>
      </c>
      <c r="G94" s="47">
        <v>1442993</v>
      </c>
      <c r="H94" s="47">
        <v>0</v>
      </c>
      <c r="I94" s="47">
        <v>1969238</v>
      </c>
      <c r="J94" s="47">
        <v>1816250</v>
      </c>
      <c r="K94" s="47">
        <v>0</v>
      </c>
      <c r="L94" s="47">
        <v>0</v>
      </c>
      <c r="M94" s="47">
        <v>0</v>
      </c>
      <c r="N94" s="47">
        <f t="shared" si="16"/>
        <v>14697264</v>
      </c>
      <c r="O94" s="48">
        <f t="shared" si="11"/>
        <v>44.131687045088761</v>
      </c>
      <c r="P94" s="9"/>
    </row>
    <row r="95" spans="1:16" ht="15.75">
      <c r="A95" s="29" t="s">
        <v>55</v>
      </c>
      <c r="B95" s="30"/>
      <c r="C95" s="31"/>
      <c r="D95" s="32">
        <f t="shared" ref="D95:M95" si="17">SUM(D96:D98)</f>
        <v>8416699</v>
      </c>
      <c r="E95" s="32">
        <f t="shared" si="17"/>
        <v>49921065</v>
      </c>
      <c r="F95" s="32">
        <f t="shared" si="17"/>
        <v>52308104</v>
      </c>
      <c r="G95" s="32">
        <f t="shared" si="17"/>
        <v>59373483</v>
      </c>
      <c r="H95" s="32">
        <f t="shared" si="17"/>
        <v>0</v>
      </c>
      <c r="I95" s="32">
        <f t="shared" si="17"/>
        <v>34134066</v>
      </c>
      <c r="J95" s="32">
        <f t="shared" si="17"/>
        <v>14239</v>
      </c>
      <c r="K95" s="32">
        <f t="shared" si="17"/>
        <v>0</v>
      </c>
      <c r="L95" s="32">
        <f t="shared" si="17"/>
        <v>0</v>
      </c>
      <c r="M95" s="32">
        <f t="shared" si="17"/>
        <v>0</v>
      </c>
      <c r="N95" s="32">
        <f>SUM(D95:M95)</f>
        <v>204167656</v>
      </c>
      <c r="O95" s="46">
        <f t="shared" si="11"/>
        <v>613.05717168320166</v>
      </c>
      <c r="P95" s="9"/>
    </row>
    <row r="96" spans="1:16">
      <c r="A96" s="12"/>
      <c r="B96" s="25">
        <v>381</v>
      </c>
      <c r="C96" s="20" t="s">
        <v>103</v>
      </c>
      <c r="D96" s="47">
        <v>8416699</v>
      </c>
      <c r="E96" s="47">
        <v>29166490</v>
      </c>
      <c r="F96" s="47">
        <v>46318475</v>
      </c>
      <c r="G96" s="47">
        <v>59373483</v>
      </c>
      <c r="H96" s="47">
        <v>0</v>
      </c>
      <c r="I96" s="47">
        <v>17104300</v>
      </c>
      <c r="J96" s="47">
        <v>14239</v>
      </c>
      <c r="K96" s="47">
        <v>0</v>
      </c>
      <c r="L96" s="47">
        <v>0</v>
      </c>
      <c r="M96" s="47">
        <v>0</v>
      </c>
      <c r="N96" s="47">
        <f>SUM(D96:M96)</f>
        <v>160393686</v>
      </c>
      <c r="O96" s="48">
        <f t="shared" si="11"/>
        <v>481.61643926109201</v>
      </c>
      <c r="P96" s="9"/>
    </row>
    <row r="97" spans="1:119">
      <c r="A97" s="12"/>
      <c r="B97" s="25">
        <v>384</v>
      </c>
      <c r="C97" s="20" t="s">
        <v>104</v>
      </c>
      <c r="D97" s="47">
        <v>0</v>
      </c>
      <c r="E97" s="47">
        <v>20754575</v>
      </c>
      <c r="F97" s="47">
        <v>5989629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26744204</v>
      </c>
      <c r="O97" s="48">
        <f t="shared" si="11"/>
        <v>80.305207907948784</v>
      </c>
      <c r="P97" s="9"/>
    </row>
    <row r="98" spans="1:119" ht="15.75" thickBot="1">
      <c r="A98" s="12"/>
      <c r="B98" s="25">
        <v>389.8</v>
      </c>
      <c r="C98" s="20" t="s">
        <v>105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17029766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17029766</v>
      </c>
      <c r="O98" s="48">
        <f t="shared" si="11"/>
        <v>51.135524514160799</v>
      </c>
      <c r="P98" s="9"/>
    </row>
    <row r="99" spans="1:119" ht="16.5" thickBot="1">
      <c r="A99" s="14" t="s">
        <v>81</v>
      </c>
      <c r="B99" s="23"/>
      <c r="C99" s="22"/>
      <c r="D99" s="15">
        <f t="shared" ref="D99:M99" si="18">SUM(D5,D12,D16,D47,D82,D87,D95)</f>
        <v>315222641</v>
      </c>
      <c r="E99" s="15">
        <f t="shared" si="18"/>
        <v>193683095</v>
      </c>
      <c r="F99" s="15">
        <f t="shared" si="18"/>
        <v>69697324</v>
      </c>
      <c r="G99" s="15">
        <f t="shared" si="18"/>
        <v>105615136</v>
      </c>
      <c r="H99" s="15">
        <f t="shared" si="18"/>
        <v>0</v>
      </c>
      <c r="I99" s="15">
        <f t="shared" si="18"/>
        <v>197752015</v>
      </c>
      <c r="J99" s="15">
        <f t="shared" si="18"/>
        <v>63407368</v>
      </c>
      <c r="K99" s="15">
        <f t="shared" si="18"/>
        <v>0</v>
      </c>
      <c r="L99" s="15">
        <f t="shared" si="18"/>
        <v>0</v>
      </c>
      <c r="M99" s="15">
        <f t="shared" si="18"/>
        <v>0</v>
      </c>
      <c r="N99" s="15">
        <f>SUM(D99:M99)</f>
        <v>945377579</v>
      </c>
      <c r="O99" s="38">
        <f t="shared" si="11"/>
        <v>2838.6989208244254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9" t="s">
        <v>112</v>
      </c>
      <c r="M101" s="49"/>
      <c r="N101" s="49"/>
      <c r="O101" s="44">
        <v>333032</v>
      </c>
    </row>
    <row r="102" spans="1:119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2"/>
    </row>
    <row r="103" spans="1:119" ht="15.75" thickBot="1">
      <c r="A103" s="53" t="s">
        <v>144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</row>
  </sheetData>
  <mergeCells count="10">
    <mergeCell ref="A103:O103"/>
    <mergeCell ref="A1:O1"/>
    <mergeCell ref="D3:H3"/>
    <mergeCell ref="I3:J3"/>
    <mergeCell ref="K3:L3"/>
    <mergeCell ref="O3:O4"/>
    <mergeCell ref="A2:O2"/>
    <mergeCell ref="A3:C4"/>
    <mergeCell ref="A102:O102"/>
    <mergeCell ref="L101:N10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248150424</v>
      </c>
      <c r="E5" s="27">
        <f t="shared" si="0"/>
        <v>76856376</v>
      </c>
      <c r="F5" s="27">
        <f t="shared" si="0"/>
        <v>17799533</v>
      </c>
      <c r="G5" s="27">
        <f t="shared" si="0"/>
        <v>12975896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355782229</v>
      </c>
      <c r="O5" s="33">
        <f t="shared" ref="O5:O36" si="2">(N5/O$105)</f>
        <v>1068.8837418207381</v>
      </c>
      <c r="P5" s="6"/>
    </row>
    <row r="6" spans="1:133">
      <c r="A6" s="12"/>
      <c r="B6" s="25">
        <v>311</v>
      </c>
      <c r="C6" s="20" t="s">
        <v>3</v>
      </c>
      <c r="D6" s="47">
        <v>248150424</v>
      </c>
      <c r="E6" s="47">
        <v>61901130</v>
      </c>
      <c r="F6" s="47">
        <v>17799533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327851087</v>
      </c>
      <c r="O6" s="48">
        <f t="shared" si="2"/>
        <v>984.9696473528935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14795623</v>
      </c>
      <c r="F7" s="47">
        <v>0</v>
      </c>
      <c r="G7" s="47">
        <v>11568741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26364364</v>
      </c>
      <c r="O7" s="48">
        <f t="shared" si="2"/>
        <v>79.206991653998443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1407155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1407155</v>
      </c>
      <c r="O8" s="48">
        <f t="shared" si="2"/>
        <v>4.2275442085719268</v>
      </c>
      <c r="P8" s="9"/>
    </row>
    <row r="9" spans="1:133">
      <c r="A9" s="12"/>
      <c r="B9" s="25">
        <v>314.3</v>
      </c>
      <c r="C9" s="20" t="s">
        <v>14</v>
      </c>
      <c r="D9" s="47">
        <v>0</v>
      </c>
      <c r="E9" s="47">
        <v>159623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159623</v>
      </c>
      <c r="O9" s="48">
        <f t="shared" si="2"/>
        <v>0.47955860527438454</v>
      </c>
      <c r="P9" s="9"/>
    </row>
    <row r="10" spans="1:133" ht="15.75">
      <c r="A10" s="29" t="s">
        <v>155</v>
      </c>
      <c r="B10" s="30"/>
      <c r="C10" s="31"/>
      <c r="D10" s="32">
        <f t="shared" ref="D10:M10" si="3">SUM(D11:D13)</f>
        <v>140761</v>
      </c>
      <c r="E10" s="32">
        <f t="shared" si="3"/>
        <v>15608108</v>
      </c>
      <c r="F10" s="32">
        <f t="shared" si="3"/>
        <v>0</v>
      </c>
      <c r="G10" s="32">
        <f t="shared" si="3"/>
        <v>514399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16263268</v>
      </c>
      <c r="O10" s="46">
        <f t="shared" si="2"/>
        <v>48.860064773143783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8216321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8216321</v>
      </c>
      <c r="O11" s="48">
        <f t="shared" si="2"/>
        <v>24.68445925240496</v>
      </c>
      <c r="P11" s="9"/>
    </row>
    <row r="12" spans="1:133">
      <c r="A12" s="12"/>
      <c r="B12" s="25">
        <v>323.3</v>
      </c>
      <c r="C12" s="20" t="s">
        <v>156</v>
      </c>
      <c r="D12" s="47">
        <v>0</v>
      </c>
      <c r="E12" s="47">
        <v>6307227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6307227</v>
      </c>
      <c r="O12" s="48">
        <f t="shared" si="2"/>
        <v>18.948929560708297</v>
      </c>
      <c r="P12" s="9"/>
    </row>
    <row r="13" spans="1:133">
      <c r="A13" s="12"/>
      <c r="B13" s="25">
        <v>329</v>
      </c>
      <c r="C13" s="20" t="s">
        <v>157</v>
      </c>
      <c r="D13" s="47">
        <v>140761</v>
      </c>
      <c r="E13" s="47">
        <v>1084560</v>
      </c>
      <c r="F13" s="47">
        <v>0</v>
      </c>
      <c r="G13" s="47">
        <v>514399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1739720</v>
      </c>
      <c r="O13" s="48">
        <f t="shared" si="2"/>
        <v>5.2266759600305237</v>
      </c>
      <c r="P13" s="9"/>
    </row>
    <row r="14" spans="1:133" ht="15.75">
      <c r="A14" s="29" t="s">
        <v>21</v>
      </c>
      <c r="B14" s="30"/>
      <c r="C14" s="31"/>
      <c r="D14" s="32">
        <f t="shared" ref="D14:M14" si="4">SUM(D15:D42)</f>
        <v>42093551</v>
      </c>
      <c r="E14" s="32">
        <f t="shared" si="4"/>
        <v>20763943</v>
      </c>
      <c r="F14" s="32">
        <f t="shared" si="4"/>
        <v>0</v>
      </c>
      <c r="G14" s="32">
        <f t="shared" si="4"/>
        <v>16468609</v>
      </c>
      <c r="H14" s="32">
        <f t="shared" si="4"/>
        <v>0</v>
      </c>
      <c r="I14" s="32">
        <f t="shared" si="4"/>
        <v>16507927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95834030</v>
      </c>
      <c r="O14" s="46">
        <f t="shared" si="2"/>
        <v>287.91611337102756</v>
      </c>
      <c r="P14" s="10"/>
    </row>
    <row r="15" spans="1:133">
      <c r="A15" s="12"/>
      <c r="B15" s="25">
        <v>331.1</v>
      </c>
      <c r="C15" s="20" t="s">
        <v>127</v>
      </c>
      <c r="D15" s="47">
        <v>0</v>
      </c>
      <c r="E15" s="47">
        <v>2913542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2913542</v>
      </c>
      <c r="O15" s="48">
        <f t="shared" si="2"/>
        <v>8.7532131204672314</v>
      </c>
      <c r="P15" s="9"/>
    </row>
    <row r="16" spans="1:133">
      <c r="A16" s="12"/>
      <c r="B16" s="25">
        <v>331.2</v>
      </c>
      <c r="C16" s="20" t="s">
        <v>20</v>
      </c>
      <c r="D16" s="47">
        <v>169322</v>
      </c>
      <c r="E16" s="47">
        <v>123450</v>
      </c>
      <c r="F16" s="47">
        <v>0</v>
      </c>
      <c r="G16" s="47">
        <v>3315968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3608740</v>
      </c>
      <c r="O16" s="48">
        <f t="shared" si="2"/>
        <v>10.841810523532841</v>
      </c>
      <c r="P16" s="9"/>
    </row>
    <row r="17" spans="1:16">
      <c r="A17" s="12"/>
      <c r="B17" s="25">
        <v>331.42</v>
      </c>
      <c r="C17" s="20" t="s">
        <v>28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14562209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6" si="5">SUM(D17:M17)</f>
        <v>14562209</v>
      </c>
      <c r="O17" s="48">
        <f t="shared" si="2"/>
        <v>43.749538836847385</v>
      </c>
      <c r="P17" s="9"/>
    </row>
    <row r="18" spans="1:16">
      <c r="A18" s="12"/>
      <c r="B18" s="25">
        <v>331.49</v>
      </c>
      <c r="C18" s="20" t="s">
        <v>29</v>
      </c>
      <c r="D18" s="47">
        <v>0</v>
      </c>
      <c r="E18" s="47">
        <v>387011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387011</v>
      </c>
      <c r="O18" s="48">
        <f t="shared" si="2"/>
        <v>1.1627049697464955</v>
      </c>
      <c r="P18" s="9"/>
    </row>
    <row r="19" spans="1:16">
      <c r="A19" s="12"/>
      <c r="B19" s="25">
        <v>331.5</v>
      </c>
      <c r="C19" s="20" t="s">
        <v>22</v>
      </c>
      <c r="D19" s="47">
        <v>0</v>
      </c>
      <c r="E19" s="47">
        <v>3567285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3567285</v>
      </c>
      <c r="O19" s="48">
        <f t="shared" si="2"/>
        <v>10.717266429125083</v>
      </c>
      <c r="P19" s="9"/>
    </row>
    <row r="20" spans="1:16">
      <c r="A20" s="12"/>
      <c r="B20" s="25">
        <v>331.65</v>
      </c>
      <c r="C20" s="20" t="s">
        <v>30</v>
      </c>
      <c r="D20" s="47">
        <v>12197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12197</v>
      </c>
      <c r="O20" s="48">
        <f t="shared" si="2"/>
        <v>3.6643693631442015E-2</v>
      </c>
      <c r="P20" s="9"/>
    </row>
    <row r="21" spans="1:16">
      <c r="A21" s="12"/>
      <c r="B21" s="25">
        <v>331.69</v>
      </c>
      <c r="C21" s="20" t="s">
        <v>31</v>
      </c>
      <c r="D21" s="47">
        <v>0</v>
      </c>
      <c r="E21" s="47">
        <v>1145163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1145163</v>
      </c>
      <c r="O21" s="48">
        <f t="shared" si="2"/>
        <v>3.4404363474676587</v>
      </c>
      <c r="P21" s="9"/>
    </row>
    <row r="22" spans="1:16">
      <c r="A22" s="12"/>
      <c r="B22" s="25">
        <v>331.9</v>
      </c>
      <c r="C22" s="20" t="s">
        <v>24</v>
      </c>
      <c r="D22" s="47">
        <v>475653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475653</v>
      </c>
      <c r="O22" s="48">
        <f t="shared" si="2"/>
        <v>1.4290139220198645</v>
      </c>
      <c r="P22" s="9"/>
    </row>
    <row r="23" spans="1:16">
      <c r="A23" s="12"/>
      <c r="B23" s="25">
        <v>333</v>
      </c>
      <c r="C23" s="20" t="s">
        <v>4</v>
      </c>
      <c r="D23" s="47">
        <v>731350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731350</v>
      </c>
      <c r="O23" s="48">
        <f t="shared" si="2"/>
        <v>2.1972095873866619</v>
      </c>
      <c r="P23" s="9"/>
    </row>
    <row r="24" spans="1:16">
      <c r="A24" s="12"/>
      <c r="B24" s="25">
        <v>334.1</v>
      </c>
      <c r="C24" s="20" t="s">
        <v>25</v>
      </c>
      <c r="D24" s="47">
        <v>13323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13323</v>
      </c>
      <c r="O24" s="48">
        <f t="shared" si="2"/>
        <v>4.0026558190678192E-2</v>
      </c>
      <c r="P24" s="9"/>
    </row>
    <row r="25" spans="1:16">
      <c r="A25" s="12"/>
      <c r="B25" s="25">
        <v>334.2</v>
      </c>
      <c r="C25" s="20" t="s">
        <v>26</v>
      </c>
      <c r="D25" s="47">
        <v>0</v>
      </c>
      <c r="E25" s="47">
        <v>451711</v>
      </c>
      <c r="F25" s="47">
        <v>0</v>
      </c>
      <c r="G25" s="47">
        <v>0</v>
      </c>
      <c r="H25" s="47">
        <v>0</v>
      </c>
      <c r="I25" s="47">
        <v>385727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837438</v>
      </c>
      <c r="O25" s="48">
        <f t="shared" si="2"/>
        <v>2.5159319100867048</v>
      </c>
      <c r="P25" s="9"/>
    </row>
    <row r="26" spans="1:16">
      <c r="A26" s="12"/>
      <c r="B26" s="25">
        <v>334.31</v>
      </c>
      <c r="C26" s="20" t="s">
        <v>158</v>
      </c>
      <c r="D26" s="47">
        <v>0</v>
      </c>
      <c r="E26" s="47">
        <v>19717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19717</v>
      </c>
      <c r="O26" s="48">
        <f t="shared" si="2"/>
        <v>5.9236181629182767E-2</v>
      </c>
      <c r="P26" s="9"/>
    </row>
    <row r="27" spans="1:16">
      <c r="A27" s="12"/>
      <c r="B27" s="25">
        <v>334.39</v>
      </c>
      <c r="C27" s="20" t="s">
        <v>33</v>
      </c>
      <c r="D27" s="47">
        <v>0</v>
      </c>
      <c r="E27" s="47">
        <v>925381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1" si="6">SUM(D27:M27)</f>
        <v>925381</v>
      </c>
      <c r="O27" s="48">
        <f t="shared" si="2"/>
        <v>2.7801408425315604</v>
      </c>
      <c r="P27" s="9"/>
    </row>
    <row r="28" spans="1:16">
      <c r="A28" s="12"/>
      <c r="B28" s="25">
        <v>334.41</v>
      </c>
      <c r="C28" s="20" t="s">
        <v>159</v>
      </c>
      <c r="D28" s="47">
        <v>0</v>
      </c>
      <c r="E28" s="47">
        <v>79642</v>
      </c>
      <c r="F28" s="47">
        <v>0</v>
      </c>
      <c r="G28" s="47">
        <v>0</v>
      </c>
      <c r="H28" s="47">
        <v>0</v>
      </c>
      <c r="I28" s="47">
        <v>1559991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1639633</v>
      </c>
      <c r="O28" s="48">
        <f t="shared" si="2"/>
        <v>4.925982562925487</v>
      </c>
      <c r="P28" s="9"/>
    </row>
    <row r="29" spans="1:16">
      <c r="A29" s="12"/>
      <c r="B29" s="25">
        <v>334.49</v>
      </c>
      <c r="C29" s="20" t="s">
        <v>34</v>
      </c>
      <c r="D29" s="47">
        <v>0</v>
      </c>
      <c r="E29" s="47">
        <v>2260448</v>
      </c>
      <c r="F29" s="47">
        <v>0</v>
      </c>
      <c r="G29" s="47">
        <v>2688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2263136</v>
      </c>
      <c r="O29" s="48">
        <f t="shared" si="2"/>
        <v>6.7991852283583789</v>
      </c>
      <c r="P29" s="9"/>
    </row>
    <row r="30" spans="1:16">
      <c r="A30" s="12"/>
      <c r="B30" s="25">
        <v>334.5</v>
      </c>
      <c r="C30" s="20" t="s">
        <v>35</v>
      </c>
      <c r="D30" s="47">
        <v>0</v>
      </c>
      <c r="E30" s="47">
        <v>5629632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5629632</v>
      </c>
      <c r="O30" s="48">
        <f t="shared" si="2"/>
        <v>16.913217206342722</v>
      </c>
      <c r="P30" s="9"/>
    </row>
    <row r="31" spans="1:16">
      <c r="A31" s="12"/>
      <c r="B31" s="25">
        <v>334.62</v>
      </c>
      <c r="C31" s="20" t="s">
        <v>36</v>
      </c>
      <c r="D31" s="47">
        <v>0</v>
      </c>
      <c r="E31" s="47">
        <v>821774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821774</v>
      </c>
      <c r="O31" s="48">
        <f t="shared" si="2"/>
        <v>2.4688722382786445</v>
      </c>
      <c r="P31" s="9"/>
    </row>
    <row r="32" spans="1:16">
      <c r="A32" s="12"/>
      <c r="B32" s="25">
        <v>334.7</v>
      </c>
      <c r="C32" s="20" t="s">
        <v>37</v>
      </c>
      <c r="D32" s="47">
        <v>0</v>
      </c>
      <c r="E32" s="47">
        <v>0</v>
      </c>
      <c r="F32" s="47">
        <v>0</v>
      </c>
      <c r="G32" s="47">
        <v>148335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148335</v>
      </c>
      <c r="O32" s="48">
        <f t="shared" si="2"/>
        <v>0.44564583871607372</v>
      </c>
      <c r="P32" s="9"/>
    </row>
    <row r="33" spans="1:16">
      <c r="A33" s="12"/>
      <c r="B33" s="25">
        <v>335.12</v>
      </c>
      <c r="C33" s="20" t="s">
        <v>38</v>
      </c>
      <c r="D33" s="47">
        <v>8500145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8500145</v>
      </c>
      <c r="O33" s="48">
        <f t="shared" si="2"/>
        <v>25.537157432387772</v>
      </c>
      <c r="P33" s="9"/>
    </row>
    <row r="34" spans="1:16">
      <c r="A34" s="12"/>
      <c r="B34" s="25">
        <v>335.13</v>
      </c>
      <c r="C34" s="20" t="s">
        <v>39</v>
      </c>
      <c r="D34" s="47">
        <v>94259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94259</v>
      </c>
      <c r="O34" s="48">
        <f t="shared" si="2"/>
        <v>0.28318421890678797</v>
      </c>
      <c r="P34" s="9"/>
    </row>
    <row r="35" spans="1:16">
      <c r="A35" s="12"/>
      <c r="B35" s="25">
        <v>335.14</v>
      </c>
      <c r="C35" s="20" t="s">
        <v>40</v>
      </c>
      <c r="D35" s="47">
        <v>0</v>
      </c>
      <c r="E35" s="47">
        <v>102614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102614</v>
      </c>
      <c r="O35" s="48">
        <f t="shared" si="2"/>
        <v>0.30828531428193745</v>
      </c>
      <c r="P35" s="9"/>
    </row>
    <row r="36" spans="1:16">
      <c r="A36" s="12"/>
      <c r="B36" s="25">
        <v>335.15</v>
      </c>
      <c r="C36" s="20" t="s">
        <v>41</v>
      </c>
      <c r="D36" s="47">
        <v>169999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169999</v>
      </c>
      <c r="O36" s="48">
        <f t="shared" si="2"/>
        <v>0.51073143179892688</v>
      </c>
      <c r="P36" s="9"/>
    </row>
    <row r="37" spans="1:16">
      <c r="A37" s="12"/>
      <c r="B37" s="25">
        <v>335.18</v>
      </c>
      <c r="C37" s="20" t="s">
        <v>42</v>
      </c>
      <c r="D37" s="47">
        <v>30003927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30003927</v>
      </c>
      <c r="O37" s="48">
        <f t="shared" ref="O37:O68" si="7">(N37/O$105)</f>
        <v>90.141404339440115</v>
      </c>
      <c r="P37" s="9"/>
    </row>
    <row r="38" spans="1:16">
      <c r="A38" s="12"/>
      <c r="B38" s="25">
        <v>335.22</v>
      </c>
      <c r="C38" s="20" t="s">
        <v>43</v>
      </c>
      <c r="D38" s="47">
        <v>0</v>
      </c>
      <c r="E38" s="47">
        <v>1874196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1874196</v>
      </c>
      <c r="O38" s="48">
        <f t="shared" si="7"/>
        <v>5.6306849249220381</v>
      </c>
      <c r="P38" s="9"/>
    </row>
    <row r="39" spans="1:16">
      <c r="A39" s="12"/>
      <c r="B39" s="25">
        <v>335.49</v>
      </c>
      <c r="C39" s="20" t="s">
        <v>45</v>
      </c>
      <c r="D39" s="47">
        <v>426970</v>
      </c>
      <c r="E39" s="47">
        <v>0</v>
      </c>
      <c r="F39" s="47">
        <v>0</v>
      </c>
      <c r="G39" s="47">
        <v>9186185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9613155</v>
      </c>
      <c r="O39" s="48">
        <f t="shared" si="7"/>
        <v>28.880995872064027</v>
      </c>
      <c r="P39" s="9"/>
    </row>
    <row r="40" spans="1:16">
      <c r="A40" s="12"/>
      <c r="B40" s="25">
        <v>335.7</v>
      </c>
      <c r="C40" s="20" t="s">
        <v>160</v>
      </c>
      <c r="D40" s="47">
        <v>0</v>
      </c>
      <c r="E40" s="47">
        <v>210687</v>
      </c>
      <c r="F40" s="47">
        <v>0</v>
      </c>
      <c r="G40" s="47">
        <v>600000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810687</v>
      </c>
      <c r="O40" s="48">
        <f t="shared" si="7"/>
        <v>2.4355633400830392</v>
      </c>
      <c r="P40" s="9"/>
    </row>
    <row r="41" spans="1:16">
      <c r="A41" s="12"/>
      <c r="B41" s="25">
        <v>335.9</v>
      </c>
      <c r="C41" s="20" t="s">
        <v>132</v>
      </c>
      <c r="D41" s="47">
        <v>0</v>
      </c>
      <c r="E41" s="47">
        <v>251690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251690</v>
      </c>
      <c r="O41" s="48">
        <f t="shared" si="7"/>
        <v>0.75615735427544806</v>
      </c>
      <c r="P41" s="9"/>
    </row>
    <row r="42" spans="1:16">
      <c r="A42" s="12"/>
      <c r="B42" s="25">
        <v>337.3</v>
      </c>
      <c r="C42" s="20" t="s">
        <v>47</v>
      </c>
      <c r="D42" s="47">
        <v>1496406</v>
      </c>
      <c r="E42" s="47">
        <v>0</v>
      </c>
      <c r="F42" s="47">
        <v>0</v>
      </c>
      <c r="G42" s="47">
        <v>3215433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4711839</v>
      </c>
      <c r="O42" s="48">
        <f t="shared" si="7"/>
        <v>14.15587314558335</v>
      </c>
      <c r="P42" s="9"/>
    </row>
    <row r="43" spans="1:16" ht="15.75">
      <c r="A43" s="29" t="s">
        <v>53</v>
      </c>
      <c r="B43" s="30"/>
      <c r="C43" s="31"/>
      <c r="D43" s="32">
        <f t="shared" ref="D43:M43" si="8">SUM(D44:D79)</f>
        <v>17558882</v>
      </c>
      <c r="E43" s="32">
        <f t="shared" si="8"/>
        <v>19866312</v>
      </c>
      <c r="F43" s="32">
        <f t="shared" si="8"/>
        <v>0</v>
      </c>
      <c r="G43" s="32">
        <f t="shared" si="8"/>
        <v>3273791</v>
      </c>
      <c r="H43" s="32">
        <f t="shared" si="8"/>
        <v>0</v>
      </c>
      <c r="I43" s="32">
        <f t="shared" si="8"/>
        <v>155081714</v>
      </c>
      <c r="J43" s="32">
        <f t="shared" si="8"/>
        <v>71392559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267173258</v>
      </c>
      <c r="O43" s="46">
        <f t="shared" si="7"/>
        <v>802.67401923966668</v>
      </c>
      <c r="P43" s="10"/>
    </row>
    <row r="44" spans="1:16">
      <c r="A44" s="12"/>
      <c r="B44" s="25">
        <v>341.1</v>
      </c>
      <c r="C44" s="20" t="s">
        <v>57</v>
      </c>
      <c r="D44" s="47">
        <v>3283635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3283635</v>
      </c>
      <c r="O44" s="48">
        <f t="shared" si="7"/>
        <v>9.8650910008592358</v>
      </c>
      <c r="P44" s="9"/>
    </row>
    <row r="45" spans="1:16">
      <c r="A45" s="12"/>
      <c r="B45" s="25">
        <v>341.2</v>
      </c>
      <c r="C45" s="20" t="s">
        <v>58</v>
      </c>
      <c r="D45" s="47">
        <v>1371743</v>
      </c>
      <c r="E45" s="47">
        <v>812910</v>
      </c>
      <c r="F45" s="47">
        <v>0</v>
      </c>
      <c r="G45" s="47">
        <v>516099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9" si="9">SUM(D45:M45)</f>
        <v>2700752</v>
      </c>
      <c r="O45" s="48">
        <f t="shared" si="7"/>
        <v>8.1139238224566927</v>
      </c>
      <c r="P45" s="9"/>
    </row>
    <row r="46" spans="1:16">
      <c r="A46" s="12"/>
      <c r="B46" s="25">
        <v>341.3</v>
      </c>
      <c r="C46" s="20" t="s">
        <v>59</v>
      </c>
      <c r="D46" s="47">
        <v>85559</v>
      </c>
      <c r="E46" s="47">
        <v>0</v>
      </c>
      <c r="F46" s="47">
        <v>0</v>
      </c>
      <c r="G46" s="47">
        <v>2757692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2843251</v>
      </c>
      <c r="O46" s="48">
        <f t="shared" si="7"/>
        <v>8.5420364484128175</v>
      </c>
      <c r="P46" s="9"/>
    </row>
    <row r="47" spans="1:16">
      <c r="A47" s="12"/>
      <c r="B47" s="25">
        <v>341.52</v>
      </c>
      <c r="C47" s="20" t="s">
        <v>61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21090320</v>
      </c>
      <c r="K47" s="47">
        <v>0</v>
      </c>
      <c r="L47" s="47">
        <v>0</v>
      </c>
      <c r="M47" s="47">
        <v>0</v>
      </c>
      <c r="N47" s="47">
        <f t="shared" si="9"/>
        <v>21090320</v>
      </c>
      <c r="O47" s="48">
        <f t="shared" si="7"/>
        <v>63.362074663365917</v>
      </c>
      <c r="P47" s="9"/>
    </row>
    <row r="48" spans="1:16">
      <c r="A48" s="12"/>
      <c r="B48" s="25">
        <v>341.55</v>
      </c>
      <c r="C48" s="20" t="s">
        <v>62</v>
      </c>
      <c r="D48" s="47">
        <v>221347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221347</v>
      </c>
      <c r="O48" s="48">
        <f t="shared" si="7"/>
        <v>0.66499726606860665</v>
      </c>
      <c r="P48" s="9"/>
    </row>
    <row r="49" spans="1:16">
      <c r="A49" s="12"/>
      <c r="B49" s="25">
        <v>341.8</v>
      </c>
      <c r="C49" s="20" t="s">
        <v>63</v>
      </c>
      <c r="D49" s="47">
        <v>1737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1737</v>
      </c>
      <c r="O49" s="48">
        <f t="shared" si="7"/>
        <v>5.2185042090526178E-3</v>
      </c>
      <c r="P49" s="9"/>
    </row>
    <row r="50" spans="1:16">
      <c r="A50" s="12"/>
      <c r="B50" s="25">
        <v>341.9</v>
      </c>
      <c r="C50" s="20" t="s">
        <v>64</v>
      </c>
      <c r="D50" s="47">
        <v>3867538</v>
      </c>
      <c r="E50" s="47">
        <v>3553192</v>
      </c>
      <c r="F50" s="47">
        <v>0</v>
      </c>
      <c r="G50" s="47">
        <v>0</v>
      </c>
      <c r="H50" s="47">
        <v>0</v>
      </c>
      <c r="I50" s="47">
        <v>0</v>
      </c>
      <c r="J50" s="47">
        <v>50302239</v>
      </c>
      <c r="K50" s="47">
        <v>0</v>
      </c>
      <c r="L50" s="47">
        <v>0</v>
      </c>
      <c r="M50" s="47">
        <v>0</v>
      </c>
      <c r="N50" s="47">
        <f t="shared" si="9"/>
        <v>57722969</v>
      </c>
      <c r="O50" s="48">
        <f t="shared" si="7"/>
        <v>173.41828249022095</v>
      </c>
      <c r="P50" s="9"/>
    </row>
    <row r="51" spans="1:16">
      <c r="A51" s="12"/>
      <c r="B51" s="25">
        <v>342.3</v>
      </c>
      <c r="C51" s="20" t="s">
        <v>65</v>
      </c>
      <c r="D51" s="47">
        <v>159061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159061</v>
      </c>
      <c r="O51" s="48">
        <f t="shared" si="7"/>
        <v>0.47787017731497894</v>
      </c>
      <c r="P51" s="9"/>
    </row>
    <row r="52" spans="1:16">
      <c r="A52" s="12"/>
      <c r="B52" s="25">
        <v>342.5</v>
      </c>
      <c r="C52" s="20" t="s">
        <v>66</v>
      </c>
      <c r="D52" s="47">
        <v>0</v>
      </c>
      <c r="E52" s="47">
        <v>822969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822969</v>
      </c>
      <c r="O52" s="48">
        <f t="shared" si="7"/>
        <v>2.4724624009325411</v>
      </c>
      <c r="P52" s="9"/>
    </row>
    <row r="53" spans="1:16">
      <c r="A53" s="12"/>
      <c r="B53" s="25">
        <v>342.6</v>
      </c>
      <c r="C53" s="20" t="s">
        <v>67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16050218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16050218</v>
      </c>
      <c r="O53" s="48">
        <f t="shared" si="7"/>
        <v>48.219994351878</v>
      </c>
      <c r="P53" s="9"/>
    </row>
    <row r="54" spans="1:16">
      <c r="A54" s="12"/>
      <c r="B54" s="25">
        <v>343.4</v>
      </c>
      <c r="C54" s="20" t="s">
        <v>68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35113948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35113948</v>
      </c>
      <c r="O54" s="48">
        <f t="shared" si="7"/>
        <v>105.49354371586341</v>
      </c>
      <c r="P54" s="9"/>
    </row>
    <row r="55" spans="1:16">
      <c r="A55" s="12"/>
      <c r="B55" s="25">
        <v>343.5</v>
      </c>
      <c r="C55" s="20" t="s">
        <v>161</v>
      </c>
      <c r="D55" s="47">
        <v>605800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605800</v>
      </c>
      <c r="O55" s="48">
        <f t="shared" si="7"/>
        <v>1.8200171847116153</v>
      </c>
      <c r="P55" s="9"/>
    </row>
    <row r="56" spans="1:16">
      <c r="A56" s="12"/>
      <c r="B56" s="25">
        <v>343.6</v>
      </c>
      <c r="C56" s="20" t="s">
        <v>69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99319817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99319817</v>
      </c>
      <c r="O56" s="48">
        <f t="shared" si="7"/>
        <v>298.38853371147712</v>
      </c>
      <c r="P56" s="9"/>
    </row>
    <row r="57" spans="1:16">
      <c r="A57" s="12"/>
      <c r="B57" s="25">
        <v>343.7</v>
      </c>
      <c r="C57" s="20" t="s">
        <v>70</v>
      </c>
      <c r="D57" s="47">
        <v>0</v>
      </c>
      <c r="E57" s="47">
        <v>289585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289585</v>
      </c>
      <c r="O57" s="48">
        <f t="shared" si="7"/>
        <v>0.87000606872682917</v>
      </c>
      <c r="P57" s="9"/>
    </row>
    <row r="58" spans="1:16">
      <c r="A58" s="12"/>
      <c r="B58" s="25">
        <v>343.9</v>
      </c>
      <c r="C58" s="20" t="s">
        <v>71</v>
      </c>
      <c r="D58" s="47">
        <v>0</v>
      </c>
      <c r="E58" s="47">
        <v>1445197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1445197</v>
      </c>
      <c r="O58" s="48">
        <f t="shared" si="7"/>
        <v>4.3418345580945399</v>
      </c>
      <c r="P58" s="9"/>
    </row>
    <row r="59" spans="1:16">
      <c r="A59" s="12"/>
      <c r="B59" s="25">
        <v>344.1</v>
      </c>
      <c r="C59" s="20" t="s">
        <v>72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3529561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3529561</v>
      </c>
      <c r="O59" s="48">
        <f t="shared" si="7"/>
        <v>10.603931453430032</v>
      </c>
      <c r="P59" s="9"/>
    </row>
    <row r="60" spans="1:16">
      <c r="A60" s="12"/>
      <c r="B60" s="25">
        <v>344.3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1068170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1068170</v>
      </c>
      <c r="O60" s="48">
        <f t="shared" si="7"/>
        <v>3.2091247213493004</v>
      </c>
      <c r="P60" s="9"/>
    </row>
    <row r="61" spans="1:16">
      <c r="A61" s="12"/>
      <c r="B61" s="25">
        <v>344.9</v>
      </c>
      <c r="C61" s="20" t="s">
        <v>74</v>
      </c>
      <c r="D61" s="47">
        <v>0</v>
      </c>
      <c r="E61" s="47">
        <v>26761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26761</v>
      </c>
      <c r="O61" s="48">
        <f t="shared" si="7"/>
        <v>8.0398613205789921E-2</v>
      </c>
      <c r="P61" s="9"/>
    </row>
    <row r="62" spans="1:16">
      <c r="A62" s="12"/>
      <c r="B62" s="25">
        <v>345.1</v>
      </c>
      <c r="C62" s="20" t="s">
        <v>75</v>
      </c>
      <c r="D62" s="47">
        <v>0</v>
      </c>
      <c r="E62" s="47">
        <v>468475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468475</v>
      </c>
      <c r="O62" s="48">
        <f t="shared" si="7"/>
        <v>1.407448911534787</v>
      </c>
      <c r="P62" s="9"/>
    </row>
    <row r="63" spans="1:16">
      <c r="A63" s="12"/>
      <c r="B63" s="25">
        <v>346.4</v>
      </c>
      <c r="C63" s="20" t="s">
        <v>76</v>
      </c>
      <c r="D63" s="47">
        <v>154606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154606</v>
      </c>
      <c r="O63" s="48">
        <f t="shared" si="7"/>
        <v>0.46448593076844502</v>
      </c>
      <c r="P63" s="9"/>
    </row>
    <row r="64" spans="1:16">
      <c r="A64" s="12"/>
      <c r="B64" s="25">
        <v>346.9</v>
      </c>
      <c r="C64" s="20" t="s">
        <v>162</v>
      </c>
      <c r="D64" s="47">
        <v>0</v>
      </c>
      <c r="E64" s="47">
        <v>32650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32650</v>
      </c>
      <c r="O64" s="48">
        <f t="shared" si="7"/>
        <v>9.8091054936999406E-2</v>
      </c>
      <c r="P64" s="9"/>
    </row>
    <row r="65" spans="1:16">
      <c r="A65" s="12"/>
      <c r="B65" s="25">
        <v>347.1</v>
      </c>
      <c r="C65" s="20" t="s">
        <v>77</v>
      </c>
      <c r="D65" s="47">
        <v>97390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97390</v>
      </c>
      <c r="O65" s="48">
        <f t="shared" si="7"/>
        <v>0.29259074549201752</v>
      </c>
      <c r="P65" s="9"/>
    </row>
    <row r="66" spans="1:16">
      <c r="A66" s="12"/>
      <c r="B66" s="25">
        <v>347.2</v>
      </c>
      <c r="C66" s="20" t="s">
        <v>78</v>
      </c>
      <c r="D66" s="47">
        <v>7249</v>
      </c>
      <c r="E66" s="47">
        <v>2069059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2076308</v>
      </c>
      <c r="O66" s="48">
        <f t="shared" si="7"/>
        <v>6.2378940917038701</v>
      </c>
      <c r="P66" s="9"/>
    </row>
    <row r="67" spans="1:16">
      <c r="A67" s="12"/>
      <c r="B67" s="25">
        <v>347.4</v>
      </c>
      <c r="C67" s="20" t="s">
        <v>79</v>
      </c>
      <c r="D67" s="47">
        <v>94514</v>
      </c>
      <c r="E67" s="47">
        <v>21146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115660</v>
      </c>
      <c r="O67" s="48">
        <f t="shared" si="7"/>
        <v>0.34747967577376265</v>
      </c>
      <c r="P67" s="9"/>
    </row>
    <row r="68" spans="1:16">
      <c r="A68" s="12"/>
      <c r="B68" s="25">
        <v>347.9</v>
      </c>
      <c r="C68" s="20" t="s">
        <v>80</v>
      </c>
      <c r="D68" s="47">
        <v>5167671</v>
      </c>
      <c r="E68" s="47">
        <v>145668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5313339</v>
      </c>
      <c r="O68" s="48">
        <f t="shared" si="7"/>
        <v>15.962971753381362</v>
      </c>
      <c r="P68" s="9"/>
    </row>
    <row r="69" spans="1:16">
      <c r="A69" s="12"/>
      <c r="B69" s="25">
        <v>348.13</v>
      </c>
      <c r="C69" s="39" t="s">
        <v>163</v>
      </c>
      <c r="D69" s="47">
        <v>11968</v>
      </c>
      <c r="E69" s="47">
        <v>1800612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1812580</v>
      </c>
      <c r="O69" s="48">
        <f t="shared" ref="O69:O100" si="10">(N69/O$105)</f>
        <v>5.4455707307107621</v>
      </c>
      <c r="P69" s="9"/>
    </row>
    <row r="70" spans="1:16">
      <c r="A70" s="12"/>
      <c r="B70" s="25">
        <v>348.22</v>
      </c>
      <c r="C70" s="39" t="s">
        <v>83</v>
      </c>
      <c r="D70" s="47">
        <v>0</v>
      </c>
      <c r="E70" s="47">
        <v>830686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830686</v>
      </c>
      <c r="O70" s="48">
        <f t="shared" si="10"/>
        <v>2.4956467400121376</v>
      </c>
      <c r="P70" s="9"/>
    </row>
    <row r="71" spans="1:16">
      <c r="A71" s="12"/>
      <c r="B71" s="25">
        <v>348.31</v>
      </c>
      <c r="C71" s="39" t="s">
        <v>84</v>
      </c>
      <c r="D71" s="47">
        <v>335857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335857</v>
      </c>
      <c r="O71" s="48">
        <f t="shared" si="10"/>
        <v>1.0090219735980339</v>
      </c>
      <c r="P71" s="9"/>
    </row>
    <row r="72" spans="1:16">
      <c r="A72" s="12"/>
      <c r="B72" s="25">
        <v>348.32</v>
      </c>
      <c r="C72" s="39" t="s">
        <v>85</v>
      </c>
      <c r="D72" s="47">
        <v>0</v>
      </c>
      <c r="E72" s="47">
        <v>834150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834150</v>
      </c>
      <c r="O72" s="48">
        <f t="shared" si="10"/>
        <v>2.5060537052281182</v>
      </c>
      <c r="P72" s="9"/>
    </row>
    <row r="73" spans="1:16">
      <c r="A73" s="12"/>
      <c r="B73" s="25">
        <v>348.41</v>
      </c>
      <c r="C73" s="39" t="s">
        <v>86</v>
      </c>
      <c r="D73" s="47">
        <v>0</v>
      </c>
      <c r="E73" s="47">
        <v>1621832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1621832</v>
      </c>
      <c r="O73" s="48">
        <f t="shared" si="10"/>
        <v>4.8725026588233877</v>
      </c>
      <c r="P73" s="9"/>
    </row>
    <row r="74" spans="1:16">
      <c r="A74" s="12"/>
      <c r="B74" s="25">
        <v>348.42</v>
      </c>
      <c r="C74" s="39" t="s">
        <v>87</v>
      </c>
      <c r="D74" s="47">
        <v>0</v>
      </c>
      <c r="E74" s="47">
        <v>339707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339707</v>
      </c>
      <c r="O74" s="48">
        <f t="shared" si="10"/>
        <v>1.0205886064160263</v>
      </c>
      <c r="P74" s="9"/>
    </row>
    <row r="75" spans="1:16">
      <c r="A75" s="12"/>
      <c r="B75" s="25">
        <v>348.48</v>
      </c>
      <c r="C75" s="39" t="s">
        <v>164</v>
      </c>
      <c r="D75" s="47">
        <v>0</v>
      </c>
      <c r="E75" s="47">
        <v>199387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199387</v>
      </c>
      <c r="O75" s="48">
        <f t="shared" si="10"/>
        <v>0.59902239420286374</v>
      </c>
      <c r="P75" s="9"/>
    </row>
    <row r="76" spans="1:16">
      <c r="A76" s="12"/>
      <c r="B76" s="25">
        <v>348.52</v>
      </c>
      <c r="C76" s="39" t="s">
        <v>88</v>
      </c>
      <c r="D76" s="47">
        <v>0</v>
      </c>
      <c r="E76" s="47">
        <v>4234681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4234681</v>
      </c>
      <c r="O76" s="48">
        <f t="shared" si="10"/>
        <v>12.722337721643724</v>
      </c>
      <c r="P76" s="9"/>
    </row>
    <row r="77" spans="1:16">
      <c r="A77" s="12"/>
      <c r="B77" s="25">
        <v>348.62</v>
      </c>
      <c r="C77" s="39" t="s">
        <v>89</v>
      </c>
      <c r="D77" s="47">
        <v>0</v>
      </c>
      <c r="E77" s="47">
        <v>32035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32035</v>
      </c>
      <c r="O77" s="48">
        <f t="shared" si="10"/>
        <v>9.6243398006333108E-2</v>
      </c>
      <c r="P77" s="9"/>
    </row>
    <row r="78" spans="1:16">
      <c r="A78" s="12"/>
      <c r="B78" s="25">
        <v>348.72</v>
      </c>
      <c r="C78" s="39" t="s">
        <v>90</v>
      </c>
      <c r="D78" s="47">
        <v>0</v>
      </c>
      <c r="E78" s="47">
        <v>285610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285610</v>
      </c>
      <c r="O78" s="48">
        <f t="shared" si="10"/>
        <v>0.85806389588227872</v>
      </c>
      <c r="P78" s="9"/>
    </row>
    <row r="79" spans="1:16">
      <c r="A79" s="12"/>
      <c r="B79" s="25">
        <v>349</v>
      </c>
      <c r="C79" s="20" t="s">
        <v>1</v>
      </c>
      <c r="D79" s="47">
        <v>2093207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2093207</v>
      </c>
      <c r="O79" s="48">
        <f t="shared" si="10"/>
        <v>6.2886640989743254</v>
      </c>
      <c r="P79" s="9"/>
    </row>
    <row r="80" spans="1:16" ht="15.75">
      <c r="A80" s="29" t="s">
        <v>54</v>
      </c>
      <c r="B80" s="30"/>
      <c r="C80" s="31"/>
      <c r="D80" s="32">
        <f t="shared" ref="D80:M80" si="11">SUM(D81:D84)</f>
        <v>636664</v>
      </c>
      <c r="E80" s="32">
        <f t="shared" si="11"/>
        <v>3149343</v>
      </c>
      <c r="F80" s="32">
        <f t="shared" si="11"/>
        <v>0</v>
      </c>
      <c r="G80" s="32">
        <f t="shared" si="11"/>
        <v>0</v>
      </c>
      <c r="H80" s="32">
        <f t="shared" si="11"/>
        <v>0</v>
      </c>
      <c r="I80" s="32">
        <f t="shared" si="11"/>
        <v>0</v>
      </c>
      <c r="J80" s="32">
        <f t="shared" si="11"/>
        <v>0</v>
      </c>
      <c r="K80" s="32">
        <f t="shared" si="11"/>
        <v>0</v>
      </c>
      <c r="L80" s="32">
        <f t="shared" si="11"/>
        <v>0</v>
      </c>
      <c r="M80" s="32">
        <f t="shared" si="11"/>
        <v>0</v>
      </c>
      <c r="N80" s="32">
        <f t="shared" ref="N80:N86" si="12">SUM(D80:M80)</f>
        <v>3786007</v>
      </c>
      <c r="O80" s="46">
        <f t="shared" si="10"/>
        <v>11.374377354635966</v>
      </c>
      <c r="P80" s="10"/>
    </row>
    <row r="81" spans="1:16">
      <c r="A81" s="13"/>
      <c r="B81" s="40">
        <v>351.1</v>
      </c>
      <c r="C81" s="21" t="s">
        <v>92</v>
      </c>
      <c r="D81" s="47">
        <v>257957</v>
      </c>
      <c r="E81" s="47">
        <v>1362461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1620418</v>
      </c>
      <c r="O81" s="48">
        <f t="shared" si="10"/>
        <v>4.8682545500429617</v>
      </c>
      <c r="P81" s="9"/>
    </row>
    <row r="82" spans="1:16">
      <c r="A82" s="13"/>
      <c r="B82" s="40">
        <v>352</v>
      </c>
      <c r="C82" s="21" t="s">
        <v>93</v>
      </c>
      <c r="D82" s="47">
        <v>301105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301105</v>
      </c>
      <c r="O82" s="48">
        <f t="shared" si="10"/>
        <v>0.90461583757443198</v>
      </c>
      <c r="P82" s="9"/>
    </row>
    <row r="83" spans="1:16">
      <c r="A83" s="13"/>
      <c r="B83" s="40">
        <v>354</v>
      </c>
      <c r="C83" s="21" t="s">
        <v>94</v>
      </c>
      <c r="D83" s="47">
        <v>77602</v>
      </c>
      <c r="E83" s="47">
        <v>407166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484768</v>
      </c>
      <c r="O83" s="48">
        <f t="shared" si="10"/>
        <v>1.4563983007564878</v>
      </c>
      <c r="P83" s="9"/>
    </row>
    <row r="84" spans="1:16">
      <c r="A84" s="13"/>
      <c r="B84" s="40">
        <v>359</v>
      </c>
      <c r="C84" s="21" t="s">
        <v>95</v>
      </c>
      <c r="D84" s="47">
        <v>0</v>
      </c>
      <c r="E84" s="47">
        <v>1379716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1379716</v>
      </c>
      <c r="O84" s="48">
        <f t="shared" si="10"/>
        <v>4.1451086662620851</v>
      </c>
      <c r="P84" s="9"/>
    </row>
    <row r="85" spans="1:16" ht="15.75">
      <c r="A85" s="29" t="s">
        <v>5</v>
      </c>
      <c r="B85" s="30"/>
      <c r="C85" s="31"/>
      <c r="D85" s="32">
        <f t="shared" ref="D85:M85" si="13">SUM(D86:D97)</f>
        <v>32587112</v>
      </c>
      <c r="E85" s="32">
        <f t="shared" si="13"/>
        <v>8692373</v>
      </c>
      <c r="F85" s="32">
        <f t="shared" si="13"/>
        <v>474870</v>
      </c>
      <c r="G85" s="32">
        <f t="shared" si="13"/>
        <v>42522275</v>
      </c>
      <c r="H85" s="32">
        <f t="shared" si="13"/>
        <v>0</v>
      </c>
      <c r="I85" s="32">
        <f t="shared" si="13"/>
        <v>7768297</v>
      </c>
      <c r="J85" s="32">
        <f t="shared" si="13"/>
        <v>4847635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si="12"/>
        <v>96892562</v>
      </c>
      <c r="O85" s="46">
        <f t="shared" si="10"/>
        <v>291.09628245416911</v>
      </c>
      <c r="P85" s="10"/>
    </row>
    <row r="86" spans="1:16">
      <c r="A86" s="12"/>
      <c r="B86" s="25">
        <v>361.1</v>
      </c>
      <c r="C86" s="20" t="s">
        <v>96</v>
      </c>
      <c r="D86" s="47">
        <v>30090172</v>
      </c>
      <c r="E86" s="47">
        <v>3810034</v>
      </c>
      <c r="F86" s="47">
        <v>363166</v>
      </c>
      <c r="G86" s="47">
        <v>67883</v>
      </c>
      <c r="H86" s="47">
        <v>0</v>
      </c>
      <c r="I86" s="47">
        <v>5928045</v>
      </c>
      <c r="J86" s="47">
        <v>201550</v>
      </c>
      <c r="K86" s="47">
        <v>0</v>
      </c>
      <c r="L86" s="47">
        <v>0</v>
      </c>
      <c r="M86" s="47">
        <v>0</v>
      </c>
      <c r="N86" s="47">
        <f t="shared" si="12"/>
        <v>40460850</v>
      </c>
      <c r="O86" s="48">
        <f t="shared" si="10"/>
        <v>121.55734946853575</v>
      </c>
      <c r="P86" s="9"/>
    </row>
    <row r="87" spans="1:16">
      <c r="A87" s="12"/>
      <c r="B87" s="25">
        <v>361.3</v>
      </c>
      <c r="C87" s="20" t="s">
        <v>97</v>
      </c>
      <c r="D87" s="47">
        <v>-42064</v>
      </c>
      <c r="E87" s="47">
        <v>-200328</v>
      </c>
      <c r="F87" s="47">
        <v>-8365</v>
      </c>
      <c r="G87" s="47">
        <v>-499971</v>
      </c>
      <c r="H87" s="47">
        <v>0</v>
      </c>
      <c r="I87" s="47">
        <v>-212241</v>
      </c>
      <c r="J87" s="47">
        <v>-52025</v>
      </c>
      <c r="K87" s="47">
        <v>0</v>
      </c>
      <c r="L87" s="47">
        <v>0</v>
      </c>
      <c r="M87" s="47">
        <v>0</v>
      </c>
      <c r="N87" s="47">
        <f t="shared" ref="N87:N97" si="14">SUM(D87:M87)</f>
        <v>-1014994</v>
      </c>
      <c r="O87" s="48">
        <f t="shared" si="10"/>
        <v>-3.0493669897312334</v>
      </c>
      <c r="P87" s="9"/>
    </row>
    <row r="88" spans="1:16">
      <c r="A88" s="12"/>
      <c r="B88" s="25">
        <v>362</v>
      </c>
      <c r="C88" s="20" t="s">
        <v>98</v>
      </c>
      <c r="D88" s="47">
        <v>60435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60435</v>
      </c>
      <c r="O88" s="48">
        <f t="shared" si="10"/>
        <v>0.18156609204035404</v>
      </c>
      <c r="P88" s="9"/>
    </row>
    <row r="89" spans="1:16">
      <c r="A89" s="12"/>
      <c r="B89" s="25">
        <v>363.11</v>
      </c>
      <c r="C89" s="20" t="s">
        <v>126</v>
      </c>
      <c r="D89" s="47">
        <v>0</v>
      </c>
      <c r="E89" s="47">
        <v>2428660</v>
      </c>
      <c r="F89" s="47">
        <v>120069</v>
      </c>
      <c r="G89" s="47">
        <v>392641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2941370</v>
      </c>
      <c r="O89" s="48">
        <f t="shared" si="10"/>
        <v>8.8368173433397228</v>
      </c>
      <c r="P89" s="9"/>
    </row>
    <row r="90" spans="1:16">
      <c r="A90" s="12"/>
      <c r="B90" s="25">
        <v>363.22</v>
      </c>
      <c r="C90" s="20" t="s">
        <v>165</v>
      </c>
      <c r="D90" s="47">
        <v>0</v>
      </c>
      <c r="E90" s="47">
        <v>0</v>
      </c>
      <c r="F90" s="47">
        <v>0</v>
      </c>
      <c r="G90" s="47">
        <v>2274367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2274367</v>
      </c>
      <c r="O90" s="48">
        <f t="shared" si="10"/>
        <v>6.8329267486645797</v>
      </c>
      <c r="P90" s="9"/>
    </row>
    <row r="91" spans="1:16">
      <c r="A91" s="12"/>
      <c r="B91" s="25">
        <v>363.24</v>
      </c>
      <c r="C91" s="20" t="s">
        <v>166</v>
      </c>
      <c r="D91" s="47">
        <v>0</v>
      </c>
      <c r="E91" s="47">
        <v>0</v>
      </c>
      <c r="F91" s="47">
        <v>0</v>
      </c>
      <c r="G91" s="47">
        <v>29141348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29141348</v>
      </c>
      <c r="O91" s="48">
        <f t="shared" si="10"/>
        <v>87.549940814891812</v>
      </c>
      <c r="P91" s="9"/>
    </row>
    <row r="92" spans="1:16">
      <c r="A92" s="12"/>
      <c r="B92" s="25">
        <v>363.27</v>
      </c>
      <c r="C92" s="20" t="s">
        <v>167</v>
      </c>
      <c r="D92" s="47">
        <v>0</v>
      </c>
      <c r="E92" s="47">
        <v>0</v>
      </c>
      <c r="F92" s="47">
        <v>0</v>
      </c>
      <c r="G92" s="47">
        <v>3203679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3203679</v>
      </c>
      <c r="O92" s="48">
        <f t="shared" si="10"/>
        <v>9.6248775739513412</v>
      </c>
      <c r="P92" s="9"/>
    </row>
    <row r="93" spans="1:16">
      <c r="A93" s="12"/>
      <c r="B93" s="25">
        <v>363.29</v>
      </c>
      <c r="C93" s="20" t="s">
        <v>168</v>
      </c>
      <c r="D93" s="47">
        <v>0</v>
      </c>
      <c r="E93" s="47">
        <v>0</v>
      </c>
      <c r="F93" s="47">
        <v>0</v>
      </c>
      <c r="G93" s="47">
        <v>2059626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2059626</v>
      </c>
      <c r="O93" s="48">
        <f t="shared" si="10"/>
        <v>6.1877760219195199</v>
      </c>
      <c r="P93" s="9"/>
    </row>
    <row r="94" spans="1:16">
      <c r="A94" s="12"/>
      <c r="B94" s="25">
        <v>364</v>
      </c>
      <c r="C94" s="20" t="s">
        <v>99</v>
      </c>
      <c r="D94" s="47">
        <v>0</v>
      </c>
      <c r="E94" s="47">
        <v>199980</v>
      </c>
      <c r="F94" s="47">
        <v>0</v>
      </c>
      <c r="G94" s="47">
        <v>0</v>
      </c>
      <c r="H94" s="47">
        <v>0</v>
      </c>
      <c r="I94" s="47">
        <v>-255615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-55635</v>
      </c>
      <c r="O94" s="48">
        <f t="shared" si="10"/>
        <v>-0.1671453550205195</v>
      </c>
      <c r="P94" s="9"/>
    </row>
    <row r="95" spans="1:16">
      <c r="A95" s="12"/>
      <c r="B95" s="25">
        <v>365</v>
      </c>
      <c r="C95" s="20" t="s">
        <v>100</v>
      </c>
      <c r="D95" s="47">
        <v>296398</v>
      </c>
      <c r="E95" s="47">
        <v>31076</v>
      </c>
      <c r="F95" s="47">
        <v>0</v>
      </c>
      <c r="G95" s="47">
        <v>0</v>
      </c>
      <c r="H95" s="47">
        <v>0</v>
      </c>
      <c r="I95" s="47">
        <v>1380880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1708354</v>
      </c>
      <c r="O95" s="48">
        <f t="shared" si="10"/>
        <v>5.1324424522463303</v>
      </c>
      <c r="P95" s="9"/>
    </row>
    <row r="96" spans="1:16">
      <c r="A96" s="12"/>
      <c r="B96" s="25">
        <v>366</v>
      </c>
      <c r="C96" s="20" t="s">
        <v>101</v>
      </c>
      <c r="D96" s="47">
        <v>4995</v>
      </c>
      <c r="E96" s="47">
        <v>433546</v>
      </c>
      <c r="F96" s="47">
        <v>0</v>
      </c>
      <c r="G96" s="47">
        <v>4103172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4541713</v>
      </c>
      <c r="O96" s="48">
        <f t="shared" si="10"/>
        <v>13.644760165117439</v>
      </c>
      <c r="P96" s="9"/>
    </row>
    <row r="97" spans="1:119">
      <c r="A97" s="12"/>
      <c r="B97" s="25">
        <v>369.9</v>
      </c>
      <c r="C97" s="20" t="s">
        <v>102</v>
      </c>
      <c r="D97" s="47">
        <v>2177176</v>
      </c>
      <c r="E97" s="47">
        <v>1989405</v>
      </c>
      <c r="F97" s="47">
        <v>0</v>
      </c>
      <c r="G97" s="47">
        <v>1779530</v>
      </c>
      <c r="H97" s="47">
        <v>0</v>
      </c>
      <c r="I97" s="47">
        <v>927228</v>
      </c>
      <c r="J97" s="47">
        <v>4698110</v>
      </c>
      <c r="K97" s="47">
        <v>0</v>
      </c>
      <c r="L97" s="47">
        <v>0</v>
      </c>
      <c r="M97" s="47">
        <v>0</v>
      </c>
      <c r="N97" s="47">
        <f t="shared" si="14"/>
        <v>11571449</v>
      </c>
      <c r="O97" s="48">
        <f t="shared" si="10"/>
        <v>34.764338118213992</v>
      </c>
      <c r="P97" s="9"/>
    </row>
    <row r="98" spans="1:119" ht="15.75">
      <c r="A98" s="29" t="s">
        <v>55</v>
      </c>
      <c r="B98" s="30"/>
      <c r="C98" s="31"/>
      <c r="D98" s="32">
        <f t="shared" ref="D98:M98" si="15">SUM(D99:D102)</f>
        <v>8326422</v>
      </c>
      <c r="E98" s="32">
        <f t="shared" si="15"/>
        <v>30051013</v>
      </c>
      <c r="F98" s="32">
        <f t="shared" si="15"/>
        <v>46242528</v>
      </c>
      <c r="G98" s="32">
        <f t="shared" si="15"/>
        <v>135885498</v>
      </c>
      <c r="H98" s="32">
        <f t="shared" si="15"/>
        <v>0</v>
      </c>
      <c r="I98" s="32">
        <f t="shared" si="15"/>
        <v>46189296</v>
      </c>
      <c r="J98" s="32">
        <f t="shared" si="15"/>
        <v>13690992</v>
      </c>
      <c r="K98" s="32">
        <f t="shared" si="15"/>
        <v>0</v>
      </c>
      <c r="L98" s="32">
        <f t="shared" si="15"/>
        <v>0</v>
      </c>
      <c r="M98" s="32">
        <f t="shared" si="15"/>
        <v>0</v>
      </c>
      <c r="N98" s="32">
        <f t="shared" ref="N98:N103" si="16">SUM(D98:M98)</f>
        <v>280385749</v>
      </c>
      <c r="O98" s="46">
        <f t="shared" si="10"/>
        <v>842.36857300798545</v>
      </c>
      <c r="P98" s="9"/>
    </row>
    <row r="99" spans="1:119">
      <c r="A99" s="12"/>
      <c r="B99" s="25">
        <v>381</v>
      </c>
      <c r="C99" s="20" t="s">
        <v>103</v>
      </c>
      <c r="D99" s="47">
        <v>8326422</v>
      </c>
      <c r="E99" s="47">
        <v>23952027</v>
      </c>
      <c r="F99" s="47">
        <v>45926780</v>
      </c>
      <c r="G99" s="47">
        <v>66618942</v>
      </c>
      <c r="H99" s="47">
        <v>0</v>
      </c>
      <c r="I99" s="47">
        <v>24874420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169698591</v>
      </c>
      <c r="O99" s="48">
        <f t="shared" si="10"/>
        <v>509.82890696822028</v>
      </c>
      <c r="P99" s="9"/>
    </row>
    <row r="100" spans="1:119">
      <c r="A100" s="12"/>
      <c r="B100" s="25">
        <v>384</v>
      </c>
      <c r="C100" s="20" t="s">
        <v>104</v>
      </c>
      <c r="D100" s="47">
        <v>0</v>
      </c>
      <c r="E100" s="47">
        <v>6098986</v>
      </c>
      <c r="F100" s="47">
        <v>315748</v>
      </c>
      <c r="G100" s="47">
        <v>69266556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75681290</v>
      </c>
      <c r="O100" s="48">
        <f t="shared" si="10"/>
        <v>227.37082925246506</v>
      </c>
      <c r="P100" s="9"/>
    </row>
    <row r="101" spans="1:119">
      <c r="A101" s="12"/>
      <c r="B101" s="25">
        <v>389.7</v>
      </c>
      <c r="C101" s="20" t="s">
        <v>142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13690992</v>
      </c>
      <c r="K101" s="47">
        <v>0</v>
      </c>
      <c r="L101" s="47">
        <v>0</v>
      </c>
      <c r="M101" s="47">
        <v>0</v>
      </c>
      <c r="N101" s="47">
        <f t="shared" si="16"/>
        <v>13690992</v>
      </c>
      <c r="O101" s="48">
        <f>(N101/O$105)</f>
        <v>41.132123994303811</v>
      </c>
      <c r="P101" s="9"/>
    </row>
    <row r="102" spans="1:119" ht="15.75" thickBot="1">
      <c r="A102" s="12"/>
      <c r="B102" s="25">
        <v>389.9</v>
      </c>
      <c r="C102" s="20" t="s">
        <v>169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21314876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21314876</v>
      </c>
      <c r="O102" s="48">
        <f>(N102/O$105)</f>
        <v>64.036712792996326</v>
      </c>
      <c r="P102" s="9"/>
    </row>
    <row r="103" spans="1:119" ht="16.5" thickBot="1">
      <c r="A103" s="14" t="s">
        <v>81</v>
      </c>
      <c r="B103" s="23"/>
      <c r="C103" s="22"/>
      <c r="D103" s="15">
        <f t="shared" ref="D103:M103" si="17">SUM(D5,D10,D14,D43,D80,D85,D98)</f>
        <v>349493816</v>
      </c>
      <c r="E103" s="15">
        <f t="shared" si="17"/>
        <v>174987468</v>
      </c>
      <c r="F103" s="15">
        <f t="shared" si="17"/>
        <v>64516931</v>
      </c>
      <c r="G103" s="15">
        <f t="shared" si="17"/>
        <v>211640468</v>
      </c>
      <c r="H103" s="15">
        <f t="shared" si="17"/>
        <v>0</v>
      </c>
      <c r="I103" s="15">
        <f t="shared" si="17"/>
        <v>225547234</v>
      </c>
      <c r="J103" s="15">
        <f t="shared" si="17"/>
        <v>89931186</v>
      </c>
      <c r="K103" s="15">
        <f t="shared" si="17"/>
        <v>0</v>
      </c>
      <c r="L103" s="15">
        <f t="shared" si="17"/>
        <v>0</v>
      </c>
      <c r="M103" s="15">
        <f t="shared" si="17"/>
        <v>0</v>
      </c>
      <c r="N103" s="15">
        <f t="shared" si="16"/>
        <v>1116117103</v>
      </c>
      <c r="O103" s="38">
        <f>(N103/O$105)</f>
        <v>3353.1731720213666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49" t="s">
        <v>170</v>
      </c>
      <c r="M105" s="49"/>
      <c r="N105" s="49"/>
      <c r="O105" s="44">
        <v>332854</v>
      </c>
    </row>
    <row r="106" spans="1:119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2"/>
    </row>
    <row r="107" spans="1:119" ht="15.75" customHeight="1" thickBot="1">
      <c r="A107" s="53" t="s">
        <v>144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264031953</v>
      </c>
      <c r="E5" s="27">
        <f t="shared" si="0"/>
        <v>86391119</v>
      </c>
      <c r="F5" s="27">
        <f t="shared" si="0"/>
        <v>11161222</v>
      </c>
      <c r="G5" s="27">
        <f t="shared" si="0"/>
        <v>14165138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375749432</v>
      </c>
      <c r="O5" s="33">
        <f t="shared" ref="O5:O36" si="2">(N5/O$101)</f>
        <v>1125.4767955238456</v>
      </c>
      <c r="P5" s="6"/>
    </row>
    <row r="6" spans="1:133">
      <c r="A6" s="12"/>
      <c r="B6" s="25">
        <v>311</v>
      </c>
      <c r="C6" s="20" t="s">
        <v>3</v>
      </c>
      <c r="D6" s="47">
        <v>264031371</v>
      </c>
      <c r="E6" s="47">
        <v>69861573</v>
      </c>
      <c r="F6" s="47">
        <v>11161222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345054166</v>
      </c>
      <c r="O6" s="48">
        <f t="shared" si="2"/>
        <v>1033.5357127880716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14228566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14228566</v>
      </c>
      <c r="O7" s="48">
        <f t="shared" si="2"/>
        <v>42.618616297947028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1543712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1543712</v>
      </c>
      <c r="O8" s="48">
        <f t="shared" si="2"/>
        <v>4.6238580474333402</v>
      </c>
      <c r="P8" s="9"/>
    </row>
    <row r="9" spans="1:133">
      <c r="A9" s="12"/>
      <c r="B9" s="25">
        <v>312.41000000000003</v>
      </c>
      <c r="C9" s="20" t="s">
        <v>115</v>
      </c>
      <c r="D9" s="47">
        <v>582</v>
      </c>
      <c r="E9" s="47">
        <v>0</v>
      </c>
      <c r="F9" s="47">
        <v>0</v>
      </c>
      <c r="G9" s="47">
        <v>12621426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12622008</v>
      </c>
      <c r="O9" s="48">
        <f t="shared" si="2"/>
        <v>37.806516542961376</v>
      </c>
      <c r="P9" s="9"/>
    </row>
    <row r="10" spans="1:133">
      <c r="A10" s="12"/>
      <c r="B10" s="25">
        <v>314.2</v>
      </c>
      <c r="C10" s="20" t="s">
        <v>204</v>
      </c>
      <c r="D10" s="47">
        <v>0</v>
      </c>
      <c r="E10" s="47">
        <v>2300980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2300980</v>
      </c>
      <c r="O10" s="48">
        <f t="shared" si="2"/>
        <v>6.892091847432142</v>
      </c>
      <c r="P10" s="9"/>
    </row>
    <row r="11" spans="1:133" ht="15.75">
      <c r="A11" s="29" t="s">
        <v>211</v>
      </c>
      <c r="B11" s="30"/>
      <c r="C11" s="31"/>
      <c r="D11" s="32">
        <f t="shared" ref="D11:M11" si="3">SUM(D12:D17)</f>
        <v>155350</v>
      </c>
      <c r="E11" s="32">
        <f t="shared" si="3"/>
        <v>20238050</v>
      </c>
      <c r="F11" s="32">
        <f t="shared" si="3"/>
        <v>0</v>
      </c>
      <c r="G11" s="32">
        <f t="shared" si="3"/>
        <v>376563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20769963</v>
      </c>
      <c r="O11" s="46">
        <f t="shared" si="2"/>
        <v>62.211967363370057</v>
      </c>
      <c r="P11" s="10"/>
    </row>
    <row r="12" spans="1:133">
      <c r="A12" s="12"/>
      <c r="B12" s="25">
        <v>313.3</v>
      </c>
      <c r="C12" s="20" t="s">
        <v>156</v>
      </c>
      <c r="D12" s="47">
        <v>0</v>
      </c>
      <c r="E12" s="47">
        <v>158430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158430</v>
      </c>
      <c r="O12" s="48">
        <f t="shared" si="2"/>
        <v>0.47454306920906492</v>
      </c>
      <c r="P12" s="9"/>
    </row>
    <row r="13" spans="1:133">
      <c r="A13" s="12"/>
      <c r="B13" s="25">
        <v>313.5</v>
      </c>
      <c r="C13" s="20" t="s">
        <v>205</v>
      </c>
      <c r="D13" s="47">
        <v>0</v>
      </c>
      <c r="E13" s="47">
        <v>5074746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5074746</v>
      </c>
      <c r="O13" s="48">
        <f t="shared" si="2"/>
        <v>15.200312707797925</v>
      </c>
      <c r="P13" s="9"/>
    </row>
    <row r="14" spans="1:133">
      <c r="A14" s="12"/>
      <c r="B14" s="25">
        <v>321</v>
      </c>
      <c r="C14" s="20" t="s">
        <v>206</v>
      </c>
      <c r="D14" s="47">
        <v>0</v>
      </c>
      <c r="E14" s="47">
        <v>1913371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1913371</v>
      </c>
      <c r="O14" s="48">
        <f t="shared" si="2"/>
        <v>5.73109226078153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12036187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12036187</v>
      </c>
      <c r="O15" s="48">
        <f t="shared" si="2"/>
        <v>36.051815442493513</v>
      </c>
      <c r="P15" s="9"/>
    </row>
    <row r="16" spans="1:133">
      <c r="A16" s="12"/>
      <c r="B16" s="25">
        <v>323.3</v>
      </c>
      <c r="C16" s="20" t="s">
        <v>156</v>
      </c>
      <c r="D16" s="47">
        <v>0</v>
      </c>
      <c r="E16" s="47">
        <v>270240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270240</v>
      </c>
      <c r="O16" s="48">
        <f t="shared" si="2"/>
        <v>0.80944593210287008</v>
      </c>
      <c r="P16" s="9"/>
    </row>
    <row r="17" spans="1:16">
      <c r="A17" s="12"/>
      <c r="B17" s="25">
        <v>329</v>
      </c>
      <c r="C17" s="20" t="s">
        <v>207</v>
      </c>
      <c r="D17" s="47">
        <v>155350</v>
      </c>
      <c r="E17" s="47">
        <v>785076</v>
      </c>
      <c r="F17" s="47">
        <v>0</v>
      </c>
      <c r="G17" s="47">
        <v>376563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1316989</v>
      </c>
      <c r="O17" s="48">
        <f t="shared" si="2"/>
        <v>3.9447579509851494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SUM(D19:D44)</f>
        <v>48749815</v>
      </c>
      <c r="E18" s="32">
        <f t="shared" si="4"/>
        <v>20129351</v>
      </c>
      <c r="F18" s="32">
        <f t="shared" si="4"/>
        <v>0</v>
      </c>
      <c r="G18" s="32">
        <f t="shared" si="4"/>
        <v>24306397</v>
      </c>
      <c r="H18" s="32">
        <f t="shared" si="4"/>
        <v>0</v>
      </c>
      <c r="I18" s="32">
        <f t="shared" si="4"/>
        <v>4594060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97779623</v>
      </c>
      <c r="O18" s="46">
        <f t="shared" si="2"/>
        <v>292.87787921811071</v>
      </c>
      <c r="P18" s="10"/>
    </row>
    <row r="19" spans="1:16">
      <c r="A19" s="12"/>
      <c r="B19" s="25">
        <v>331.1</v>
      </c>
      <c r="C19" s="20" t="s">
        <v>127</v>
      </c>
      <c r="D19" s="47">
        <v>0</v>
      </c>
      <c r="E19" s="47">
        <v>24271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24271</v>
      </c>
      <c r="O19" s="48">
        <f t="shared" si="2"/>
        <v>7.2698572446968465E-2</v>
      </c>
      <c r="P19" s="9"/>
    </row>
    <row r="20" spans="1:16">
      <c r="A20" s="12"/>
      <c r="B20" s="25">
        <v>331.2</v>
      </c>
      <c r="C20" s="20" t="s">
        <v>20</v>
      </c>
      <c r="D20" s="47">
        <v>4328699</v>
      </c>
      <c r="E20" s="47">
        <v>1544918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5873617</v>
      </c>
      <c r="O20" s="48">
        <f t="shared" si="2"/>
        <v>17.593159367156098</v>
      </c>
      <c r="P20" s="9"/>
    </row>
    <row r="21" spans="1:16">
      <c r="A21" s="12"/>
      <c r="B21" s="25">
        <v>331.42</v>
      </c>
      <c r="C21" s="20" t="s">
        <v>28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2804280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5">SUM(D21:M21)</f>
        <v>2804280</v>
      </c>
      <c r="O21" s="48">
        <f t="shared" si="2"/>
        <v>8.3996189996944803</v>
      </c>
      <c r="P21" s="9"/>
    </row>
    <row r="22" spans="1:16">
      <c r="A22" s="12"/>
      <c r="B22" s="25">
        <v>331.49</v>
      </c>
      <c r="C22" s="20" t="s">
        <v>29</v>
      </c>
      <c r="D22" s="47">
        <v>0</v>
      </c>
      <c r="E22" s="47">
        <v>540684</v>
      </c>
      <c r="F22" s="47">
        <v>0</v>
      </c>
      <c r="G22" s="47">
        <v>4357419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4898103</v>
      </c>
      <c r="O22" s="48">
        <f t="shared" si="2"/>
        <v>14.671216505220782</v>
      </c>
      <c r="P22" s="9"/>
    </row>
    <row r="23" spans="1:16">
      <c r="A23" s="12"/>
      <c r="B23" s="25">
        <v>331.5</v>
      </c>
      <c r="C23" s="20" t="s">
        <v>22</v>
      </c>
      <c r="D23" s="47">
        <v>0</v>
      </c>
      <c r="E23" s="47">
        <v>3615500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3615500</v>
      </c>
      <c r="O23" s="48">
        <f t="shared" si="2"/>
        <v>10.829454438713466</v>
      </c>
      <c r="P23" s="9"/>
    </row>
    <row r="24" spans="1:16">
      <c r="A24" s="12"/>
      <c r="B24" s="25">
        <v>331.69</v>
      </c>
      <c r="C24" s="20" t="s">
        <v>31</v>
      </c>
      <c r="D24" s="47">
        <v>0</v>
      </c>
      <c r="E24" s="47">
        <v>521265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521265</v>
      </c>
      <c r="O24" s="48">
        <f t="shared" si="2"/>
        <v>1.5613374548460723</v>
      </c>
      <c r="P24" s="9"/>
    </row>
    <row r="25" spans="1:16">
      <c r="A25" s="12"/>
      <c r="B25" s="25">
        <v>331.7</v>
      </c>
      <c r="C25" s="20" t="s">
        <v>23</v>
      </c>
      <c r="D25" s="47">
        <v>0</v>
      </c>
      <c r="E25" s="47">
        <v>465167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465167</v>
      </c>
      <c r="O25" s="48">
        <f t="shared" si="2"/>
        <v>1.3933079333129654</v>
      </c>
      <c r="P25" s="9"/>
    </row>
    <row r="26" spans="1:16">
      <c r="A26" s="12"/>
      <c r="B26" s="25">
        <v>331.9</v>
      </c>
      <c r="C26" s="20" t="s">
        <v>24</v>
      </c>
      <c r="D26" s="47">
        <v>497844</v>
      </c>
      <c r="E26" s="47">
        <v>1625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499469</v>
      </c>
      <c r="O26" s="48">
        <f t="shared" si="2"/>
        <v>1.4960522138154544</v>
      </c>
      <c r="P26" s="9"/>
    </row>
    <row r="27" spans="1:16">
      <c r="A27" s="12"/>
      <c r="B27" s="25">
        <v>333</v>
      </c>
      <c r="C27" s="20" t="s">
        <v>4</v>
      </c>
      <c r="D27" s="47">
        <v>741280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741280</v>
      </c>
      <c r="O27" s="48">
        <f t="shared" si="2"/>
        <v>2.2203451766918869</v>
      </c>
      <c r="P27" s="9"/>
    </row>
    <row r="28" spans="1:16">
      <c r="A28" s="12"/>
      <c r="B28" s="25">
        <v>334.2</v>
      </c>
      <c r="C28" s="20" t="s">
        <v>26</v>
      </c>
      <c r="D28" s="47">
        <v>0</v>
      </c>
      <c r="E28" s="47">
        <v>2337926</v>
      </c>
      <c r="F28" s="47">
        <v>0</v>
      </c>
      <c r="G28" s="47">
        <v>0</v>
      </c>
      <c r="H28" s="47">
        <v>0</v>
      </c>
      <c r="I28" s="47">
        <v>5345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2343271</v>
      </c>
      <c r="O28" s="48">
        <f t="shared" si="2"/>
        <v>7.0187654631609844</v>
      </c>
      <c r="P28" s="9"/>
    </row>
    <row r="29" spans="1:16">
      <c r="A29" s="12"/>
      <c r="B29" s="25">
        <v>334.39</v>
      </c>
      <c r="C29" s="20" t="s">
        <v>33</v>
      </c>
      <c r="D29" s="47">
        <v>0</v>
      </c>
      <c r="E29" s="47">
        <v>2606487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2" si="6">SUM(D29:M29)</f>
        <v>2606487</v>
      </c>
      <c r="O29" s="48">
        <f t="shared" si="2"/>
        <v>7.8071725104685221</v>
      </c>
      <c r="P29" s="9"/>
    </row>
    <row r="30" spans="1:16">
      <c r="A30" s="12"/>
      <c r="B30" s="25">
        <v>334.41</v>
      </c>
      <c r="C30" s="20" t="s">
        <v>159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1784435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1784435</v>
      </c>
      <c r="O30" s="48">
        <f t="shared" si="2"/>
        <v>5.3448921397719991</v>
      </c>
      <c r="P30" s="9"/>
    </row>
    <row r="31" spans="1:16">
      <c r="A31" s="12"/>
      <c r="B31" s="25">
        <v>334.49</v>
      </c>
      <c r="C31" s="20" t="s">
        <v>34</v>
      </c>
      <c r="D31" s="47">
        <v>0</v>
      </c>
      <c r="E31" s="47">
        <v>2307123</v>
      </c>
      <c r="F31" s="47">
        <v>0</v>
      </c>
      <c r="G31" s="47">
        <v>14092604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16399727</v>
      </c>
      <c r="O31" s="48">
        <f t="shared" si="2"/>
        <v>49.121863187343124</v>
      </c>
      <c r="P31" s="9"/>
    </row>
    <row r="32" spans="1:16">
      <c r="A32" s="12"/>
      <c r="B32" s="25">
        <v>334.5</v>
      </c>
      <c r="C32" s="20" t="s">
        <v>35</v>
      </c>
      <c r="D32" s="47">
        <v>0</v>
      </c>
      <c r="E32" s="47">
        <v>4045300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4045300</v>
      </c>
      <c r="O32" s="48">
        <f t="shared" si="2"/>
        <v>12.116828112550845</v>
      </c>
      <c r="P32" s="9"/>
    </row>
    <row r="33" spans="1:16">
      <c r="A33" s="12"/>
      <c r="B33" s="25">
        <v>334.62</v>
      </c>
      <c r="C33" s="20" t="s">
        <v>36</v>
      </c>
      <c r="D33" s="47">
        <v>0</v>
      </c>
      <c r="E33" s="47">
        <v>857397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857397</v>
      </c>
      <c r="O33" s="48">
        <f t="shared" si="2"/>
        <v>2.5681487338928526</v>
      </c>
      <c r="P33" s="9"/>
    </row>
    <row r="34" spans="1:16">
      <c r="A34" s="12"/>
      <c r="B34" s="25">
        <v>334.7</v>
      </c>
      <c r="C34" s="20" t="s">
        <v>37</v>
      </c>
      <c r="D34" s="47">
        <v>0</v>
      </c>
      <c r="E34" s="47">
        <v>384474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384474</v>
      </c>
      <c r="O34" s="48">
        <f t="shared" si="2"/>
        <v>1.1516093668565677</v>
      </c>
      <c r="P34" s="9"/>
    </row>
    <row r="35" spans="1:16">
      <c r="A35" s="12"/>
      <c r="B35" s="25">
        <v>335.12</v>
      </c>
      <c r="C35" s="20" t="s">
        <v>38</v>
      </c>
      <c r="D35" s="47">
        <v>9159765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9159765</v>
      </c>
      <c r="O35" s="48">
        <f t="shared" si="2"/>
        <v>27.43611056197545</v>
      </c>
      <c r="P35" s="9"/>
    </row>
    <row r="36" spans="1:16">
      <c r="A36" s="12"/>
      <c r="B36" s="25">
        <v>335.13</v>
      </c>
      <c r="C36" s="20" t="s">
        <v>39</v>
      </c>
      <c r="D36" s="47">
        <v>70706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70706</v>
      </c>
      <c r="O36" s="48">
        <f t="shared" si="2"/>
        <v>0.21178465095938992</v>
      </c>
      <c r="P36" s="9"/>
    </row>
    <row r="37" spans="1:16">
      <c r="A37" s="12"/>
      <c r="B37" s="25">
        <v>335.14</v>
      </c>
      <c r="C37" s="20" t="s">
        <v>40</v>
      </c>
      <c r="D37" s="47">
        <v>0</v>
      </c>
      <c r="E37" s="47">
        <v>99255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99255</v>
      </c>
      <c r="O37" s="48">
        <f t="shared" ref="O37:O68" si="7">(N37/O$101)</f>
        <v>0.29729705443631721</v>
      </c>
      <c r="P37" s="9"/>
    </row>
    <row r="38" spans="1:16">
      <c r="A38" s="12"/>
      <c r="B38" s="25">
        <v>335.15</v>
      </c>
      <c r="C38" s="20" t="s">
        <v>41</v>
      </c>
      <c r="D38" s="47">
        <v>164904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164904</v>
      </c>
      <c r="O38" s="48">
        <f t="shared" si="7"/>
        <v>0.49393454702298584</v>
      </c>
      <c r="P38" s="9"/>
    </row>
    <row r="39" spans="1:16">
      <c r="A39" s="12"/>
      <c r="B39" s="25">
        <v>335.18</v>
      </c>
      <c r="C39" s="20" t="s">
        <v>42</v>
      </c>
      <c r="D39" s="47">
        <v>32568173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32568173</v>
      </c>
      <c r="O39" s="48">
        <f t="shared" si="7"/>
        <v>97.550973767290287</v>
      </c>
      <c r="P39" s="9"/>
    </row>
    <row r="40" spans="1:16">
      <c r="A40" s="12"/>
      <c r="B40" s="25">
        <v>335.42</v>
      </c>
      <c r="C40" s="20" t="s">
        <v>208</v>
      </c>
      <c r="D40" s="47">
        <v>0</v>
      </c>
      <c r="E40" s="47">
        <v>0</v>
      </c>
      <c r="F40" s="47">
        <v>0</v>
      </c>
      <c r="G40" s="47">
        <v>5432463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5432463</v>
      </c>
      <c r="O40" s="48">
        <f t="shared" si="7"/>
        <v>16.271777222651547</v>
      </c>
      <c r="P40" s="9"/>
    </row>
    <row r="41" spans="1:16">
      <c r="A41" s="12"/>
      <c r="B41" s="25">
        <v>335.49</v>
      </c>
      <c r="C41" s="20" t="s">
        <v>45</v>
      </c>
      <c r="D41" s="47">
        <v>206414</v>
      </c>
      <c r="E41" s="47">
        <v>711250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917664</v>
      </c>
      <c r="O41" s="48">
        <f t="shared" si="7"/>
        <v>2.7486656003450567</v>
      </c>
      <c r="P41" s="9"/>
    </row>
    <row r="42" spans="1:16">
      <c r="A42" s="12"/>
      <c r="B42" s="25">
        <v>335.7</v>
      </c>
      <c r="C42" s="20" t="s">
        <v>160</v>
      </c>
      <c r="D42" s="47">
        <v>0</v>
      </c>
      <c r="E42" s="47">
        <v>61300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61300</v>
      </c>
      <c r="O42" s="48">
        <f t="shared" si="7"/>
        <v>0.18361099629183664</v>
      </c>
      <c r="P42" s="9"/>
    </row>
    <row r="43" spans="1:16">
      <c r="A43" s="12"/>
      <c r="B43" s="25">
        <v>337.3</v>
      </c>
      <c r="C43" s="20" t="s">
        <v>47</v>
      </c>
      <c r="D43" s="47">
        <v>1012030</v>
      </c>
      <c r="E43" s="47">
        <v>4431</v>
      </c>
      <c r="F43" s="47">
        <v>0</v>
      </c>
      <c r="G43" s="47">
        <v>423911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1440372</v>
      </c>
      <c r="O43" s="48">
        <f t="shared" si="7"/>
        <v>4.3143252520532682</v>
      </c>
      <c r="P43" s="9"/>
    </row>
    <row r="44" spans="1:16">
      <c r="A44" s="12"/>
      <c r="B44" s="25">
        <v>337.4</v>
      </c>
      <c r="C44" s="20" t="s">
        <v>48</v>
      </c>
      <c r="D44" s="47">
        <v>0</v>
      </c>
      <c r="E44" s="47">
        <v>978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978</v>
      </c>
      <c r="O44" s="48">
        <f t="shared" si="7"/>
        <v>2.9293891414912928E-3</v>
      </c>
      <c r="P44" s="9"/>
    </row>
    <row r="45" spans="1:16" ht="15.75">
      <c r="A45" s="29" t="s">
        <v>53</v>
      </c>
      <c r="B45" s="30"/>
      <c r="C45" s="31"/>
      <c r="D45" s="32">
        <f t="shared" ref="D45:M45" si="8">SUM(D46:D79)</f>
        <v>22703906</v>
      </c>
      <c r="E45" s="32">
        <f t="shared" si="8"/>
        <v>22089752</v>
      </c>
      <c r="F45" s="32">
        <f t="shared" si="8"/>
        <v>0</v>
      </c>
      <c r="G45" s="32">
        <f t="shared" si="8"/>
        <v>1333447</v>
      </c>
      <c r="H45" s="32">
        <f t="shared" si="8"/>
        <v>0</v>
      </c>
      <c r="I45" s="32">
        <f t="shared" si="8"/>
        <v>144032973</v>
      </c>
      <c r="J45" s="32">
        <f t="shared" si="8"/>
        <v>65506057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255666135</v>
      </c>
      <c r="O45" s="46">
        <f t="shared" si="7"/>
        <v>765.79304674442426</v>
      </c>
      <c r="P45" s="10"/>
    </row>
    <row r="46" spans="1:16">
      <c r="A46" s="12"/>
      <c r="B46" s="25">
        <v>341.1</v>
      </c>
      <c r="C46" s="20" t="s">
        <v>57</v>
      </c>
      <c r="D46" s="47">
        <v>2866352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2866352</v>
      </c>
      <c r="O46" s="48">
        <f t="shared" si="7"/>
        <v>8.5855423563311355</v>
      </c>
      <c r="P46" s="9"/>
    </row>
    <row r="47" spans="1:16">
      <c r="A47" s="12"/>
      <c r="B47" s="25">
        <v>341.2</v>
      </c>
      <c r="C47" s="20" t="s">
        <v>58</v>
      </c>
      <c r="D47" s="47">
        <v>2800721</v>
      </c>
      <c r="E47" s="47">
        <v>3209087</v>
      </c>
      <c r="F47" s="47">
        <v>0</v>
      </c>
      <c r="G47" s="47">
        <v>783812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9" si="9">SUM(D47:M47)</f>
        <v>6793620</v>
      </c>
      <c r="O47" s="48">
        <f t="shared" si="7"/>
        <v>20.348830940100282</v>
      </c>
      <c r="P47" s="9"/>
    </row>
    <row r="48" spans="1:16">
      <c r="A48" s="12"/>
      <c r="B48" s="25">
        <v>341.3</v>
      </c>
      <c r="C48" s="20" t="s">
        <v>59</v>
      </c>
      <c r="D48" s="47">
        <v>3675602</v>
      </c>
      <c r="E48" s="47">
        <v>0</v>
      </c>
      <c r="F48" s="47">
        <v>0</v>
      </c>
      <c r="G48" s="47">
        <v>549635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4225237</v>
      </c>
      <c r="O48" s="48">
        <f t="shared" si="7"/>
        <v>12.655790785303932</v>
      </c>
      <c r="P48" s="9"/>
    </row>
    <row r="49" spans="1:16">
      <c r="A49" s="12"/>
      <c r="B49" s="25">
        <v>341.52</v>
      </c>
      <c r="C49" s="20" t="s">
        <v>61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13466990</v>
      </c>
      <c r="K49" s="47">
        <v>0</v>
      </c>
      <c r="L49" s="47">
        <v>0</v>
      </c>
      <c r="M49" s="47">
        <v>0</v>
      </c>
      <c r="N49" s="47">
        <f t="shared" si="9"/>
        <v>13466990</v>
      </c>
      <c r="O49" s="48">
        <f t="shared" si="7"/>
        <v>40.337478808355648</v>
      </c>
      <c r="P49" s="9"/>
    </row>
    <row r="50" spans="1:16">
      <c r="A50" s="12"/>
      <c r="B50" s="25">
        <v>341.55</v>
      </c>
      <c r="C50" s="20" t="s">
        <v>62</v>
      </c>
      <c r="D50" s="47">
        <v>2625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2625</v>
      </c>
      <c r="O50" s="48">
        <f t="shared" si="7"/>
        <v>7.8626242294628258E-3</v>
      </c>
      <c r="P50" s="9"/>
    </row>
    <row r="51" spans="1:16">
      <c r="A51" s="12"/>
      <c r="B51" s="25">
        <v>341.8</v>
      </c>
      <c r="C51" s="20" t="s">
        <v>63</v>
      </c>
      <c r="D51" s="47">
        <v>201407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201407</v>
      </c>
      <c r="O51" s="48">
        <f t="shared" si="7"/>
        <v>0.60327145073654065</v>
      </c>
      <c r="P51" s="9"/>
    </row>
    <row r="52" spans="1:16">
      <c r="A52" s="12"/>
      <c r="B52" s="25">
        <v>341.9</v>
      </c>
      <c r="C52" s="20" t="s">
        <v>64</v>
      </c>
      <c r="D52" s="47">
        <v>2999939</v>
      </c>
      <c r="E52" s="47">
        <v>3720799</v>
      </c>
      <c r="F52" s="47">
        <v>0</v>
      </c>
      <c r="G52" s="47">
        <v>0</v>
      </c>
      <c r="H52" s="47">
        <v>0</v>
      </c>
      <c r="I52" s="47">
        <v>0</v>
      </c>
      <c r="J52" s="47">
        <v>52039067</v>
      </c>
      <c r="K52" s="47">
        <v>0</v>
      </c>
      <c r="L52" s="47">
        <v>0</v>
      </c>
      <c r="M52" s="47">
        <v>0</v>
      </c>
      <c r="N52" s="47">
        <f t="shared" si="9"/>
        <v>58759805</v>
      </c>
      <c r="O52" s="48">
        <f t="shared" si="7"/>
        <v>176.00238724248032</v>
      </c>
      <c r="P52" s="9"/>
    </row>
    <row r="53" spans="1:16">
      <c r="A53" s="12"/>
      <c r="B53" s="25">
        <v>342.3</v>
      </c>
      <c r="C53" s="20" t="s">
        <v>65</v>
      </c>
      <c r="D53" s="47">
        <v>127925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127925</v>
      </c>
      <c r="O53" s="48">
        <f t="shared" si="7"/>
        <v>0.38317188744915504</v>
      </c>
      <c r="P53" s="9"/>
    </row>
    <row r="54" spans="1:16">
      <c r="A54" s="12"/>
      <c r="B54" s="25">
        <v>342.5</v>
      </c>
      <c r="C54" s="20" t="s">
        <v>66</v>
      </c>
      <c r="D54" s="47">
        <v>0</v>
      </c>
      <c r="E54" s="47">
        <v>686766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686766</v>
      </c>
      <c r="O54" s="48">
        <f t="shared" si="7"/>
        <v>2.0570601872652445</v>
      </c>
      <c r="P54" s="9"/>
    </row>
    <row r="55" spans="1:16">
      <c r="A55" s="12"/>
      <c r="B55" s="25">
        <v>342.6</v>
      </c>
      <c r="C55" s="20" t="s">
        <v>67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14784639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14784639</v>
      </c>
      <c r="O55" s="48">
        <f t="shared" si="7"/>
        <v>44.284213647718488</v>
      </c>
      <c r="P55" s="9"/>
    </row>
    <row r="56" spans="1:16">
      <c r="A56" s="12"/>
      <c r="B56" s="25">
        <v>343.4</v>
      </c>
      <c r="C56" s="20" t="s">
        <v>68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33643755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33643755</v>
      </c>
      <c r="O56" s="48">
        <f t="shared" si="7"/>
        <v>100.77264885070899</v>
      </c>
      <c r="P56" s="9"/>
    </row>
    <row r="57" spans="1:16">
      <c r="A57" s="12"/>
      <c r="B57" s="25">
        <v>343.6</v>
      </c>
      <c r="C57" s="20" t="s">
        <v>69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91610025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91610025</v>
      </c>
      <c r="O57" s="48">
        <f t="shared" si="7"/>
        <v>274.39817227683625</v>
      </c>
      <c r="P57" s="9"/>
    </row>
    <row r="58" spans="1:16">
      <c r="A58" s="12"/>
      <c r="B58" s="25">
        <v>343.7</v>
      </c>
      <c r="C58" s="20" t="s">
        <v>70</v>
      </c>
      <c r="D58" s="47">
        <v>0</v>
      </c>
      <c r="E58" s="47">
        <v>331064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331064</v>
      </c>
      <c r="O58" s="48">
        <f t="shared" si="7"/>
        <v>0.99163117253443078</v>
      </c>
      <c r="P58" s="9"/>
    </row>
    <row r="59" spans="1:16">
      <c r="A59" s="12"/>
      <c r="B59" s="25">
        <v>343.9</v>
      </c>
      <c r="C59" s="20" t="s">
        <v>71</v>
      </c>
      <c r="D59" s="47">
        <v>0</v>
      </c>
      <c r="E59" s="47">
        <v>1725866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1725866</v>
      </c>
      <c r="O59" s="48">
        <f t="shared" si="7"/>
        <v>5.1694612679642242</v>
      </c>
      <c r="P59" s="9"/>
    </row>
    <row r="60" spans="1:16">
      <c r="A60" s="12"/>
      <c r="B60" s="25">
        <v>344.1</v>
      </c>
      <c r="C60" s="20" t="s">
        <v>72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2841652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2841652</v>
      </c>
      <c r="O60" s="48">
        <f t="shared" si="7"/>
        <v>8.511558806438666</v>
      </c>
      <c r="P60" s="9"/>
    </row>
    <row r="61" spans="1:16">
      <c r="A61" s="12"/>
      <c r="B61" s="25">
        <v>344.3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1152902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1152902</v>
      </c>
      <c r="O61" s="48">
        <f t="shared" si="7"/>
        <v>3.4532705521509146</v>
      </c>
      <c r="P61" s="9"/>
    </row>
    <row r="62" spans="1:16">
      <c r="A62" s="12"/>
      <c r="B62" s="25">
        <v>344.9</v>
      </c>
      <c r="C62" s="20" t="s">
        <v>74</v>
      </c>
      <c r="D62" s="47">
        <v>0</v>
      </c>
      <c r="E62" s="47">
        <v>150432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150432</v>
      </c>
      <c r="O62" s="48">
        <f t="shared" si="7"/>
        <v>0.45058677641392447</v>
      </c>
      <c r="P62" s="9"/>
    </row>
    <row r="63" spans="1:16">
      <c r="A63" s="12"/>
      <c r="B63" s="25">
        <v>345.1</v>
      </c>
      <c r="C63" s="20" t="s">
        <v>75</v>
      </c>
      <c r="D63" s="47">
        <v>0</v>
      </c>
      <c r="E63" s="47">
        <v>685810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685810</v>
      </c>
      <c r="O63" s="48">
        <f t="shared" si="7"/>
        <v>2.0541966944030094</v>
      </c>
      <c r="P63" s="9"/>
    </row>
    <row r="64" spans="1:16">
      <c r="A64" s="12"/>
      <c r="B64" s="25">
        <v>346.4</v>
      </c>
      <c r="C64" s="20" t="s">
        <v>76</v>
      </c>
      <c r="D64" s="47">
        <v>145518</v>
      </c>
      <c r="E64" s="47">
        <v>34620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180138</v>
      </c>
      <c r="O64" s="48">
        <f t="shared" si="7"/>
        <v>0.53956472512265696</v>
      </c>
      <c r="P64" s="9"/>
    </row>
    <row r="65" spans="1:16">
      <c r="A65" s="12"/>
      <c r="B65" s="25">
        <v>347.1</v>
      </c>
      <c r="C65" s="20" t="s">
        <v>77</v>
      </c>
      <c r="D65" s="47">
        <v>82756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82756</v>
      </c>
      <c r="O65" s="48">
        <f t="shared" si="7"/>
        <v>0.24787784027940021</v>
      </c>
      <c r="P65" s="9"/>
    </row>
    <row r="66" spans="1:16">
      <c r="A66" s="12"/>
      <c r="B66" s="25">
        <v>347.2</v>
      </c>
      <c r="C66" s="20" t="s">
        <v>78</v>
      </c>
      <c r="D66" s="47">
        <v>1825797</v>
      </c>
      <c r="E66" s="47">
        <v>2398520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4224317</v>
      </c>
      <c r="O66" s="48">
        <f t="shared" si="7"/>
        <v>12.653035122716844</v>
      </c>
      <c r="P66" s="9"/>
    </row>
    <row r="67" spans="1:16">
      <c r="A67" s="12"/>
      <c r="B67" s="25">
        <v>347.4</v>
      </c>
      <c r="C67" s="20" t="s">
        <v>79</v>
      </c>
      <c r="D67" s="47">
        <v>32510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32510</v>
      </c>
      <c r="O67" s="48">
        <f t="shared" si="7"/>
        <v>9.7376729028509121E-2</v>
      </c>
      <c r="P67" s="9"/>
    </row>
    <row r="68" spans="1:16">
      <c r="A68" s="12"/>
      <c r="B68" s="25">
        <v>347.9</v>
      </c>
      <c r="C68" s="20" t="s">
        <v>80</v>
      </c>
      <c r="D68" s="47">
        <v>2470273</v>
      </c>
      <c r="E68" s="47">
        <v>196178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2666451</v>
      </c>
      <c r="O68" s="48">
        <f t="shared" si="7"/>
        <v>7.9867818054382402</v>
      </c>
      <c r="P68" s="9"/>
    </row>
    <row r="69" spans="1:16">
      <c r="A69" s="12"/>
      <c r="B69" s="25">
        <v>348.12</v>
      </c>
      <c r="C69" s="39" t="s">
        <v>82</v>
      </c>
      <c r="D69" s="47">
        <v>0</v>
      </c>
      <c r="E69" s="47">
        <v>950276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950276</v>
      </c>
      <c r="O69" s="48">
        <f t="shared" ref="O69:O99" si="10">(N69/O$101)</f>
        <v>2.8463478484864821</v>
      </c>
      <c r="P69" s="9"/>
    </row>
    <row r="70" spans="1:16">
      <c r="A70" s="12"/>
      <c r="B70" s="25">
        <v>348.13</v>
      </c>
      <c r="C70" s="39" t="s">
        <v>163</v>
      </c>
      <c r="D70" s="47">
        <v>488373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488373</v>
      </c>
      <c r="O70" s="48">
        <f t="shared" si="10"/>
        <v>1.4628165267868376</v>
      </c>
      <c r="P70" s="9"/>
    </row>
    <row r="71" spans="1:16">
      <c r="A71" s="12"/>
      <c r="B71" s="25">
        <v>348.22</v>
      </c>
      <c r="C71" s="39" t="s">
        <v>83</v>
      </c>
      <c r="D71" s="47">
        <v>0</v>
      </c>
      <c r="E71" s="47">
        <v>241418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241418</v>
      </c>
      <c r="O71" s="48">
        <f t="shared" si="10"/>
        <v>0.72311581570607864</v>
      </c>
      <c r="P71" s="9"/>
    </row>
    <row r="72" spans="1:16">
      <c r="A72" s="12"/>
      <c r="B72" s="25">
        <v>348.32</v>
      </c>
      <c r="C72" s="39" t="s">
        <v>85</v>
      </c>
      <c r="D72" s="47">
        <v>0</v>
      </c>
      <c r="E72" s="47">
        <v>987523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987523</v>
      </c>
      <c r="O72" s="48">
        <f t="shared" si="10"/>
        <v>2.9579132445530734</v>
      </c>
      <c r="P72" s="9"/>
    </row>
    <row r="73" spans="1:16">
      <c r="A73" s="12"/>
      <c r="B73" s="25">
        <v>348.41</v>
      </c>
      <c r="C73" s="39" t="s">
        <v>86</v>
      </c>
      <c r="D73" s="47">
        <v>0</v>
      </c>
      <c r="E73" s="47">
        <v>1215536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1215536</v>
      </c>
      <c r="O73" s="48">
        <f t="shared" si="10"/>
        <v>3.6408772591940286</v>
      </c>
      <c r="P73" s="9"/>
    </row>
    <row r="74" spans="1:16">
      <c r="A74" s="12"/>
      <c r="B74" s="25">
        <v>348.42</v>
      </c>
      <c r="C74" s="39" t="s">
        <v>87</v>
      </c>
      <c r="D74" s="47">
        <v>0</v>
      </c>
      <c r="E74" s="47">
        <v>291214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291214</v>
      </c>
      <c r="O74" s="48">
        <f t="shared" si="10"/>
        <v>0.87226904851763321</v>
      </c>
      <c r="P74" s="9"/>
    </row>
    <row r="75" spans="1:16">
      <c r="A75" s="12"/>
      <c r="B75" s="25">
        <v>348.48</v>
      </c>
      <c r="C75" s="39" t="s">
        <v>164</v>
      </c>
      <c r="D75" s="47">
        <v>0</v>
      </c>
      <c r="E75" s="47">
        <v>397126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397126</v>
      </c>
      <c r="O75" s="48">
        <f t="shared" si="10"/>
        <v>1.1895057179998683</v>
      </c>
      <c r="P75" s="9"/>
    </row>
    <row r="76" spans="1:16">
      <c r="A76" s="12"/>
      <c r="B76" s="25">
        <v>348.52</v>
      </c>
      <c r="C76" s="39" t="s">
        <v>88</v>
      </c>
      <c r="D76" s="47">
        <v>0</v>
      </c>
      <c r="E76" s="47">
        <v>4461620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4461620</v>
      </c>
      <c r="O76" s="48">
        <f t="shared" si="10"/>
        <v>13.363825338916545</v>
      </c>
      <c r="P76" s="9"/>
    </row>
    <row r="77" spans="1:16">
      <c r="A77" s="12"/>
      <c r="B77" s="25">
        <v>348.62</v>
      </c>
      <c r="C77" s="39" t="s">
        <v>89</v>
      </c>
      <c r="D77" s="47">
        <v>0</v>
      </c>
      <c r="E77" s="47">
        <v>6983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6983</v>
      </c>
      <c r="O77" s="48">
        <f t="shared" si="10"/>
        <v>2.0916078093081488E-2</v>
      </c>
      <c r="P77" s="9"/>
    </row>
    <row r="78" spans="1:16">
      <c r="A78" s="12"/>
      <c r="B78" s="25">
        <v>348.72</v>
      </c>
      <c r="C78" s="39" t="s">
        <v>90</v>
      </c>
      <c r="D78" s="47">
        <v>0</v>
      </c>
      <c r="E78" s="47">
        <v>398914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398914</v>
      </c>
      <c r="O78" s="48">
        <f t="shared" si="10"/>
        <v>1.1948612883321652</v>
      </c>
      <c r="P78" s="9"/>
    </row>
    <row r="79" spans="1:16">
      <c r="A79" s="12"/>
      <c r="B79" s="25">
        <v>349</v>
      </c>
      <c r="C79" s="20" t="s">
        <v>1</v>
      </c>
      <c r="D79" s="47">
        <v>4984108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4984108</v>
      </c>
      <c r="O79" s="48">
        <f t="shared" si="10"/>
        <v>14.928826027832192</v>
      </c>
      <c r="P79" s="9"/>
    </row>
    <row r="80" spans="1:16" ht="15.75">
      <c r="A80" s="29" t="s">
        <v>54</v>
      </c>
      <c r="B80" s="30"/>
      <c r="C80" s="31"/>
      <c r="D80" s="32">
        <f t="shared" ref="D80:M80" si="11">SUM(D81:D84)</f>
        <v>594834</v>
      </c>
      <c r="E80" s="32">
        <f t="shared" si="11"/>
        <v>3486735</v>
      </c>
      <c r="F80" s="32">
        <f t="shared" si="11"/>
        <v>0</v>
      </c>
      <c r="G80" s="32">
        <f t="shared" si="11"/>
        <v>0</v>
      </c>
      <c r="H80" s="32">
        <f t="shared" si="11"/>
        <v>0</v>
      </c>
      <c r="I80" s="32">
        <f t="shared" si="11"/>
        <v>0</v>
      </c>
      <c r="J80" s="32">
        <f t="shared" si="11"/>
        <v>0</v>
      </c>
      <c r="K80" s="32">
        <f t="shared" si="11"/>
        <v>0</v>
      </c>
      <c r="L80" s="32">
        <f t="shared" si="11"/>
        <v>0</v>
      </c>
      <c r="M80" s="32">
        <f t="shared" si="11"/>
        <v>0</v>
      </c>
      <c r="N80" s="32">
        <f t="shared" ref="N80:N86" si="12">SUM(D80:M80)</f>
        <v>4081569</v>
      </c>
      <c r="O80" s="46">
        <f t="shared" si="10"/>
        <v>12.225464119475944</v>
      </c>
      <c r="P80" s="10"/>
    </row>
    <row r="81" spans="1:16">
      <c r="A81" s="13"/>
      <c r="B81" s="40">
        <v>351.1</v>
      </c>
      <c r="C81" s="21" t="s">
        <v>92</v>
      </c>
      <c r="D81" s="47">
        <v>306471</v>
      </c>
      <c r="E81" s="47">
        <v>1507402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1813873</v>
      </c>
      <c r="O81" s="48">
        <f t="shared" si="10"/>
        <v>5.4330673519879706</v>
      </c>
      <c r="P81" s="9"/>
    </row>
    <row r="82" spans="1:16">
      <c r="A82" s="13"/>
      <c r="B82" s="40">
        <v>352</v>
      </c>
      <c r="C82" s="21" t="s">
        <v>93</v>
      </c>
      <c r="D82" s="47">
        <v>240790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240790</v>
      </c>
      <c r="O82" s="48">
        <f t="shared" si="10"/>
        <v>0.72123477646184908</v>
      </c>
      <c r="P82" s="9"/>
    </row>
    <row r="83" spans="1:16">
      <c r="A83" s="13"/>
      <c r="B83" s="40">
        <v>354</v>
      </c>
      <c r="C83" s="21" t="s">
        <v>94</v>
      </c>
      <c r="D83" s="47">
        <v>29262</v>
      </c>
      <c r="E83" s="47">
        <v>386991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416253</v>
      </c>
      <c r="O83" s="48">
        <f t="shared" si="10"/>
        <v>1.2467965422425102</v>
      </c>
      <c r="P83" s="9"/>
    </row>
    <row r="84" spans="1:16">
      <c r="A84" s="13"/>
      <c r="B84" s="40">
        <v>359</v>
      </c>
      <c r="C84" s="21" t="s">
        <v>95</v>
      </c>
      <c r="D84" s="47">
        <v>18311</v>
      </c>
      <c r="E84" s="47">
        <v>1592342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1610653</v>
      </c>
      <c r="O84" s="48">
        <f t="shared" si="10"/>
        <v>4.824365448783615</v>
      </c>
      <c r="P84" s="9"/>
    </row>
    <row r="85" spans="1:16" ht="15.75">
      <c r="A85" s="29" t="s">
        <v>5</v>
      </c>
      <c r="B85" s="30"/>
      <c r="C85" s="31"/>
      <c r="D85" s="32">
        <f t="shared" ref="D85:M85" si="13">SUM(D86:D94)</f>
        <v>40559252</v>
      </c>
      <c r="E85" s="32">
        <f t="shared" si="13"/>
        <v>11467336</v>
      </c>
      <c r="F85" s="32">
        <f t="shared" si="13"/>
        <v>588954</v>
      </c>
      <c r="G85" s="32">
        <f t="shared" si="13"/>
        <v>92265824</v>
      </c>
      <c r="H85" s="32">
        <f t="shared" si="13"/>
        <v>0</v>
      </c>
      <c r="I85" s="32">
        <f t="shared" si="13"/>
        <v>9683643</v>
      </c>
      <c r="J85" s="32">
        <f t="shared" si="13"/>
        <v>1337403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si="12"/>
        <v>155902412</v>
      </c>
      <c r="O85" s="46">
        <f t="shared" si="10"/>
        <v>466.97222172300798</v>
      </c>
      <c r="P85" s="10"/>
    </row>
    <row r="86" spans="1:16">
      <c r="A86" s="12"/>
      <c r="B86" s="25">
        <v>361.1</v>
      </c>
      <c r="C86" s="20" t="s">
        <v>96</v>
      </c>
      <c r="D86" s="47">
        <v>37223455</v>
      </c>
      <c r="E86" s="47">
        <v>4980041</v>
      </c>
      <c r="F86" s="47">
        <v>407010</v>
      </c>
      <c r="G86" s="47">
        <v>100723</v>
      </c>
      <c r="H86" s="47">
        <v>0</v>
      </c>
      <c r="I86" s="47">
        <v>6907075</v>
      </c>
      <c r="J86" s="47">
        <v>397757</v>
      </c>
      <c r="K86" s="47">
        <v>0</v>
      </c>
      <c r="L86" s="47">
        <v>0</v>
      </c>
      <c r="M86" s="47">
        <v>0</v>
      </c>
      <c r="N86" s="47">
        <f t="shared" si="12"/>
        <v>50016061</v>
      </c>
      <c r="O86" s="48">
        <f t="shared" si="10"/>
        <v>149.81237831652979</v>
      </c>
      <c r="P86" s="9"/>
    </row>
    <row r="87" spans="1:16">
      <c r="A87" s="12"/>
      <c r="B87" s="25">
        <v>361.3</v>
      </c>
      <c r="C87" s="20" t="s">
        <v>97</v>
      </c>
      <c r="D87" s="47">
        <v>482432</v>
      </c>
      <c r="E87" s="47">
        <v>1096037</v>
      </c>
      <c r="F87" s="47">
        <v>56299</v>
      </c>
      <c r="G87" s="47">
        <v>3916810</v>
      </c>
      <c r="H87" s="47">
        <v>0</v>
      </c>
      <c r="I87" s="47">
        <v>1339234</v>
      </c>
      <c r="J87" s="47">
        <v>270399</v>
      </c>
      <c r="K87" s="47">
        <v>0</v>
      </c>
      <c r="L87" s="47">
        <v>0</v>
      </c>
      <c r="M87" s="47">
        <v>0</v>
      </c>
      <c r="N87" s="47">
        <f t="shared" ref="N87:N94" si="14">SUM(D87:M87)</f>
        <v>7161211</v>
      </c>
      <c r="O87" s="48">
        <f t="shared" si="10"/>
        <v>21.449870903198367</v>
      </c>
      <c r="P87" s="9"/>
    </row>
    <row r="88" spans="1:16">
      <c r="A88" s="12"/>
      <c r="B88" s="25">
        <v>362</v>
      </c>
      <c r="C88" s="20" t="s">
        <v>98</v>
      </c>
      <c r="D88" s="47">
        <v>45237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45237</v>
      </c>
      <c r="O88" s="48">
        <f t="shared" si="10"/>
        <v>0.13549772657836565</v>
      </c>
      <c r="P88" s="9"/>
    </row>
    <row r="89" spans="1:16">
      <c r="A89" s="12"/>
      <c r="B89" s="25">
        <v>363.1</v>
      </c>
      <c r="C89" s="20" t="s">
        <v>209</v>
      </c>
      <c r="D89" s="47">
        <v>0</v>
      </c>
      <c r="E89" s="47">
        <v>2545052</v>
      </c>
      <c r="F89" s="47">
        <v>125645</v>
      </c>
      <c r="G89" s="47">
        <v>569090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3239787</v>
      </c>
      <c r="O89" s="48">
        <f t="shared" si="10"/>
        <v>9.704086767428068</v>
      </c>
      <c r="P89" s="9"/>
    </row>
    <row r="90" spans="1:16">
      <c r="A90" s="12"/>
      <c r="B90" s="25">
        <v>363.29</v>
      </c>
      <c r="C90" s="20" t="s">
        <v>168</v>
      </c>
      <c r="D90" s="47">
        <v>0</v>
      </c>
      <c r="E90" s="47">
        <v>0</v>
      </c>
      <c r="F90" s="47">
        <v>0</v>
      </c>
      <c r="G90" s="47">
        <v>84791726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84791726</v>
      </c>
      <c r="O90" s="48">
        <f t="shared" si="10"/>
        <v>253.97542068783736</v>
      </c>
      <c r="P90" s="9"/>
    </row>
    <row r="91" spans="1:16">
      <c r="A91" s="12"/>
      <c r="B91" s="25">
        <v>364</v>
      </c>
      <c r="C91" s="20" t="s">
        <v>193</v>
      </c>
      <c r="D91" s="47">
        <v>0</v>
      </c>
      <c r="E91" s="47">
        <v>0</v>
      </c>
      <c r="F91" s="47">
        <v>0</v>
      </c>
      <c r="G91" s="47">
        <v>365003</v>
      </c>
      <c r="H91" s="47">
        <v>0</v>
      </c>
      <c r="I91" s="47">
        <v>59249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424252</v>
      </c>
      <c r="O91" s="48">
        <f t="shared" si="10"/>
        <v>1.2707558303230715</v>
      </c>
      <c r="P91" s="9"/>
    </row>
    <row r="92" spans="1:16">
      <c r="A92" s="12"/>
      <c r="B92" s="25">
        <v>365</v>
      </c>
      <c r="C92" s="20" t="s">
        <v>194</v>
      </c>
      <c r="D92" s="47">
        <v>348680</v>
      </c>
      <c r="E92" s="47">
        <v>0</v>
      </c>
      <c r="F92" s="47">
        <v>0</v>
      </c>
      <c r="G92" s="47">
        <v>0</v>
      </c>
      <c r="H92" s="47">
        <v>0</v>
      </c>
      <c r="I92" s="47">
        <v>220366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569046</v>
      </c>
      <c r="O92" s="48">
        <f t="shared" si="10"/>
        <v>1.7044551875348202</v>
      </c>
      <c r="P92" s="9"/>
    </row>
    <row r="93" spans="1:16">
      <c r="A93" s="12"/>
      <c r="B93" s="25">
        <v>366</v>
      </c>
      <c r="C93" s="20" t="s">
        <v>101</v>
      </c>
      <c r="D93" s="47">
        <v>615</v>
      </c>
      <c r="E93" s="47">
        <v>1191262</v>
      </c>
      <c r="F93" s="47">
        <v>0</v>
      </c>
      <c r="G93" s="47">
        <v>1904972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3096849</v>
      </c>
      <c r="O93" s="48">
        <f t="shared" si="10"/>
        <v>9.2759466599572278</v>
      </c>
      <c r="P93" s="9"/>
    </row>
    <row r="94" spans="1:16">
      <c r="A94" s="12"/>
      <c r="B94" s="25">
        <v>369.9</v>
      </c>
      <c r="C94" s="20" t="s">
        <v>102</v>
      </c>
      <c r="D94" s="47">
        <v>2458833</v>
      </c>
      <c r="E94" s="47">
        <v>1654944</v>
      </c>
      <c r="F94" s="47">
        <v>0</v>
      </c>
      <c r="G94" s="47">
        <v>617500</v>
      </c>
      <c r="H94" s="47">
        <v>0</v>
      </c>
      <c r="I94" s="47">
        <v>1157719</v>
      </c>
      <c r="J94" s="47">
        <v>669247</v>
      </c>
      <c r="K94" s="47">
        <v>0</v>
      </c>
      <c r="L94" s="47">
        <v>0</v>
      </c>
      <c r="M94" s="47">
        <v>0</v>
      </c>
      <c r="N94" s="47">
        <f t="shared" si="14"/>
        <v>6558243</v>
      </c>
      <c r="O94" s="48">
        <f t="shared" si="10"/>
        <v>19.643809643620941</v>
      </c>
      <c r="P94" s="9"/>
    </row>
    <row r="95" spans="1:16" ht="15.75">
      <c r="A95" s="29" t="s">
        <v>55</v>
      </c>
      <c r="B95" s="30"/>
      <c r="C95" s="31"/>
      <c r="D95" s="32">
        <f t="shared" ref="D95:M95" si="15">SUM(D96:D98)</f>
        <v>4685837</v>
      </c>
      <c r="E95" s="32">
        <f t="shared" si="15"/>
        <v>29389372</v>
      </c>
      <c r="F95" s="32">
        <f t="shared" si="15"/>
        <v>50880553</v>
      </c>
      <c r="G95" s="32">
        <f t="shared" si="15"/>
        <v>103547088</v>
      </c>
      <c r="H95" s="32">
        <f t="shared" si="15"/>
        <v>0</v>
      </c>
      <c r="I95" s="32">
        <f t="shared" si="15"/>
        <v>48052187</v>
      </c>
      <c r="J95" s="32">
        <f t="shared" si="15"/>
        <v>232500</v>
      </c>
      <c r="K95" s="32">
        <f t="shared" si="15"/>
        <v>0</v>
      </c>
      <c r="L95" s="32">
        <f t="shared" si="15"/>
        <v>0</v>
      </c>
      <c r="M95" s="32">
        <f t="shared" si="15"/>
        <v>0</v>
      </c>
      <c r="N95" s="32">
        <f>SUM(D95:M95)</f>
        <v>236787537</v>
      </c>
      <c r="O95" s="46">
        <f t="shared" si="10"/>
        <v>709.24625739086673</v>
      </c>
      <c r="P95" s="9"/>
    </row>
    <row r="96" spans="1:16">
      <c r="A96" s="12"/>
      <c r="B96" s="25">
        <v>381</v>
      </c>
      <c r="C96" s="20" t="s">
        <v>103</v>
      </c>
      <c r="D96" s="47">
        <v>4685837</v>
      </c>
      <c r="E96" s="47">
        <v>28054372</v>
      </c>
      <c r="F96" s="47">
        <v>50843181</v>
      </c>
      <c r="G96" s="47">
        <v>82529460</v>
      </c>
      <c r="H96" s="47">
        <v>0</v>
      </c>
      <c r="I96" s="47">
        <v>17342748</v>
      </c>
      <c r="J96" s="47">
        <v>232500</v>
      </c>
      <c r="K96" s="47">
        <v>0</v>
      </c>
      <c r="L96" s="47">
        <v>0</v>
      </c>
      <c r="M96" s="47">
        <v>0</v>
      </c>
      <c r="N96" s="47">
        <f>SUM(D96:M96)</f>
        <v>183688098</v>
      </c>
      <c r="O96" s="48">
        <f t="shared" si="10"/>
        <v>550.19828190428268</v>
      </c>
      <c r="P96" s="9"/>
    </row>
    <row r="97" spans="1:119">
      <c r="A97" s="12"/>
      <c r="B97" s="25">
        <v>384</v>
      </c>
      <c r="C97" s="20" t="s">
        <v>104</v>
      </c>
      <c r="D97" s="47">
        <v>0</v>
      </c>
      <c r="E97" s="47">
        <v>1335000</v>
      </c>
      <c r="F97" s="47">
        <v>37372</v>
      </c>
      <c r="G97" s="47">
        <v>21017628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22390000</v>
      </c>
      <c r="O97" s="48">
        <f t="shared" si="10"/>
        <v>67.064440570541962</v>
      </c>
      <c r="P97" s="9"/>
    </row>
    <row r="98" spans="1:119" ht="15.75" thickBot="1">
      <c r="A98" s="12"/>
      <c r="B98" s="25">
        <v>389.8</v>
      </c>
      <c r="C98" s="20" t="s">
        <v>195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30709439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30709439</v>
      </c>
      <c r="O98" s="48">
        <f t="shared" si="10"/>
        <v>91.983534916042146</v>
      </c>
      <c r="P98" s="9"/>
    </row>
    <row r="99" spans="1:119" ht="16.5" thickBot="1">
      <c r="A99" s="14" t="s">
        <v>81</v>
      </c>
      <c r="B99" s="23"/>
      <c r="C99" s="22"/>
      <c r="D99" s="15">
        <f t="shared" ref="D99:M99" si="16">SUM(D5,D11,D18,D45,D80,D85,D95)</f>
        <v>381480947</v>
      </c>
      <c r="E99" s="15">
        <f t="shared" si="16"/>
        <v>193191715</v>
      </c>
      <c r="F99" s="15">
        <f t="shared" si="16"/>
        <v>62630729</v>
      </c>
      <c r="G99" s="15">
        <f t="shared" si="16"/>
        <v>235994457</v>
      </c>
      <c r="H99" s="15">
        <f t="shared" si="16"/>
        <v>0</v>
      </c>
      <c r="I99" s="15">
        <f t="shared" si="16"/>
        <v>206362863</v>
      </c>
      <c r="J99" s="15">
        <f t="shared" si="16"/>
        <v>67075960</v>
      </c>
      <c r="K99" s="15">
        <f t="shared" si="16"/>
        <v>0</v>
      </c>
      <c r="L99" s="15">
        <f t="shared" si="16"/>
        <v>0</v>
      </c>
      <c r="M99" s="15">
        <f t="shared" si="16"/>
        <v>0</v>
      </c>
      <c r="N99" s="15">
        <f>SUM(D99:M99)</f>
        <v>1146736671</v>
      </c>
      <c r="O99" s="38">
        <f t="shared" si="10"/>
        <v>3434.8036320831011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9" t="s">
        <v>210</v>
      </c>
      <c r="M101" s="49"/>
      <c r="N101" s="49"/>
      <c r="O101" s="44">
        <v>333858</v>
      </c>
    </row>
    <row r="102" spans="1:119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2"/>
    </row>
    <row r="103" spans="1:119" ht="15.75" customHeight="1" thickBot="1">
      <c r="A103" s="53" t="s">
        <v>144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229988030</v>
      </c>
      <c r="E5" s="27">
        <f t="shared" si="0"/>
        <v>74112828</v>
      </c>
      <c r="F5" s="27">
        <f t="shared" si="0"/>
        <v>8894767</v>
      </c>
      <c r="G5" s="27">
        <f t="shared" si="0"/>
        <v>14608666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327604291</v>
      </c>
      <c r="O5" s="33">
        <f t="shared" ref="O5:O36" si="1">(N5/O$100)</f>
        <v>1002.8968860398337</v>
      </c>
      <c r="P5" s="6"/>
    </row>
    <row r="6" spans="1:133">
      <c r="A6" s="12"/>
      <c r="B6" s="25">
        <v>311</v>
      </c>
      <c r="C6" s="20" t="s">
        <v>3</v>
      </c>
      <c r="D6" s="47">
        <v>229988030</v>
      </c>
      <c r="E6" s="47">
        <v>54357247</v>
      </c>
      <c r="F6" s="47">
        <v>8894767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293240044</v>
      </c>
      <c r="O6" s="48">
        <f t="shared" si="1"/>
        <v>897.69742054381038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13629329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4" si="2">SUM(D7:M7)</f>
        <v>13629329</v>
      </c>
      <c r="O7" s="48">
        <f t="shared" si="1"/>
        <v>41.723542665417654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1596757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1596757</v>
      </c>
      <c r="O8" s="48">
        <f t="shared" si="1"/>
        <v>4.8881613185655945</v>
      </c>
      <c r="P8" s="9"/>
    </row>
    <row r="9" spans="1:133">
      <c r="A9" s="12"/>
      <c r="B9" s="25">
        <v>312.39999999999998</v>
      </c>
      <c r="C9" s="20" t="s">
        <v>219</v>
      </c>
      <c r="D9" s="47">
        <v>0</v>
      </c>
      <c r="E9" s="47">
        <v>0</v>
      </c>
      <c r="F9" s="47">
        <v>0</v>
      </c>
      <c r="G9" s="47">
        <v>13011909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13011909</v>
      </c>
      <c r="O9" s="48">
        <f t="shared" si="1"/>
        <v>39.833431295115993</v>
      </c>
      <c r="P9" s="9"/>
    </row>
    <row r="10" spans="1:133">
      <c r="A10" s="12"/>
      <c r="B10" s="25">
        <v>313.3</v>
      </c>
      <c r="C10" s="20" t="s">
        <v>156</v>
      </c>
      <c r="D10" s="47">
        <v>0</v>
      </c>
      <c r="E10" s="47">
        <v>132968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132968</v>
      </c>
      <c r="O10" s="48">
        <f t="shared" si="1"/>
        <v>0.40705569739605335</v>
      </c>
      <c r="P10" s="9"/>
    </row>
    <row r="11" spans="1:133">
      <c r="A11" s="12"/>
      <c r="B11" s="25">
        <v>313.5</v>
      </c>
      <c r="C11" s="20" t="s">
        <v>205</v>
      </c>
      <c r="D11" s="47">
        <v>0</v>
      </c>
      <c r="E11" s="47">
        <v>4584934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4584934</v>
      </c>
      <c r="O11" s="48">
        <f t="shared" si="1"/>
        <v>14.035884625510473</v>
      </c>
      <c r="P11" s="9"/>
    </row>
    <row r="12" spans="1:133">
      <c r="A12" s="12"/>
      <c r="B12" s="25">
        <v>314.2</v>
      </c>
      <c r="C12" s="20" t="s">
        <v>204</v>
      </c>
      <c r="D12" s="47">
        <v>0</v>
      </c>
      <c r="E12" s="47">
        <v>1408350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1408350</v>
      </c>
      <c r="O12" s="48">
        <f t="shared" si="1"/>
        <v>4.3113898940175961</v>
      </c>
      <c r="P12" s="9"/>
    </row>
    <row r="13" spans="1:133" ht="15.75">
      <c r="A13" s="29" t="s">
        <v>220</v>
      </c>
      <c r="B13" s="30"/>
      <c r="C13" s="31"/>
      <c r="D13" s="32">
        <f t="shared" ref="D13:M13" si="3">SUM(D14:D16)</f>
        <v>176262</v>
      </c>
      <c r="E13" s="32">
        <f t="shared" si="3"/>
        <v>23063973</v>
      </c>
      <c r="F13" s="32">
        <f t="shared" si="3"/>
        <v>0</v>
      </c>
      <c r="G13" s="32">
        <f t="shared" si="3"/>
        <v>389702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23629937</v>
      </c>
      <c r="O13" s="46">
        <f t="shared" si="1"/>
        <v>72.338461020394419</v>
      </c>
      <c r="P13" s="10"/>
    </row>
    <row r="14" spans="1:133">
      <c r="A14" s="12"/>
      <c r="B14" s="25">
        <v>321</v>
      </c>
      <c r="C14" s="20" t="s">
        <v>206</v>
      </c>
      <c r="D14" s="47">
        <v>0</v>
      </c>
      <c r="E14" s="47">
        <v>1315606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1315606</v>
      </c>
      <c r="O14" s="48">
        <f t="shared" si="1"/>
        <v>4.0274721574245849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18930913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18930913</v>
      </c>
      <c r="O15" s="48">
        <f t="shared" si="1"/>
        <v>57.953312026645605</v>
      </c>
      <c r="P15" s="9"/>
    </row>
    <row r="16" spans="1:133">
      <c r="A16" s="12"/>
      <c r="B16" s="25">
        <v>329</v>
      </c>
      <c r="C16" s="20" t="s">
        <v>207</v>
      </c>
      <c r="D16" s="47">
        <v>176262</v>
      </c>
      <c r="E16" s="47">
        <v>2817454</v>
      </c>
      <c r="F16" s="47">
        <v>0</v>
      </c>
      <c r="G16" s="47">
        <v>389702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3383418</v>
      </c>
      <c r="O16" s="48">
        <f t="shared" si="1"/>
        <v>10.357676836324229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SUM(D18:D40)</f>
        <v>71623120</v>
      </c>
      <c r="E17" s="32">
        <f t="shared" si="4"/>
        <v>22178903</v>
      </c>
      <c r="F17" s="32">
        <f t="shared" si="4"/>
        <v>1369100</v>
      </c>
      <c r="G17" s="32">
        <f t="shared" si="4"/>
        <v>17956796</v>
      </c>
      <c r="H17" s="32">
        <f t="shared" si="4"/>
        <v>0</v>
      </c>
      <c r="I17" s="32">
        <f t="shared" si="4"/>
        <v>4967659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118095578</v>
      </c>
      <c r="O17" s="46">
        <f t="shared" si="1"/>
        <v>361.52666703402338</v>
      </c>
      <c r="P17" s="10"/>
    </row>
    <row r="18" spans="1:16">
      <c r="A18" s="12"/>
      <c r="B18" s="25">
        <v>331.1</v>
      </c>
      <c r="C18" s="20" t="s">
        <v>127</v>
      </c>
      <c r="D18" s="47">
        <v>0</v>
      </c>
      <c r="E18" s="47">
        <v>68788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68788</v>
      </c>
      <c r="O18" s="48">
        <f t="shared" si="1"/>
        <v>0.21058109704951355</v>
      </c>
      <c r="P18" s="9"/>
    </row>
    <row r="19" spans="1:16">
      <c r="A19" s="12"/>
      <c r="B19" s="25">
        <v>331.2</v>
      </c>
      <c r="C19" s="20" t="s">
        <v>20</v>
      </c>
      <c r="D19" s="47">
        <v>25173572</v>
      </c>
      <c r="E19" s="47">
        <v>6783820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31957392</v>
      </c>
      <c r="O19" s="48">
        <f t="shared" si="1"/>
        <v>97.831346545928767</v>
      </c>
      <c r="P19" s="9"/>
    </row>
    <row r="20" spans="1:16">
      <c r="A20" s="12"/>
      <c r="B20" s="25">
        <v>331.42</v>
      </c>
      <c r="C20" s="20" t="s">
        <v>28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4568394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4568394</v>
      </c>
      <c r="O20" s="48">
        <f t="shared" si="1"/>
        <v>13.985250629098323</v>
      </c>
      <c r="P20" s="9"/>
    </row>
    <row r="21" spans="1:16">
      <c r="A21" s="12"/>
      <c r="B21" s="25">
        <v>331.5</v>
      </c>
      <c r="C21" s="20" t="s">
        <v>22</v>
      </c>
      <c r="D21" s="47">
        <v>0</v>
      </c>
      <c r="E21" s="47">
        <v>5330079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5330079</v>
      </c>
      <c r="O21" s="48">
        <f t="shared" si="1"/>
        <v>16.317001267380562</v>
      </c>
      <c r="P21" s="9"/>
    </row>
    <row r="22" spans="1:16">
      <c r="A22" s="12"/>
      <c r="B22" s="25">
        <v>333</v>
      </c>
      <c r="C22" s="20" t="s">
        <v>4</v>
      </c>
      <c r="D22" s="47">
        <v>745818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745818</v>
      </c>
      <c r="O22" s="48">
        <f t="shared" si="1"/>
        <v>2.2831769006116489</v>
      </c>
      <c r="P22" s="9"/>
    </row>
    <row r="23" spans="1:16">
      <c r="A23" s="12"/>
      <c r="B23" s="25">
        <v>334.1</v>
      </c>
      <c r="C23" s="20" t="s">
        <v>25</v>
      </c>
      <c r="D23" s="47">
        <v>0</v>
      </c>
      <c r="E23" s="47">
        <v>554268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554268</v>
      </c>
      <c r="O23" s="48">
        <f t="shared" si="1"/>
        <v>1.6967837922230591</v>
      </c>
      <c r="P23" s="9"/>
    </row>
    <row r="24" spans="1:16">
      <c r="A24" s="12"/>
      <c r="B24" s="25">
        <v>334.2</v>
      </c>
      <c r="C24" s="20" t="s">
        <v>26</v>
      </c>
      <c r="D24" s="47">
        <v>0</v>
      </c>
      <c r="E24" s="47">
        <v>1866587</v>
      </c>
      <c r="F24" s="47">
        <v>0</v>
      </c>
      <c r="G24" s="47">
        <v>0</v>
      </c>
      <c r="H24" s="47">
        <v>0</v>
      </c>
      <c r="I24" s="47">
        <v>210608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2077195</v>
      </c>
      <c r="O24" s="48">
        <f t="shared" si="1"/>
        <v>6.3589289103588467</v>
      </c>
      <c r="P24" s="9"/>
    </row>
    <row r="25" spans="1:16">
      <c r="A25" s="12"/>
      <c r="B25" s="25">
        <v>334.36</v>
      </c>
      <c r="C25" s="20" t="s">
        <v>32</v>
      </c>
      <c r="D25" s="47">
        <v>0</v>
      </c>
      <c r="E25" s="47">
        <v>0</v>
      </c>
      <c r="F25" s="47">
        <v>0</v>
      </c>
      <c r="G25" s="47">
        <v>150000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9" si="5">SUM(D25:M25)</f>
        <v>150000</v>
      </c>
      <c r="O25" s="48">
        <f t="shared" si="1"/>
        <v>0.45919585621659348</v>
      </c>
      <c r="P25" s="9"/>
    </row>
    <row r="26" spans="1:16">
      <c r="A26" s="12"/>
      <c r="B26" s="25">
        <v>334.39</v>
      </c>
      <c r="C26" s="20" t="s">
        <v>33</v>
      </c>
      <c r="D26" s="47">
        <v>0</v>
      </c>
      <c r="E26" s="47">
        <v>3171329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3171329</v>
      </c>
      <c r="O26" s="48">
        <f t="shared" si="1"/>
        <v>9.7084075699967549</v>
      </c>
      <c r="P26" s="9"/>
    </row>
    <row r="27" spans="1:16">
      <c r="A27" s="12"/>
      <c r="B27" s="25">
        <v>334.41</v>
      </c>
      <c r="C27" s="20" t="s">
        <v>159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188657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188657</v>
      </c>
      <c r="O27" s="48">
        <f t="shared" si="1"/>
        <v>0.57753675097502588</v>
      </c>
      <c r="P27" s="9"/>
    </row>
    <row r="28" spans="1:16">
      <c r="A28" s="12"/>
      <c r="B28" s="25">
        <v>334.49</v>
      </c>
      <c r="C28" s="20" t="s">
        <v>34</v>
      </c>
      <c r="D28" s="47">
        <v>0</v>
      </c>
      <c r="E28" s="47">
        <v>1552844</v>
      </c>
      <c r="F28" s="47">
        <v>0</v>
      </c>
      <c r="G28" s="47">
        <v>4209067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5761911</v>
      </c>
      <c r="O28" s="48">
        <f t="shared" si="1"/>
        <v>17.63897103392539</v>
      </c>
      <c r="P28" s="9"/>
    </row>
    <row r="29" spans="1:16">
      <c r="A29" s="12"/>
      <c r="B29" s="25">
        <v>334.5</v>
      </c>
      <c r="C29" s="20" t="s">
        <v>35</v>
      </c>
      <c r="D29" s="47">
        <v>0</v>
      </c>
      <c r="E29" s="47">
        <v>46325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46325</v>
      </c>
      <c r="O29" s="48">
        <f t="shared" si="1"/>
        <v>0.14181498692822464</v>
      </c>
      <c r="P29" s="9"/>
    </row>
    <row r="30" spans="1:16">
      <c r="A30" s="12"/>
      <c r="B30" s="25">
        <v>334.62</v>
      </c>
      <c r="C30" s="20" t="s">
        <v>36</v>
      </c>
      <c r="D30" s="47">
        <v>0</v>
      </c>
      <c r="E30" s="47">
        <v>1460031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1460031</v>
      </c>
      <c r="O30" s="48">
        <f t="shared" si="1"/>
        <v>4.4696012343184615</v>
      </c>
      <c r="P30" s="9"/>
    </row>
    <row r="31" spans="1:16">
      <c r="A31" s="12"/>
      <c r="B31" s="25">
        <v>334.7</v>
      </c>
      <c r="C31" s="20" t="s">
        <v>37</v>
      </c>
      <c r="D31" s="47">
        <v>0</v>
      </c>
      <c r="E31" s="47">
        <v>1040018</v>
      </c>
      <c r="F31" s="47">
        <v>0</v>
      </c>
      <c r="G31" s="47">
        <v>2190735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3230753</v>
      </c>
      <c r="O31" s="48">
        <f t="shared" si="1"/>
        <v>9.8903226003955211</v>
      </c>
      <c r="P31" s="9"/>
    </row>
    <row r="32" spans="1:16">
      <c r="A32" s="12"/>
      <c r="B32" s="25">
        <v>334.89</v>
      </c>
      <c r="C32" s="20" t="s">
        <v>213</v>
      </c>
      <c r="D32" s="47">
        <v>1436408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1436408</v>
      </c>
      <c r="O32" s="48">
        <f t="shared" si="1"/>
        <v>4.3972840095757642</v>
      </c>
      <c r="P32" s="9"/>
    </row>
    <row r="33" spans="1:16">
      <c r="A33" s="12"/>
      <c r="B33" s="25">
        <v>335.12</v>
      </c>
      <c r="C33" s="20" t="s">
        <v>38</v>
      </c>
      <c r="D33" s="47">
        <v>9410341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9410341</v>
      </c>
      <c r="O33" s="48">
        <f t="shared" si="1"/>
        <v>28.807930618567433</v>
      </c>
      <c r="P33" s="9"/>
    </row>
    <row r="34" spans="1:16">
      <c r="A34" s="12"/>
      <c r="B34" s="25">
        <v>335.13</v>
      </c>
      <c r="C34" s="20" t="s">
        <v>39</v>
      </c>
      <c r="D34" s="47">
        <v>119797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119797</v>
      </c>
      <c r="O34" s="48">
        <f t="shared" si="1"/>
        <v>0.36673523991452833</v>
      </c>
      <c r="P34" s="9"/>
    </row>
    <row r="35" spans="1:16">
      <c r="A35" s="12"/>
      <c r="B35" s="25">
        <v>335.14</v>
      </c>
      <c r="C35" s="20" t="s">
        <v>40</v>
      </c>
      <c r="D35" s="47">
        <v>0</v>
      </c>
      <c r="E35" s="47">
        <v>103480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103480</v>
      </c>
      <c r="O35" s="48">
        <f t="shared" si="1"/>
        <v>0.31678391467528733</v>
      </c>
      <c r="P35" s="9"/>
    </row>
    <row r="36" spans="1:16">
      <c r="A36" s="12"/>
      <c r="B36" s="25">
        <v>335.15</v>
      </c>
      <c r="C36" s="20" t="s">
        <v>41</v>
      </c>
      <c r="D36" s="47">
        <v>150652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150652</v>
      </c>
      <c r="O36" s="48">
        <f t="shared" si="1"/>
        <v>0.46119182753828164</v>
      </c>
      <c r="P36" s="9"/>
    </row>
    <row r="37" spans="1:16">
      <c r="A37" s="12"/>
      <c r="B37" s="25">
        <v>335.18</v>
      </c>
      <c r="C37" s="20" t="s">
        <v>42</v>
      </c>
      <c r="D37" s="47">
        <v>33301433</v>
      </c>
      <c r="E37" s="47">
        <v>0</v>
      </c>
      <c r="F37" s="47">
        <v>1369100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34670533</v>
      </c>
      <c r="O37" s="48">
        <f t="shared" ref="O37:O68" si="6">(N37/O$100)</f>
        <v>106.13710057613774</v>
      </c>
      <c r="P37" s="9"/>
    </row>
    <row r="38" spans="1:16">
      <c r="A38" s="12"/>
      <c r="B38" s="25">
        <v>335.19</v>
      </c>
      <c r="C38" s="20" t="s">
        <v>56</v>
      </c>
      <c r="D38" s="47">
        <v>0</v>
      </c>
      <c r="E38" s="47">
        <v>21425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21425</v>
      </c>
      <c r="O38" s="48">
        <f t="shared" si="6"/>
        <v>6.5588474796270099E-2</v>
      </c>
      <c r="P38" s="9"/>
    </row>
    <row r="39" spans="1:16">
      <c r="A39" s="12"/>
      <c r="B39" s="25">
        <v>335.49</v>
      </c>
      <c r="C39" s="20" t="s">
        <v>45</v>
      </c>
      <c r="D39" s="47">
        <v>268129</v>
      </c>
      <c r="E39" s="47">
        <v>179909</v>
      </c>
      <c r="F39" s="47">
        <v>0</v>
      </c>
      <c r="G39" s="47">
        <v>5419354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5867392</v>
      </c>
      <c r="O39" s="48">
        <f t="shared" si="6"/>
        <v>17.961880621322607</v>
      </c>
      <c r="P39" s="9"/>
    </row>
    <row r="40" spans="1:16">
      <c r="A40" s="12"/>
      <c r="B40" s="25">
        <v>337.3</v>
      </c>
      <c r="C40" s="20" t="s">
        <v>47</v>
      </c>
      <c r="D40" s="47">
        <v>1016970</v>
      </c>
      <c r="E40" s="47">
        <v>0</v>
      </c>
      <c r="F40" s="47">
        <v>0</v>
      </c>
      <c r="G40" s="47">
        <v>5987640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7004610</v>
      </c>
      <c r="O40" s="48">
        <f t="shared" si="6"/>
        <v>21.443252576088753</v>
      </c>
      <c r="P40" s="9"/>
    </row>
    <row r="41" spans="1:16" ht="15.75">
      <c r="A41" s="29" t="s">
        <v>53</v>
      </c>
      <c r="B41" s="30"/>
      <c r="C41" s="31"/>
      <c r="D41" s="32">
        <f t="shared" ref="D41:M41" si="7">SUM(D42:D71)</f>
        <v>20062005</v>
      </c>
      <c r="E41" s="32">
        <f t="shared" si="7"/>
        <v>22422840</v>
      </c>
      <c r="F41" s="32">
        <f t="shared" si="7"/>
        <v>0</v>
      </c>
      <c r="G41" s="32">
        <f t="shared" si="7"/>
        <v>598145</v>
      </c>
      <c r="H41" s="32">
        <f t="shared" si="7"/>
        <v>0</v>
      </c>
      <c r="I41" s="32">
        <f t="shared" si="7"/>
        <v>130703573</v>
      </c>
      <c r="J41" s="32">
        <f t="shared" si="7"/>
        <v>58900983</v>
      </c>
      <c r="K41" s="32">
        <f t="shared" si="7"/>
        <v>0</v>
      </c>
      <c r="L41" s="32">
        <f t="shared" si="7"/>
        <v>0</v>
      </c>
      <c r="M41" s="32">
        <f t="shared" si="7"/>
        <v>0</v>
      </c>
      <c r="N41" s="32">
        <f>SUM(D41:M41)</f>
        <v>232687546</v>
      </c>
      <c r="O41" s="46">
        <f t="shared" si="6"/>
        <v>712.3277127760532</v>
      </c>
      <c r="P41" s="10"/>
    </row>
    <row r="42" spans="1:16">
      <c r="A42" s="12"/>
      <c r="B42" s="25">
        <v>341.1</v>
      </c>
      <c r="C42" s="20" t="s">
        <v>57</v>
      </c>
      <c r="D42" s="47">
        <v>3579419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3579419</v>
      </c>
      <c r="O42" s="48">
        <f t="shared" si="6"/>
        <v>10.957695816419619</v>
      </c>
      <c r="P42" s="9"/>
    </row>
    <row r="43" spans="1:16">
      <c r="A43" s="12"/>
      <c r="B43" s="25">
        <v>341.2</v>
      </c>
      <c r="C43" s="20" t="s">
        <v>58</v>
      </c>
      <c r="D43" s="47">
        <v>2535021</v>
      </c>
      <c r="E43" s="47">
        <v>4815069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71" si="8">SUM(D43:M43)</f>
        <v>7350090</v>
      </c>
      <c r="O43" s="48">
        <f t="shared" si="6"/>
        <v>22.500872472126812</v>
      </c>
      <c r="P43" s="9"/>
    </row>
    <row r="44" spans="1:16">
      <c r="A44" s="12"/>
      <c r="B44" s="25">
        <v>341.3</v>
      </c>
      <c r="C44" s="20" t="s">
        <v>59</v>
      </c>
      <c r="D44" s="47">
        <v>0</v>
      </c>
      <c r="E44" s="47">
        <v>0</v>
      </c>
      <c r="F44" s="47">
        <v>0</v>
      </c>
      <c r="G44" s="47">
        <v>598145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598145</v>
      </c>
      <c r="O44" s="48">
        <f t="shared" si="6"/>
        <v>1.8311047027778289</v>
      </c>
      <c r="P44" s="9"/>
    </row>
    <row r="45" spans="1:16">
      <c r="A45" s="12"/>
      <c r="B45" s="25">
        <v>341.52</v>
      </c>
      <c r="C45" s="20" t="s">
        <v>61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12858030</v>
      </c>
      <c r="K45" s="47">
        <v>0</v>
      </c>
      <c r="L45" s="47">
        <v>0</v>
      </c>
      <c r="M45" s="47">
        <v>0</v>
      </c>
      <c r="N45" s="47">
        <f t="shared" si="8"/>
        <v>12858030</v>
      </c>
      <c r="O45" s="48">
        <f t="shared" si="6"/>
        <v>39.362360634057637</v>
      </c>
      <c r="P45" s="9"/>
    </row>
    <row r="46" spans="1:16">
      <c r="A46" s="12"/>
      <c r="B46" s="25">
        <v>341.55</v>
      </c>
      <c r="C46" s="20" t="s">
        <v>62</v>
      </c>
      <c r="D46" s="47">
        <v>73692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73692</v>
      </c>
      <c r="O46" s="48">
        <f t="shared" si="6"/>
        <v>0.22559374024208806</v>
      </c>
      <c r="P46" s="9"/>
    </row>
    <row r="47" spans="1:16">
      <c r="A47" s="12"/>
      <c r="B47" s="25">
        <v>341.8</v>
      </c>
      <c r="C47" s="20" t="s">
        <v>63</v>
      </c>
      <c r="D47" s="47">
        <v>206593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206593</v>
      </c>
      <c r="O47" s="48">
        <f t="shared" si="6"/>
        <v>0.63244433015569801</v>
      </c>
      <c r="P47" s="9"/>
    </row>
    <row r="48" spans="1:16">
      <c r="A48" s="12"/>
      <c r="B48" s="25">
        <v>341.9</v>
      </c>
      <c r="C48" s="20" t="s">
        <v>64</v>
      </c>
      <c r="D48" s="47">
        <v>6732898</v>
      </c>
      <c r="E48" s="47">
        <v>4170260</v>
      </c>
      <c r="F48" s="47">
        <v>0</v>
      </c>
      <c r="G48" s="47">
        <v>0</v>
      </c>
      <c r="H48" s="47">
        <v>0</v>
      </c>
      <c r="I48" s="47">
        <v>0</v>
      </c>
      <c r="J48" s="47">
        <v>46042953</v>
      </c>
      <c r="K48" s="47">
        <v>0</v>
      </c>
      <c r="L48" s="47">
        <v>0</v>
      </c>
      <c r="M48" s="47">
        <v>0</v>
      </c>
      <c r="N48" s="47">
        <f t="shared" si="8"/>
        <v>56946111</v>
      </c>
      <c r="O48" s="48">
        <f t="shared" si="6"/>
        <v>174.32945465900116</v>
      </c>
      <c r="P48" s="9"/>
    </row>
    <row r="49" spans="1:16">
      <c r="A49" s="12"/>
      <c r="B49" s="25">
        <v>342.3</v>
      </c>
      <c r="C49" s="20" t="s">
        <v>65</v>
      </c>
      <c r="D49" s="47">
        <v>24098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24098</v>
      </c>
      <c r="O49" s="48">
        <f t="shared" si="6"/>
        <v>7.37713449540498E-2</v>
      </c>
      <c r="P49" s="9"/>
    </row>
    <row r="50" spans="1:16">
      <c r="A50" s="12"/>
      <c r="B50" s="25">
        <v>342.5</v>
      </c>
      <c r="C50" s="20" t="s">
        <v>66</v>
      </c>
      <c r="D50" s="47">
        <v>0</v>
      </c>
      <c r="E50" s="47">
        <v>194352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194352</v>
      </c>
      <c r="O50" s="48">
        <f t="shared" si="6"/>
        <v>0.59497088698271583</v>
      </c>
      <c r="P50" s="9"/>
    </row>
    <row r="51" spans="1:16">
      <c r="A51" s="12"/>
      <c r="B51" s="25">
        <v>342.6</v>
      </c>
      <c r="C51" s="20" t="s">
        <v>67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14196181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14196181</v>
      </c>
      <c r="O51" s="48">
        <f t="shared" si="6"/>
        <v>43.458849928671576</v>
      </c>
      <c r="P51" s="9"/>
    </row>
    <row r="52" spans="1:16">
      <c r="A52" s="12"/>
      <c r="B52" s="25">
        <v>343.4</v>
      </c>
      <c r="C52" s="20" t="s">
        <v>68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33607979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33607979</v>
      </c>
      <c r="O52" s="48">
        <f t="shared" si="6"/>
        <v>102.88429795076196</v>
      </c>
      <c r="P52" s="9"/>
    </row>
    <row r="53" spans="1:16">
      <c r="A53" s="12"/>
      <c r="B53" s="25">
        <v>343.6</v>
      </c>
      <c r="C53" s="20" t="s">
        <v>69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79661986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79661986</v>
      </c>
      <c r="O53" s="48">
        <f t="shared" si="6"/>
        <v>243.86969246122857</v>
      </c>
      <c r="P53" s="9"/>
    </row>
    <row r="54" spans="1:16">
      <c r="A54" s="12"/>
      <c r="B54" s="25">
        <v>343.9</v>
      </c>
      <c r="C54" s="20" t="s">
        <v>71</v>
      </c>
      <c r="D54" s="47">
        <v>0</v>
      </c>
      <c r="E54" s="47">
        <v>2323671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2323671</v>
      </c>
      <c r="O54" s="48">
        <f t="shared" si="6"/>
        <v>7.1134672960711205</v>
      </c>
      <c r="P54" s="9"/>
    </row>
    <row r="55" spans="1:16">
      <c r="A55" s="12"/>
      <c r="B55" s="25">
        <v>344.1</v>
      </c>
      <c r="C55" s="20" t="s">
        <v>72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2450576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2450576</v>
      </c>
      <c r="O55" s="48">
        <f t="shared" si="6"/>
        <v>7.501962296958899</v>
      </c>
      <c r="P55" s="9"/>
    </row>
    <row r="56" spans="1:16">
      <c r="A56" s="12"/>
      <c r="B56" s="25">
        <v>344.3</v>
      </c>
      <c r="C56" s="20" t="s">
        <v>73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786851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786851</v>
      </c>
      <c r="O56" s="48">
        <f t="shared" si="6"/>
        <v>2.4087914577325522</v>
      </c>
      <c r="P56" s="9"/>
    </row>
    <row r="57" spans="1:16">
      <c r="A57" s="12"/>
      <c r="B57" s="25">
        <v>344.9</v>
      </c>
      <c r="C57" s="20" t="s">
        <v>74</v>
      </c>
      <c r="D57" s="47">
        <v>0</v>
      </c>
      <c r="E57" s="47">
        <v>244764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244764</v>
      </c>
      <c r="O57" s="48">
        <f t="shared" si="6"/>
        <v>0.74929743033998863</v>
      </c>
      <c r="P57" s="9"/>
    </row>
    <row r="58" spans="1:16">
      <c r="A58" s="12"/>
      <c r="B58" s="25">
        <v>346.4</v>
      </c>
      <c r="C58" s="20" t="s">
        <v>76</v>
      </c>
      <c r="D58" s="47">
        <v>166949</v>
      </c>
      <c r="E58" s="47">
        <v>39710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206659</v>
      </c>
      <c r="O58" s="48">
        <f t="shared" si="6"/>
        <v>0.63264637633243326</v>
      </c>
      <c r="P58" s="9"/>
    </row>
    <row r="59" spans="1:16">
      <c r="A59" s="12"/>
      <c r="B59" s="25">
        <v>347.1</v>
      </c>
      <c r="C59" s="20" t="s">
        <v>77</v>
      </c>
      <c r="D59" s="47">
        <v>71262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71262</v>
      </c>
      <c r="O59" s="48">
        <f t="shared" si="6"/>
        <v>0.21815476737137923</v>
      </c>
      <c r="P59" s="9"/>
    </row>
    <row r="60" spans="1:16">
      <c r="A60" s="12"/>
      <c r="B60" s="25">
        <v>347.2</v>
      </c>
      <c r="C60" s="20" t="s">
        <v>78</v>
      </c>
      <c r="D60" s="47">
        <v>1198509</v>
      </c>
      <c r="E60" s="47">
        <v>1906950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3105459</v>
      </c>
      <c r="O60" s="48">
        <f t="shared" si="6"/>
        <v>9.5067593630035088</v>
      </c>
      <c r="P60" s="9"/>
    </row>
    <row r="61" spans="1:16">
      <c r="A61" s="12"/>
      <c r="B61" s="25">
        <v>347.9</v>
      </c>
      <c r="C61" s="20" t="s">
        <v>80</v>
      </c>
      <c r="D61" s="47">
        <v>1403121</v>
      </c>
      <c r="E61" s="47">
        <v>329079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1732200</v>
      </c>
      <c r="O61" s="48">
        <f t="shared" si="6"/>
        <v>5.302793747589222</v>
      </c>
      <c r="P61" s="9"/>
    </row>
    <row r="62" spans="1:16">
      <c r="A62" s="12"/>
      <c r="B62" s="25">
        <v>348.12</v>
      </c>
      <c r="C62" s="39" t="s">
        <v>82</v>
      </c>
      <c r="D62" s="47">
        <v>0</v>
      </c>
      <c r="E62" s="47">
        <v>1002864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1002864</v>
      </c>
      <c r="O62" s="48">
        <f t="shared" si="6"/>
        <v>3.0700732876586523</v>
      </c>
      <c r="P62" s="9"/>
    </row>
    <row r="63" spans="1:16">
      <c r="A63" s="12"/>
      <c r="B63" s="25">
        <v>348.22</v>
      </c>
      <c r="C63" s="39" t="s">
        <v>83</v>
      </c>
      <c r="D63" s="47">
        <v>0</v>
      </c>
      <c r="E63" s="47">
        <v>281345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281345</v>
      </c>
      <c r="O63" s="48">
        <f t="shared" si="6"/>
        <v>0.86128305444838338</v>
      </c>
      <c r="P63" s="9"/>
    </row>
    <row r="64" spans="1:16">
      <c r="A64" s="12"/>
      <c r="B64" s="25">
        <v>348.32</v>
      </c>
      <c r="C64" s="39" t="s">
        <v>85</v>
      </c>
      <c r="D64" s="47">
        <v>0</v>
      </c>
      <c r="E64" s="47">
        <v>808022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808022</v>
      </c>
      <c r="O64" s="48">
        <f t="shared" si="6"/>
        <v>2.4736023608789619</v>
      </c>
      <c r="P64" s="9"/>
    </row>
    <row r="65" spans="1:16">
      <c r="A65" s="12"/>
      <c r="B65" s="25">
        <v>348.41</v>
      </c>
      <c r="C65" s="39" t="s">
        <v>86</v>
      </c>
      <c r="D65" s="47">
        <v>0</v>
      </c>
      <c r="E65" s="47">
        <v>785970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785970</v>
      </c>
      <c r="O65" s="48">
        <f t="shared" si="6"/>
        <v>2.4060944474037065</v>
      </c>
      <c r="P65" s="9"/>
    </row>
    <row r="66" spans="1:16">
      <c r="A66" s="12"/>
      <c r="B66" s="25">
        <v>348.42</v>
      </c>
      <c r="C66" s="39" t="s">
        <v>87</v>
      </c>
      <c r="D66" s="47">
        <v>0</v>
      </c>
      <c r="E66" s="47">
        <v>217371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217371</v>
      </c>
      <c r="O66" s="48">
        <f t="shared" si="6"/>
        <v>0.66543908307771427</v>
      </c>
      <c r="P66" s="9"/>
    </row>
    <row r="67" spans="1:16">
      <c r="A67" s="12"/>
      <c r="B67" s="25">
        <v>348.48</v>
      </c>
      <c r="C67" s="39" t="s">
        <v>221</v>
      </c>
      <c r="D67" s="47">
        <v>0</v>
      </c>
      <c r="E67" s="47">
        <v>378333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378333</v>
      </c>
      <c r="O67" s="48">
        <f t="shared" si="6"/>
        <v>1.1581929724666165</v>
      </c>
      <c r="P67" s="9"/>
    </row>
    <row r="68" spans="1:16">
      <c r="A68" s="12"/>
      <c r="B68" s="25">
        <v>348.52</v>
      </c>
      <c r="C68" s="39" t="s">
        <v>88</v>
      </c>
      <c r="D68" s="47">
        <v>0</v>
      </c>
      <c r="E68" s="47">
        <v>3715070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3715070</v>
      </c>
      <c r="O68" s="48">
        <f t="shared" si="6"/>
        <v>11.372964997030534</v>
      </c>
      <c r="P68" s="9"/>
    </row>
    <row r="69" spans="1:16">
      <c r="A69" s="12"/>
      <c r="B69" s="25">
        <v>348.62</v>
      </c>
      <c r="C69" s="39" t="s">
        <v>89</v>
      </c>
      <c r="D69" s="47">
        <v>0</v>
      </c>
      <c r="E69" s="47">
        <v>5263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5263</v>
      </c>
      <c r="O69" s="48">
        <f t="shared" ref="O69:O98" si="9">(N69/O$100)</f>
        <v>1.6111651941786209E-2</v>
      </c>
      <c r="P69" s="9"/>
    </row>
    <row r="70" spans="1:16">
      <c r="A70" s="12"/>
      <c r="B70" s="25">
        <v>348.72</v>
      </c>
      <c r="C70" s="39" t="s">
        <v>90</v>
      </c>
      <c r="D70" s="47">
        <v>0</v>
      </c>
      <c r="E70" s="47">
        <v>379262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379262</v>
      </c>
      <c r="O70" s="48">
        <f t="shared" si="9"/>
        <v>1.1610369254694513</v>
      </c>
      <c r="P70" s="9"/>
    </row>
    <row r="71" spans="1:16">
      <c r="A71" s="12"/>
      <c r="B71" s="25">
        <v>349</v>
      </c>
      <c r="C71" s="20" t="s">
        <v>1</v>
      </c>
      <c r="D71" s="47">
        <v>4070443</v>
      </c>
      <c r="E71" s="47">
        <v>825485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4895928</v>
      </c>
      <c r="O71" s="48">
        <f t="shared" si="9"/>
        <v>14.987932332898628</v>
      </c>
      <c r="P71" s="9"/>
    </row>
    <row r="72" spans="1:16" ht="15.75">
      <c r="A72" s="29" t="s">
        <v>54</v>
      </c>
      <c r="B72" s="30"/>
      <c r="C72" s="31"/>
      <c r="D72" s="32">
        <f t="shared" ref="D72:M72" si="10">SUM(D73:D76)</f>
        <v>2191582</v>
      </c>
      <c r="E72" s="32">
        <f t="shared" si="10"/>
        <v>2643692</v>
      </c>
      <c r="F72" s="32">
        <f t="shared" si="10"/>
        <v>0</v>
      </c>
      <c r="G72" s="32">
        <f t="shared" si="10"/>
        <v>0</v>
      </c>
      <c r="H72" s="32">
        <f t="shared" si="10"/>
        <v>0</v>
      </c>
      <c r="I72" s="32">
        <f t="shared" si="10"/>
        <v>0</v>
      </c>
      <c r="J72" s="32">
        <f t="shared" si="10"/>
        <v>0</v>
      </c>
      <c r="K72" s="32">
        <f t="shared" si="10"/>
        <v>0</v>
      </c>
      <c r="L72" s="32">
        <f t="shared" si="10"/>
        <v>0</v>
      </c>
      <c r="M72" s="32">
        <f t="shared" si="10"/>
        <v>0</v>
      </c>
      <c r="N72" s="32">
        <f t="shared" ref="N72:N79" si="11">SUM(D72:M72)</f>
        <v>4835274</v>
      </c>
      <c r="O72" s="46">
        <f t="shared" si="9"/>
        <v>14.802251896478886</v>
      </c>
      <c r="P72" s="10"/>
    </row>
    <row r="73" spans="1:16">
      <c r="A73" s="13"/>
      <c r="B73" s="40">
        <v>351</v>
      </c>
      <c r="C73" s="21" t="s">
        <v>222</v>
      </c>
      <c r="D73" s="47">
        <v>301015</v>
      </c>
      <c r="E73" s="47">
        <v>2276403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2577418</v>
      </c>
      <c r="O73" s="48">
        <f t="shared" si="9"/>
        <v>7.890264435587067</v>
      </c>
      <c r="P73" s="9"/>
    </row>
    <row r="74" spans="1:16">
      <c r="A74" s="13"/>
      <c r="B74" s="40">
        <v>352</v>
      </c>
      <c r="C74" s="21" t="s">
        <v>93</v>
      </c>
      <c r="D74" s="47">
        <v>219801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219801</v>
      </c>
      <c r="O74" s="48">
        <f t="shared" si="9"/>
        <v>0.67287805594842309</v>
      </c>
      <c r="P74" s="9"/>
    </row>
    <row r="75" spans="1:16">
      <c r="A75" s="13"/>
      <c r="B75" s="40">
        <v>354</v>
      </c>
      <c r="C75" s="21" t="s">
        <v>94</v>
      </c>
      <c r="D75" s="47">
        <v>7315</v>
      </c>
      <c r="E75" s="47">
        <v>367289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374604</v>
      </c>
      <c r="O75" s="48">
        <f t="shared" si="9"/>
        <v>1.1467773634810718</v>
      </c>
      <c r="P75" s="9"/>
    </row>
    <row r="76" spans="1:16">
      <c r="A76" s="13"/>
      <c r="B76" s="40">
        <v>359</v>
      </c>
      <c r="C76" s="21" t="s">
        <v>95</v>
      </c>
      <c r="D76" s="47">
        <v>1663451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1663451</v>
      </c>
      <c r="O76" s="48">
        <f t="shared" si="9"/>
        <v>5.0923320414623241</v>
      </c>
      <c r="P76" s="9"/>
    </row>
    <row r="77" spans="1:16" ht="15.75">
      <c r="A77" s="29" t="s">
        <v>5</v>
      </c>
      <c r="B77" s="30"/>
      <c r="C77" s="31"/>
      <c r="D77" s="32">
        <f t="shared" ref="D77:M77" si="12">SUM(D78:D87)</f>
        <v>43043741</v>
      </c>
      <c r="E77" s="32">
        <f t="shared" si="12"/>
        <v>6712046</v>
      </c>
      <c r="F77" s="32">
        <f t="shared" si="12"/>
        <v>543644</v>
      </c>
      <c r="G77" s="32">
        <f t="shared" si="12"/>
        <v>72118200</v>
      </c>
      <c r="H77" s="32">
        <f t="shared" si="12"/>
        <v>0</v>
      </c>
      <c r="I77" s="32">
        <f t="shared" si="12"/>
        <v>5409961</v>
      </c>
      <c r="J77" s="32">
        <f t="shared" si="12"/>
        <v>4496535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si="11"/>
        <v>132324127</v>
      </c>
      <c r="O77" s="46">
        <f t="shared" si="9"/>
        <v>405.08460530585506</v>
      </c>
      <c r="P77" s="10"/>
    </row>
    <row r="78" spans="1:16">
      <c r="A78" s="12"/>
      <c r="B78" s="25">
        <v>361</v>
      </c>
      <c r="C78" s="20" t="s">
        <v>223</v>
      </c>
      <c r="D78" s="47">
        <v>0</v>
      </c>
      <c r="E78" s="47">
        <v>4055152</v>
      </c>
      <c r="F78" s="47">
        <v>0</v>
      </c>
      <c r="G78" s="47">
        <v>91024</v>
      </c>
      <c r="H78" s="47">
        <v>0</v>
      </c>
      <c r="I78" s="47">
        <v>0</v>
      </c>
      <c r="J78" s="47">
        <v>280536</v>
      </c>
      <c r="K78" s="47">
        <v>0</v>
      </c>
      <c r="L78" s="47">
        <v>0</v>
      </c>
      <c r="M78" s="47">
        <v>0</v>
      </c>
      <c r="N78" s="47">
        <f t="shared" si="11"/>
        <v>4426712</v>
      </c>
      <c r="O78" s="48">
        <f t="shared" si="9"/>
        <v>13.551518713761794</v>
      </c>
      <c r="P78" s="9"/>
    </row>
    <row r="79" spans="1:16">
      <c r="A79" s="12"/>
      <c r="B79" s="25">
        <v>361.1</v>
      </c>
      <c r="C79" s="20" t="s">
        <v>96</v>
      </c>
      <c r="D79" s="47">
        <v>33573043</v>
      </c>
      <c r="E79" s="47">
        <v>0</v>
      </c>
      <c r="F79" s="47">
        <v>454870</v>
      </c>
      <c r="G79" s="47">
        <v>0</v>
      </c>
      <c r="H79" s="47">
        <v>0</v>
      </c>
      <c r="I79" s="47">
        <v>4139232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38167145</v>
      </c>
      <c r="O79" s="48">
        <f t="shared" si="9"/>
        <v>116.84129885078583</v>
      </c>
      <c r="P79" s="9"/>
    </row>
    <row r="80" spans="1:16">
      <c r="A80" s="12"/>
      <c r="B80" s="25">
        <v>361.3</v>
      </c>
      <c r="C80" s="20" t="s">
        <v>97</v>
      </c>
      <c r="D80" s="47">
        <v>-140424</v>
      </c>
      <c r="E80" s="47">
        <v>-412463</v>
      </c>
      <c r="F80" s="47">
        <v>-28619</v>
      </c>
      <c r="G80" s="47">
        <v>-1410209</v>
      </c>
      <c r="H80" s="47">
        <v>0</v>
      </c>
      <c r="I80" s="47">
        <v>-324589</v>
      </c>
      <c r="J80" s="47">
        <v>-75400</v>
      </c>
      <c r="K80" s="47">
        <v>0</v>
      </c>
      <c r="L80" s="47">
        <v>0</v>
      </c>
      <c r="M80" s="47">
        <v>0</v>
      </c>
      <c r="N80" s="47">
        <f t="shared" ref="N80:N87" si="13">SUM(D80:M80)</f>
        <v>-2391704</v>
      </c>
      <c r="O80" s="48">
        <f t="shared" si="9"/>
        <v>-7.3217371073110105</v>
      </c>
      <c r="P80" s="9"/>
    </row>
    <row r="81" spans="1:16">
      <c r="A81" s="12"/>
      <c r="B81" s="25">
        <v>362</v>
      </c>
      <c r="C81" s="20" t="s">
        <v>98</v>
      </c>
      <c r="D81" s="47">
        <v>57136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57136</v>
      </c>
      <c r="O81" s="48">
        <f t="shared" si="9"/>
        <v>0.17491076293860858</v>
      </c>
      <c r="P81" s="9"/>
    </row>
    <row r="82" spans="1:16">
      <c r="A82" s="12"/>
      <c r="B82" s="25">
        <v>363.11</v>
      </c>
      <c r="C82" s="20" t="s">
        <v>126</v>
      </c>
      <c r="D82" s="47">
        <v>0</v>
      </c>
      <c r="E82" s="47">
        <v>560001</v>
      </c>
      <c r="F82" s="47">
        <v>117393</v>
      </c>
      <c r="G82" s="47">
        <v>1513269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2190663</v>
      </c>
      <c r="O82" s="48">
        <f t="shared" si="9"/>
        <v>6.7062891464467427</v>
      </c>
      <c r="P82" s="9"/>
    </row>
    <row r="83" spans="1:16">
      <c r="A83" s="12"/>
      <c r="B83" s="25">
        <v>363.29</v>
      </c>
      <c r="C83" s="20" t="s">
        <v>168</v>
      </c>
      <c r="D83" s="47">
        <v>0</v>
      </c>
      <c r="E83" s="47">
        <v>0</v>
      </c>
      <c r="F83" s="47">
        <v>0</v>
      </c>
      <c r="G83" s="47">
        <v>69275386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69275386</v>
      </c>
      <c r="O83" s="48">
        <f t="shared" si="9"/>
        <v>212.07313459336677</v>
      </c>
      <c r="P83" s="9"/>
    </row>
    <row r="84" spans="1:16">
      <c r="A84" s="12"/>
      <c r="B84" s="25">
        <v>364</v>
      </c>
      <c r="C84" s="20" t="s">
        <v>193</v>
      </c>
      <c r="D84" s="47">
        <v>499827</v>
      </c>
      <c r="E84" s="47">
        <v>0</v>
      </c>
      <c r="F84" s="47">
        <v>0</v>
      </c>
      <c r="G84" s="47">
        <v>0</v>
      </c>
      <c r="H84" s="47">
        <v>0</v>
      </c>
      <c r="I84" s="47">
        <v>-100939</v>
      </c>
      <c r="J84" s="47">
        <v>-26766</v>
      </c>
      <c r="K84" s="47">
        <v>0</v>
      </c>
      <c r="L84" s="47">
        <v>0</v>
      </c>
      <c r="M84" s="47">
        <v>0</v>
      </c>
      <c r="N84" s="47">
        <f t="shared" si="13"/>
        <v>372122</v>
      </c>
      <c r="O84" s="48">
        <f t="shared" si="9"/>
        <v>1.1391792027135415</v>
      </c>
      <c r="P84" s="9"/>
    </row>
    <row r="85" spans="1:16">
      <c r="A85" s="12"/>
      <c r="B85" s="25">
        <v>365</v>
      </c>
      <c r="C85" s="20" t="s">
        <v>194</v>
      </c>
      <c r="D85" s="47">
        <v>510</v>
      </c>
      <c r="E85" s="47">
        <v>0</v>
      </c>
      <c r="F85" s="47">
        <v>0</v>
      </c>
      <c r="G85" s="47">
        <v>0</v>
      </c>
      <c r="H85" s="47">
        <v>0</v>
      </c>
      <c r="I85" s="47">
        <v>104851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105361</v>
      </c>
      <c r="O85" s="48">
        <f t="shared" si="9"/>
        <v>0.32254223071224336</v>
      </c>
      <c r="P85" s="9"/>
    </row>
    <row r="86" spans="1:16">
      <c r="A86" s="12"/>
      <c r="B86" s="25">
        <v>366</v>
      </c>
      <c r="C86" s="20" t="s">
        <v>101</v>
      </c>
      <c r="D86" s="47">
        <v>32686</v>
      </c>
      <c r="E86" s="47">
        <v>637741</v>
      </c>
      <c r="F86" s="47">
        <v>0</v>
      </c>
      <c r="G86" s="47">
        <v>1285107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1955534</v>
      </c>
      <c r="O86" s="48">
        <f t="shared" si="9"/>
        <v>5.9864873966043994</v>
      </c>
      <c r="P86" s="9"/>
    </row>
    <row r="87" spans="1:16">
      <c r="A87" s="12"/>
      <c r="B87" s="25">
        <v>369.9</v>
      </c>
      <c r="C87" s="20" t="s">
        <v>102</v>
      </c>
      <c r="D87" s="47">
        <v>9020963</v>
      </c>
      <c r="E87" s="47">
        <v>1871615</v>
      </c>
      <c r="F87" s="47">
        <v>0</v>
      </c>
      <c r="G87" s="47">
        <v>1363623</v>
      </c>
      <c r="H87" s="47">
        <v>0</v>
      </c>
      <c r="I87" s="47">
        <v>1591406</v>
      </c>
      <c r="J87" s="47">
        <v>4318165</v>
      </c>
      <c r="K87" s="47">
        <v>0</v>
      </c>
      <c r="L87" s="47">
        <v>0</v>
      </c>
      <c r="M87" s="47">
        <v>0</v>
      </c>
      <c r="N87" s="47">
        <f t="shared" si="13"/>
        <v>18165772</v>
      </c>
      <c r="O87" s="48">
        <f t="shared" si="9"/>
        <v>55.610981515836137</v>
      </c>
      <c r="P87" s="9"/>
    </row>
    <row r="88" spans="1:16" ht="15.75">
      <c r="A88" s="29" t="s">
        <v>55</v>
      </c>
      <c r="B88" s="30"/>
      <c r="C88" s="31"/>
      <c r="D88" s="32">
        <f t="shared" ref="D88:M88" si="14">SUM(D89:D97)</f>
        <v>4982047</v>
      </c>
      <c r="E88" s="32">
        <f t="shared" si="14"/>
        <v>34319776</v>
      </c>
      <c r="F88" s="32">
        <f t="shared" si="14"/>
        <v>40199882</v>
      </c>
      <c r="G88" s="32">
        <f t="shared" si="14"/>
        <v>117773565</v>
      </c>
      <c r="H88" s="32">
        <f t="shared" si="14"/>
        <v>0</v>
      </c>
      <c r="I88" s="32">
        <f t="shared" si="14"/>
        <v>49491799</v>
      </c>
      <c r="J88" s="32">
        <f t="shared" si="14"/>
        <v>205490</v>
      </c>
      <c r="K88" s="32">
        <f t="shared" si="14"/>
        <v>0</v>
      </c>
      <c r="L88" s="32">
        <f t="shared" si="14"/>
        <v>0</v>
      </c>
      <c r="M88" s="32">
        <f t="shared" si="14"/>
        <v>0</v>
      </c>
      <c r="N88" s="32">
        <f>SUM(D88:M88)</f>
        <v>246972559</v>
      </c>
      <c r="O88" s="46">
        <f t="shared" si="9"/>
        <v>756.05850461338775</v>
      </c>
      <c r="P88" s="9"/>
    </row>
    <row r="89" spans="1:16">
      <c r="A89" s="12"/>
      <c r="B89" s="25">
        <v>381</v>
      </c>
      <c r="C89" s="20" t="s">
        <v>103</v>
      </c>
      <c r="D89" s="47">
        <v>4498582</v>
      </c>
      <c r="E89" s="47">
        <v>28081086</v>
      </c>
      <c r="F89" s="47">
        <v>40104301</v>
      </c>
      <c r="G89" s="47">
        <v>81497047</v>
      </c>
      <c r="H89" s="47">
        <v>0</v>
      </c>
      <c r="I89" s="47">
        <v>15047946</v>
      </c>
      <c r="J89" s="47">
        <v>196935</v>
      </c>
      <c r="K89" s="47">
        <v>0</v>
      </c>
      <c r="L89" s="47">
        <v>0</v>
      </c>
      <c r="M89" s="47">
        <v>0</v>
      </c>
      <c r="N89" s="47">
        <f>SUM(D89:M89)</f>
        <v>169425897</v>
      </c>
      <c r="O89" s="48">
        <f t="shared" si="9"/>
        <v>518.66446558786254</v>
      </c>
      <c r="P89" s="9"/>
    </row>
    <row r="90" spans="1:16">
      <c r="A90" s="12"/>
      <c r="B90" s="25">
        <v>383</v>
      </c>
      <c r="C90" s="20" t="s">
        <v>175</v>
      </c>
      <c r="D90" s="47">
        <v>0</v>
      </c>
      <c r="E90" s="47">
        <v>576272</v>
      </c>
      <c r="F90" s="47">
        <v>0</v>
      </c>
      <c r="G90" s="47">
        <v>472099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7" si="15">SUM(D90:M90)</f>
        <v>1048371</v>
      </c>
      <c r="O90" s="48">
        <f t="shared" si="9"/>
        <v>3.2093841265176422</v>
      </c>
      <c r="P90" s="9"/>
    </row>
    <row r="91" spans="1:16">
      <c r="A91" s="12"/>
      <c r="B91" s="25">
        <v>384</v>
      </c>
      <c r="C91" s="20" t="s">
        <v>104</v>
      </c>
      <c r="D91" s="47">
        <v>0</v>
      </c>
      <c r="E91" s="47">
        <v>4566000</v>
      </c>
      <c r="F91" s="47">
        <v>95581</v>
      </c>
      <c r="G91" s="47">
        <v>35804419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40466000</v>
      </c>
      <c r="O91" s="48">
        <f t="shared" si="9"/>
        <v>123.87879678440449</v>
      </c>
      <c r="P91" s="9"/>
    </row>
    <row r="92" spans="1:16">
      <c r="A92" s="12"/>
      <c r="B92" s="25">
        <v>386.6</v>
      </c>
      <c r="C92" s="20" t="s">
        <v>224</v>
      </c>
      <c r="D92" s="47">
        <v>0</v>
      </c>
      <c r="E92" s="47">
        <v>19598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19598</v>
      </c>
      <c r="O92" s="48">
        <f t="shared" si="9"/>
        <v>5.9995469267551997E-2</v>
      </c>
      <c r="P92" s="9"/>
    </row>
    <row r="93" spans="1:16">
      <c r="A93" s="12"/>
      <c r="B93" s="25">
        <v>386.7</v>
      </c>
      <c r="C93" s="20" t="s">
        <v>225</v>
      </c>
      <c r="D93" s="47">
        <v>0</v>
      </c>
      <c r="E93" s="47">
        <v>379110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379110</v>
      </c>
      <c r="O93" s="48">
        <f t="shared" si="9"/>
        <v>1.1605716070018184</v>
      </c>
      <c r="P93" s="9"/>
    </row>
    <row r="94" spans="1:16">
      <c r="A94" s="12"/>
      <c r="B94" s="25">
        <v>388.1</v>
      </c>
      <c r="C94" s="20" t="s">
        <v>141</v>
      </c>
      <c r="D94" s="47">
        <v>475121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475121</v>
      </c>
      <c r="O94" s="48">
        <f t="shared" si="9"/>
        <v>1.4544906293432274</v>
      </c>
      <c r="P94" s="9"/>
    </row>
    <row r="95" spans="1:16">
      <c r="A95" s="12"/>
      <c r="B95" s="25">
        <v>389.7</v>
      </c>
      <c r="C95" s="20" t="s">
        <v>215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8555</v>
      </c>
      <c r="K95" s="47">
        <v>0</v>
      </c>
      <c r="L95" s="47">
        <v>0</v>
      </c>
      <c r="M95" s="47">
        <v>0</v>
      </c>
      <c r="N95" s="47">
        <f t="shared" si="15"/>
        <v>8555</v>
      </c>
      <c r="O95" s="48">
        <f t="shared" si="9"/>
        <v>2.6189470332886381E-2</v>
      </c>
      <c r="P95" s="9"/>
    </row>
    <row r="96" spans="1:16">
      <c r="A96" s="12"/>
      <c r="B96" s="25">
        <v>389.8</v>
      </c>
      <c r="C96" s="20" t="s">
        <v>195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34443853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34443853</v>
      </c>
      <c r="O96" s="48">
        <f t="shared" si="9"/>
        <v>105.44316379822322</v>
      </c>
      <c r="P96" s="9"/>
    </row>
    <row r="97" spans="1:119" ht="15.75" thickBot="1">
      <c r="A97" s="12"/>
      <c r="B97" s="25">
        <v>389.9</v>
      </c>
      <c r="C97" s="20" t="s">
        <v>216</v>
      </c>
      <c r="D97" s="47">
        <v>8344</v>
      </c>
      <c r="E97" s="47">
        <v>697710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706054</v>
      </c>
      <c r="O97" s="48">
        <f t="shared" si="9"/>
        <v>2.1614471404343378</v>
      </c>
      <c r="P97" s="9"/>
    </row>
    <row r="98" spans="1:119" ht="16.5" thickBot="1">
      <c r="A98" s="14" t="s">
        <v>81</v>
      </c>
      <c r="B98" s="23"/>
      <c r="C98" s="22"/>
      <c r="D98" s="15">
        <f t="shared" ref="D98:M98" si="16">SUM(D5,D13,D17,D41,D72,D77,D88)</f>
        <v>372066787</v>
      </c>
      <c r="E98" s="15">
        <f t="shared" si="16"/>
        <v>185454058</v>
      </c>
      <c r="F98" s="15">
        <f t="shared" si="16"/>
        <v>51007393</v>
      </c>
      <c r="G98" s="15">
        <f t="shared" si="16"/>
        <v>223445074</v>
      </c>
      <c r="H98" s="15">
        <f t="shared" si="16"/>
        <v>0</v>
      </c>
      <c r="I98" s="15">
        <f t="shared" si="16"/>
        <v>190572992</v>
      </c>
      <c r="J98" s="15">
        <f t="shared" si="16"/>
        <v>63603008</v>
      </c>
      <c r="K98" s="15">
        <f t="shared" si="16"/>
        <v>0</v>
      </c>
      <c r="L98" s="15">
        <f t="shared" si="16"/>
        <v>0</v>
      </c>
      <c r="M98" s="15">
        <f t="shared" si="16"/>
        <v>0</v>
      </c>
      <c r="N98" s="15">
        <f>SUM(D98:M98)</f>
        <v>1086149312</v>
      </c>
      <c r="O98" s="38">
        <f t="shared" si="9"/>
        <v>3325.0350886860265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49" t="s">
        <v>226</v>
      </c>
      <c r="M100" s="49"/>
      <c r="N100" s="49"/>
      <c r="O100" s="44">
        <v>326658</v>
      </c>
    </row>
    <row r="101" spans="1:119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2"/>
    </row>
    <row r="102" spans="1:119" ht="15.75" customHeight="1" thickBot="1">
      <c r="A102" s="53" t="s">
        <v>144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5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69"/>
      <c r="M3" s="70"/>
      <c r="N3" s="36"/>
      <c r="O3" s="37"/>
      <c r="P3" s="71" t="s">
        <v>241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242</v>
      </c>
      <c r="N4" s="35" t="s">
        <v>11</v>
      </c>
      <c r="O4" s="35" t="s">
        <v>243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244</v>
      </c>
      <c r="B5" s="26"/>
      <c r="C5" s="26"/>
      <c r="D5" s="27">
        <f t="shared" ref="D5:N5" si="0">SUM(D6:D14)</f>
        <v>354674261</v>
      </c>
      <c r="E5" s="27">
        <f t="shared" si="0"/>
        <v>145491608</v>
      </c>
      <c r="F5" s="27">
        <f t="shared" si="0"/>
        <v>0</v>
      </c>
      <c r="G5" s="27">
        <f t="shared" si="0"/>
        <v>137632207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637798076</v>
      </c>
      <c r="P5" s="33">
        <f t="shared" ref="P5:P36" si="1">(O5/P$110)</f>
        <v>1631.5643316142764</v>
      </c>
      <c r="Q5" s="6"/>
    </row>
    <row r="6" spans="1:134">
      <c r="A6" s="12"/>
      <c r="B6" s="25">
        <v>311</v>
      </c>
      <c r="C6" s="20" t="s">
        <v>3</v>
      </c>
      <c r="D6" s="47">
        <v>354674261</v>
      </c>
      <c r="E6" s="47">
        <v>93212266</v>
      </c>
      <c r="F6" s="47">
        <v>0</v>
      </c>
      <c r="G6" s="47">
        <v>14085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447900612</v>
      </c>
      <c r="P6" s="48">
        <f t="shared" si="1"/>
        <v>1145.7837364931238</v>
      </c>
      <c r="Q6" s="9"/>
    </row>
    <row r="7" spans="1:134">
      <c r="A7" s="12"/>
      <c r="B7" s="25">
        <v>312.13</v>
      </c>
      <c r="C7" s="20" t="s">
        <v>245</v>
      </c>
      <c r="D7" s="47">
        <v>0</v>
      </c>
      <c r="E7" s="47">
        <v>47470485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47470485</v>
      </c>
      <c r="P7" s="48">
        <f t="shared" si="1"/>
        <v>121.43522071463654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1852992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1852992</v>
      </c>
      <c r="P8" s="48">
        <f t="shared" si="1"/>
        <v>4.7401768172888019</v>
      </c>
      <c r="Q8" s="9"/>
    </row>
    <row r="9" spans="1:134">
      <c r="A9" s="12"/>
      <c r="B9" s="25">
        <v>312.41000000000003</v>
      </c>
      <c r="C9" s="20" t="s">
        <v>246</v>
      </c>
      <c r="D9" s="47">
        <v>0</v>
      </c>
      <c r="E9" s="47">
        <v>0</v>
      </c>
      <c r="F9" s="47">
        <v>0</v>
      </c>
      <c r="G9" s="47">
        <v>8730806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8730806</v>
      </c>
      <c r="P9" s="48">
        <f t="shared" si="1"/>
        <v>22.334453790111329</v>
      </c>
      <c r="Q9" s="9"/>
    </row>
    <row r="10" spans="1:134">
      <c r="A10" s="12"/>
      <c r="B10" s="25">
        <v>312.42</v>
      </c>
      <c r="C10" s="20" t="s">
        <v>247</v>
      </c>
      <c r="D10" s="47">
        <v>0</v>
      </c>
      <c r="E10" s="47">
        <v>0</v>
      </c>
      <c r="F10" s="47">
        <v>0</v>
      </c>
      <c r="G10" s="47">
        <v>6658706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6658706</v>
      </c>
      <c r="P10" s="48">
        <f t="shared" si="1"/>
        <v>17.033772306810739</v>
      </c>
      <c r="Q10" s="9"/>
    </row>
    <row r="11" spans="1:134">
      <c r="A11" s="12"/>
      <c r="B11" s="25">
        <v>312.63</v>
      </c>
      <c r="C11" s="20" t="s">
        <v>248</v>
      </c>
      <c r="D11" s="47">
        <v>0</v>
      </c>
      <c r="E11" s="47">
        <v>0</v>
      </c>
      <c r="F11" s="47">
        <v>0</v>
      </c>
      <c r="G11" s="47">
        <v>120375618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120375618</v>
      </c>
      <c r="P11" s="48">
        <f t="shared" si="1"/>
        <v>307.93533583005893</v>
      </c>
      <c r="Q11" s="9"/>
    </row>
    <row r="12" spans="1:134">
      <c r="A12" s="12"/>
      <c r="B12" s="25">
        <v>315.10000000000002</v>
      </c>
      <c r="C12" s="20" t="s">
        <v>249</v>
      </c>
      <c r="D12" s="47">
        <v>0</v>
      </c>
      <c r="E12" s="47">
        <v>4037536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4037536</v>
      </c>
      <c r="P12" s="48">
        <f t="shared" si="1"/>
        <v>10.328503601833662</v>
      </c>
      <c r="Q12" s="9"/>
    </row>
    <row r="13" spans="1:134">
      <c r="A13" s="12"/>
      <c r="B13" s="25">
        <v>316</v>
      </c>
      <c r="C13" s="20" t="s">
        <v>260</v>
      </c>
      <c r="D13" s="47">
        <v>0</v>
      </c>
      <c r="E13" s="47">
        <v>645978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645978</v>
      </c>
      <c r="P13" s="48">
        <f t="shared" si="1"/>
        <v>1.6524895628683693</v>
      </c>
      <c r="Q13" s="9"/>
    </row>
    <row r="14" spans="1:134">
      <c r="A14" s="12"/>
      <c r="B14" s="25">
        <v>319.89999999999998</v>
      </c>
      <c r="C14" s="20" t="s">
        <v>16</v>
      </c>
      <c r="D14" s="47">
        <v>0</v>
      </c>
      <c r="E14" s="47">
        <v>125343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125343</v>
      </c>
      <c r="P14" s="48">
        <f t="shared" si="1"/>
        <v>0.32064249754420432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SUM(D16:D27)</f>
        <v>249987</v>
      </c>
      <c r="E15" s="32">
        <f t="shared" si="3"/>
        <v>44149268</v>
      </c>
      <c r="F15" s="32">
        <f t="shared" si="3"/>
        <v>0</v>
      </c>
      <c r="G15" s="32">
        <f t="shared" si="3"/>
        <v>57906229</v>
      </c>
      <c r="H15" s="32">
        <f t="shared" si="3"/>
        <v>0</v>
      </c>
      <c r="I15" s="32">
        <f t="shared" si="3"/>
        <v>19775421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5">
        <f>SUM(D15:N15)</f>
        <v>122080905</v>
      </c>
      <c r="P15" s="46">
        <f t="shared" si="1"/>
        <v>312.29766545923377</v>
      </c>
      <c r="Q15" s="10"/>
    </row>
    <row r="16" spans="1:134">
      <c r="A16" s="12"/>
      <c r="B16" s="25">
        <v>322</v>
      </c>
      <c r="C16" s="20" t="s">
        <v>251</v>
      </c>
      <c r="D16" s="47">
        <v>0</v>
      </c>
      <c r="E16" s="47">
        <v>29448843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29448843</v>
      </c>
      <c r="P16" s="48">
        <f t="shared" si="1"/>
        <v>75.333688912082508</v>
      </c>
      <c r="Q16" s="9"/>
    </row>
    <row r="17" spans="1:17">
      <c r="A17" s="12"/>
      <c r="B17" s="25">
        <v>322.89999999999998</v>
      </c>
      <c r="C17" s="20" t="s">
        <v>261</v>
      </c>
      <c r="D17" s="47">
        <v>249987</v>
      </c>
      <c r="E17" s="47">
        <v>1477577</v>
      </c>
      <c r="F17" s="47">
        <v>0</v>
      </c>
      <c r="G17" s="47">
        <v>587311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7" si="4">SUM(D17:N17)</f>
        <v>2314875</v>
      </c>
      <c r="P17" s="48">
        <f t="shared" si="1"/>
        <v>5.9217291871316302</v>
      </c>
      <c r="Q17" s="9"/>
    </row>
    <row r="18" spans="1:17">
      <c r="A18" s="12"/>
      <c r="B18" s="25">
        <v>324.11</v>
      </c>
      <c r="C18" s="20" t="s">
        <v>117</v>
      </c>
      <c r="D18" s="47">
        <v>0</v>
      </c>
      <c r="E18" s="47">
        <v>0</v>
      </c>
      <c r="F18" s="47">
        <v>0</v>
      </c>
      <c r="G18" s="47">
        <v>4414999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4414999</v>
      </c>
      <c r="P18" s="48">
        <f t="shared" si="1"/>
        <v>11.294099439259988</v>
      </c>
      <c r="Q18" s="9"/>
    </row>
    <row r="19" spans="1:17">
      <c r="A19" s="12"/>
      <c r="B19" s="25">
        <v>324.12</v>
      </c>
      <c r="C19" s="20" t="s">
        <v>118</v>
      </c>
      <c r="D19" s="47">
        <v>0</v>
      </c>
      <c r="E19" s="47">
        <v>0</v>
      </c>
      <c r="F19" s="47">
        <v>0</v>
      </c>
      <c r="G19" s="47">
        <v>476841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476841</v>
      </c>
      <c r="P19" s="48">
        <f t="shared" si="1"/>
        <v>1.2198167362475443</v>
      </c>
      <c r="Q19" s="9"/>
    </row>
    <row r="20" spans="1:17">
      <c r="A20" s="12"/>
      <c r="B20" s="25">
        <v>324.20999999999998</v>
      </c>
      <c r="C20" s="20" t="s">
        <v>119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19052263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19052263</v>
      </c>
      <c r="P20" s="48">
        <f t="shared" si="1"/>
        <v>48.737984508022265</v>
      </c>
      <c r="Q20" s="9"/>
    </row>
    <row r="21" spans="1:17">
      <c r="A21" s="12"/>
      <c r="B21" s="25">
        <v>324.22000000000003</v>
      </c>
      <c r="C21" s="20" t="s">
        <v>120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723158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723158</v>
      </c>
      <c r="P21" s="48">
        <f t="shared" si="1"/>
        <v>1.8499253028814668</v>
      </c>
      <c r="Q21" s="9"/>
    </row>
    <row r="22" spans="1:17">
      <c r="A22" s="12"/>
      <c r="B22" s="25">
        <v>324.31</v>
      </c>
      <c r="C22" s="20" t="s">
        <v>121</v>
      </c>
      <c r="D22" s="47">
        <v>0</v>
      </c>
      <c r="E22" s="47">
        <v>0</v>
      </c>
      <c r="F22" s="47">
        <v>0</v>
      </c>
      <c r="G22" s="47">
        <v>27980631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27980631</v>
      </c>
      <c r="P22" s="48">
        <f t="shared" si="1"/>
        <v>71.577825699901766</v>
      </c>
      <c r="Q22" s="9"/>
    </row>
    <row r="23" spans="1:17">
      <c r="A23" s="12"/>
      <c r="B23" s="25">
        <v>324.32</v>
      </c>
      <c r="C23" s="20" t="s">
        <v>122</v>
      </c>
      <c r="D23" s="47">
        <v>0</v>
      </c>
      <c r="E23" s="47">
        <v>0</v>
      </c>
      <c r="F23" s="47">
        <v>0</v>
      </c>
      <c r="G23" s="47">
        <v>3812589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3812589</v>
      </c>
      <c r="P23" s="48">
        <f t="shared" si="1"/>
        <v>9.7530620702357567</v>
      </c>
      <c r="Q23" s="9"/>
    </row>
    <row r="24" spans="1:17">
      <c r="A24" s="12"/>
      <c r="B24" s="25">
        <v>324.61</v>
      </c>
      <c r="C24" s="20" t="s">
        <v>123</v>
      </c>
      <c r="D24" s="47">
        <v>0</v>
      </c>
      <c r="E24" s="47">
        <v>0</v>
      </c>
      <c r="F24" s="47">
        <v>0</v>
      </c>
      <c r="G24" s="47">
        <v>14847230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14847230</v>
      </c>
      <c r="P24" s="48">
        <f t="shared" si="1"/>
        <v>37.981003397184018</v>
      </c>
      <c r="Q24" s="9"/>
    </row>
    <row r="25" spans="1:17">
      <c r="A25" s="12"/>
      <c r="B25" s="25">
        <v>324.91000000000003</v>
      </c>
      <c r="C25" s="20" t="s">
        <v>125</v>
      </c>
      <c r="D25" s="47">
        <v>0</v>
      </c>
      <c r="E25" s="47">
        <v>0</v>
      </c>
      <c r="F25" s="47">
        <v>0</v>
      </c>
      <c r="G25" s="47">
        <v>3386961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3386961</v>
      </c>
      <c r="P25" s="48">
        <f t="shared" si="1"/>
        <v>8.6642543590373275</v>
      </c>
      <c r="Q25" s="9"/>
    </row>
    <row r="26" spans="1:17">
      <c r="A26" s="12"/>
      <c r="B26" s="25">
        <v>324.92</v>
      </c>
      <c r="C26" s="20" t="s">
        <v>149</v>
      </c>
      <c r="D26" s="47">
        <v>0</v>
      </c>
      <c r="E26" s="47">
        <v>0</v>
      </c>
      <c r="F26" s="47">
        <v>0</v>
      </c>
      <c r="G26" s="47">
        <v>394543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394543</v>
      </c>
      <c r="P26" s="48">
        <f t="shared" si="1"/>
        <v>1.0092885355271775</v>
      </c>
      <c r="Q26" s="9"/>
    </row>
    <row r="27" spans="1:17">
      <c r="A27" s="12"/>
      <c r="B27" s="25">
        <v>325.10000000000002</v>
      </c>
      <c r="C27" s="20" t="s">
        <v>126</v>
      </c>
      <c r="D27" s="47">
        <v>0</v>
      </c>
      <c r="E27" s="47">
        <v>13222848</v>
      </c>
      <c r="F27" s="47">
        <v>0</v>
      </c>
      <c r="G27" s="47">
        <v>2005124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15227972</v>
      </c>
      <c r="P27" s="48">
        <f t="shared" si="1"/>
        <v>38.954987311722334</v>
      </c>
      <c r="Q27" s="9"/>
    </row>
    <row r="28" spans="1:17" ht="15.75">
      <c r="A28" s="29" t="s">
        <v>253</v>
      </c>
      <c r="B28" s="30"/>
      <c r="C28" s="31"/>
      <c r="D28" s="32">
        <f t="shared" ref="D28:N28" si="5">SUM(D29:D62)</f>
        <v>94960562</v>
      </c>
      <c r="E28" s="32">
        <f t="shared" si="5"/>
        <v>57959322</v>
      </c>
      <c r="F28" s="32">
        <f t="shared" si="5"/>
        <v>2110817</v>
      </c>
      <c r="G28" s="32">
        <f t="shared" si="5"/>
        <v>4841843</v>
      </c>
      <c r="H28" s="32">
        <f t="shared" si="5"/>
        <v>0</v>
      </c>
      <c r="I28" s="32">
        <f t="shared" si="5"/>
        <v>18111306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5">
        <f>SUM(D28:N28)</f>
        <v>177983850</v>
      </c>
      <c r="P28" s="46">
        <f t="shared" si="1"/>
        <v>455.30413494597252</v>
      </c>
      <c r="Q28" s="10"/>
    </row>
    <row r="29" spans="1:17">
      <c r="A29" s="12"/>
      <c r="B29" s="25">
        <v>331.1</v>
      </c>
      <c r="C29" s="20" t="s">
        <v>127</v>
      </c>
      <c r="D29" s="47">
        <v>0</v>
      </c>
      <c r="E29" s="47">
        <v>392236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392236</v>
      </c>
      <c r="P29" s="48">
        <f t="shared" si="1"/>
        <v>1.0033869515389653</v>
      </c>
      <c r="Q29" s="9"/>
    </row>
    <row r="30" spans="1:17">
      <c r="A30" s="12"/>
      <c r="B30" s="25">
        <v>331.2</v>
      </c>
      <c r="C30" s="20" t="s">
        <v>20</v>
      </c>
      <c r="D30" s="47">
        <v>10027624</v>
      </c>
      <c r="E30" s="47">
        <v>31979486</v>
      </c>
      <c r="F30" s="47">
        <v>0</v>
      </c>
      <c r="G30" s="47">
        <v>-342285</v>
      </c>
      <c r="H30" s="47">
        <v>0</v>
      </c>
      <c r="I30" s="47">
        <v>25734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41690559</v>
      </c>
      <c r="P30" s="48">
        <f t="shared" si="1"/>
        <v>106.64947353880157</v>
      </c>
      <c r="Q30" s="9"/>
    </row>
    <row r="31" spans="1:17">
      <c r="A31" s="12"/>
      <c r="B31" s="25">
        <v>331.39</v>
      </c>
      <c r="C31" s="20" t="s">
        <v>27</v>
      </c>
      <c r="D31" s="47">
        <v>0</v>
      </c>
      <c r="E31" s="47">
        <v>85588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55" si="6">SUM(D31:N31)</f>
        <v>85588</v>
      </c>
      <c r="P31" s="48">
        <f t="shared" si="1"/>
        <v>0.21894441715782581</v>
      </c>
      <c r="Q31" s="9"/>
    </row>
    <row r="32" spans="1:17">
      <c r="A32" s="12"/>
      <c r="B32" s="25">
        <v>331.41</v>
      </c>
      <c r="C32" s="20" t="s">
        <v>128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2090084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2090084</v>
      </c>
      <c r="P32" s="48">
        <f t="shared" si="1"/>
        <v>5.346686722331369</v>
      </c>
      <c r="Q32" s="9"/>
    </row>
    <row r="33" spans="1:17">
      <c r="A33" s="12"/>
      <c r="B33" s="25">
        <v>331.42</v>
      </c>
      <c r="C33" s="20" t="s">
        <v>28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8808017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8808017</v>
      </c>
      <c r="P33" s="48">
        <f t="shared" si="1"/>
        <v>22.531968831859857</v>
      </c>
      <c r="Q33" s="9"/>
    </row>
    <row r="34" spans="1:17">
      <c r="A34" s="12"/>
      <c r="B34" s="25">
        <v>331.49</v>
      </c>
      <c r="C34" s="20" t="s">
        <v>29</v>
      </c>
      <c r="D34" s="47">
        <v>0</v>
      </c>
      <c r="E34" s="47">
        <v>2118971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2118971</v>
      </c>
      <c r="P34" s="48">
        <f t="shared" si="1"/>
        <v>5.4205831491486576</v>
      </c>
      <c r="Q34" s="9"/>
    </row>
    <row r="35" spans="1:17">
      <c r="A35" s="12"/>
      <c r="B35" s="25">
        <v>331.5</v>
      </c>
      <c r="C35" s="20" t="s">
        <v>22</v>
      </c>
      <c r="D35" s="47">
        <v>0</v>
      </c>
      <c r="E35" s="47">
        <v>6486695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6486695</v>
      </c>
      <c r="P35" s="48">
        <f t="shared" si="1"/>
        <v>16.593747441879501</v>
      </c>
      <c r="Q35" s="9"/>
    </row>
    <row r="36" spans="1:17">
      <c r="A36" s="12"/>
      <c r="B36" s="25">
        <v>331.69</v>
      </c>
      <c r="C36" s="20" t="s">
        <v>31</v>
      </c>
      <c r="D36" s="47">
        <v>0</v>
      </c>
      <c r="E36" s="47">
        <v>1433780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1433780</v>
      </c>
      <c r="P36" s="48">
        <f t="shared" si="1"/>
        <v>3.6677820072036673</v>
      </c>
      <c r="Q36" s="9"/>
    </row>
    <row r="37" spans="1:17">
      <c r="A37" s="12"/>
      <c r="B37" s="25">
        <v>331.9</v>
      </c>
      <c r="C37" s="20" t="s">
        <v>24</v>
      </c>
      <c r="D37" s="47">
        <v>140199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140199</v>
      </c>
      <c r="P37" s="48">
        <f t="shared" ref="P37:P68" si="7">(O37/P$110)</f>
        <v>0.35864593565815323</v>
      </c>
      <c r="Q37" s="9"/>
    </row>
    <row r="38" spans="1:17">
      <c r="A38" s="12"/>
      <c r="B38" s="25">
        <v>333</v>
      </c>
      <c r="C38" s="20" t="s">
        <v>4</v>
      </c>
      <c r="D38" s="47">
        <v>1504100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1504100</v>
      </c>
      <c r="P38" s="48">
        <f t="shared" si="7"/>
        <v>3.8476690406024887</v>
      </c>
      <c r="Q38" s="9"/>
    </row>
    <row r="39" spans="1:17">
      <c r="A39" s="12"/>
      <c r="B39" s="25">
        <v>334.1</v>
      </c>
      <c r="C39" s="20" t="s">
        <v>25</v>
      </c>
      <c r="D39" s="47">
        <v>0</v>
      </c>
      <c r="E39" s="47">
        <v>455800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455800</v>
      </c>
      <c r="P39" s="48">
        <f t="shared" si="7"/>
        <v>1.1659913228552719</v>
      </c>
      <c r="Q39" s="9"/>
    </row>
    <row r="40" spans="1:17">
      <c r="A40" s="12"/>
      <c r="B40" s="25">
        <v>334.2</v>
      </c>
      <c r="C40" s="20" t="s">
        <v>26</v>
      </c>
      <c r="D40" s="47">
        <v>-65</v>
      </c>
      <c r="E40" s="47">
        <v>1222888</v>
      </c>
      <c r="F40" s="47">
        <v>0</v>
      </c>
      <c r="G40" s="47">
        <v>329915</v>
      </c>
      <c r="H40" s="47">
        <v>0</v>
      </c>
      <c r="I40" s="47">
        <v>1265653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2818391</v>
      </c>
      <c r="P40" s="48">
        <f t="shared" si="7"/>
        <v>7.2097837876555335</v>
      </c>
      <c r="Q40" s="9"/>
    </row>
    <row r="41" spans="1:17">
      <c r="A41" s="12"/>
      <c r="B41" s="25">
        <v>334.34</v>
      </c>
      <c r="C41" s="20" t="s">
        <v>129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106431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106431</v>
      </c>
      <c r="P41" s="48">
        <f t="shared" si="7"/>
        <v>0.27226332269155207</v>
      </c>
      <c r="Q41" s="9"/>
    </row>
    <row r="42" spans="1:17">
      <c r="A42" s="12"/>
      <c r="B42" s="25">
        <v>334.39</v>
      </c>
      <c r="C42" s="20" t="s">
        <v>33</v>
      </c>
      <c r="D42" s="47">
        <v>0</v>
      </c>
      <c r="E42" s="47">
        <v>2867923</v>
      </c>
      <c r="F42" s="47">
        <v>0</v>
      </c>
      <c r="G42" s="47">
        <v>11656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2879579</v>
      </c>
      <c r="P42" s="48">
        <f t="shared" si="7"/>
        <v>7.3663100646692863</v>
      </c>
      <c r="Q42" s="9"/>
    </row>
    <row r="43" spans="1:17">
      <c r="A43" s="12"/>
      <c r="B43" s="25">
        <v>334.41</v>
      </c>
      <c r="C43" s="20" t="s">
        <v>159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3602810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3602810</v>
      </c>
      <c r="P43" s="48">
        <f t="shared" si="7"/>
        <v>9.2164221103470858</v>
      </c>
      <c r="Q43" s="9"/>
    </row>
    <row r="44" spans="1:17">
      <c r="A44" s="12"/>
      <c r="B44" s="25">
        <v>334.42</v>
      </c>
      <c r="C44" s="20" t="s">
        <v>173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1776693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1776693</v>
      </c>
      <c r="P44" s="48">
        <f t="shared" si="7"/>
        <v>4.5449947814341849</v>
      </c>
      <c r="Q44" s="9"/>
    </row>
    <row r="45" spans="1:17">
      <c r="A45" s="12"/>
      <c r="B45" s="25">
        <v>334.49</v>
      </c>
      <c r="C45" s="20" t="s">
        <v>34</v>
      </c>
      <c r="D45" s="47">
        <v>0</v>
      </c>
      <c r="E45" s="47">
        <v>306405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306405</v>
      </c>
      <c r="P45" s="48">
        <f t="shared" si="7"/>
        <v>0.78382091110019647</v>
      </c>
      <c r="Q45" s="9"/>
    </row>
    <row r="46" spans="1:17">
      <c r="A46" s="12"/>
      <c r="B46" s="25">
        <v>334.5</v>
      </c>
      <c r="C46" s="20" t="s">
        <v>35</v>
      </c>
      <c r="D46" s="47">
        <v>0</v>
      </c>
      <c r="E46" s="47">
        <v>4158567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4158567</v>
      </c>
      <c r="P46" s="48">
        <f t="shared" si="7"/>
        <v>10.638115483791749</v>
      </c>
      <c r="Q46" s="9"/>
    </row>
    <row r="47" spans="1:17">
      <c r="A47" s="12"/>
      <c r="B47" s="25">
        <v>334.69</v>
      </c>
      <c r="C47" s="20" t="s">
        <v>262</v>
      </c>
      <c r="D47" s="47">
        <v>0</v>
      </c>
      <c r="E47" s="47">
        <v>1885560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1885560</v>
      </c>
      <c r="P47" s="48">
        <f t="shared" si="7"/>
        <v>4.8234896856581528</v>
      </c>
      <c r="Q47" s="9"/>
    </row>
    <row r="48" spans="1:17">
      <c r="A48" s="12"/>
      <c r="B48" s="25">
        <v>334.7</v>
      </c>
      <c r="C48" s="20" t="s">
        <v>37</v>
      </c>
      <c r="D48" s="47">
        <v>0</v>
      </c>
      <c r="E48" s="47">
        <v>166352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166352</v>
      </c>
      <c r="P48" s="48">
        <f t="shared" si="7"/>
        <v>0.42554846103470856</v>
      </c>
      <c r="Q48" s="9"/>
    </row>
    <row r="49" spans="1:17">
      <c r="A49" s="12"/>
      <c r="B49" s="25">
        <v>335.12099999999998</v>
      </c>
      <c r="C49" s="20" t="s">
        <v>263</v>
      </c>
      <c r="D49" s="47">
        <v>17758152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17758152</v>
      </c>
      <c r="P49" s="48">
        <f t="shared" si="7"/>
        <v>45.427492632612967</v>
      </c>
      <c r="Q49" s="9"/>
    </row>
    <row r="50" spans="1:17">
      <c r="A50" s="12"/>
      <c r="B50" s="25">
        <v>335.13</v>
      </c>
      <c r="C50" s="20" t="s">
        <v>180</v>
      </c>
      <c r="D50" s="47">
        <v>100017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100017</v>
      </c>
      <c r="P50" s="48">
        <f t="shared" si="7"/>
        <v>0.25585553781925346</v>
      </c>
      <c r="Q50" s="9"/>
    </row>
    <row r="51" spans="1:17">
      <c r="A51" s="12"/>
      <c r="B51" s="25">
        <v>335.14</v>
      </c>
      <c r="C51" s="20" t="s">
        <v>181</v>
      </c>
      <c r="D51" s="47">
        <v>0</v>
      </c>
      <c r="E51" s="47">
        <v>108804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108804</v>
      </c>
      <c r="P51" s="48">
        <f t="shared" si="7"/>
        <v>0.27833374263261296</v>
      </c>
      <c r="Q51" s="9"/>
    </row>
    <row r="52" spans="1:17">
      <c r="A52" s="12"/>
      <c r="B52" s="25">
        <v>335.15</v>
      </c>
      <c r="C52" s="20" t="s">
        <v>182</v>
      </c>
      <c r="D52" s="47">
        <v>243369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243369</v>
      </c>
      <c r="P52" s="48">
        <f t="shared" si="7"/>
        <v>0.6225672274066798</v>
      </c>
      <c r="Q52" s="9"/>
    </row>
    <row r="53" spans="1:17">
      <c r="A53" s="12"/>
      <c r="B53" s="25">
        <v>335.18</v>
      </c>
      <c r="C53" s="20" t="s">
        <v>264</v>
      </c>
      <c r="D53" s="47">
        <v>65042976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65042976</v>
      </c>
      <c r="P53" s="48">
        <f t="shared" si="7"/>
        <v>166.38777013752457</v>
      </c>
      <c r="Q53" s="9"/>
    </row>
    <row r="54" spans="1:17">
      <c r="A54" s="12"/>
      <c r="B54" s="25">
        <v>335.19</v>
      </c>
      <c r="C54" s="20" t="s">
        <v>265</v>
      </c>
      <c r="D54" s="47">
        <v>0</v>
      </c>
      <c r="E54" s="47">
        <v>553301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553301</v>
      </c>
      <c r="P54" s="48">
        <f t="shared" si="7"/>
        <v>1.4154106295022921</v>
      </c>
      <c r="Q54" s="9"/>
    </row>
    <row r="55" spans="1:17">
      <c r="A55" s="12"/>
      <c r="B55" s="25">
        <v>335.22</v>
      </c>
      <c r="C55" s="20" t="s">
        <v>43</v>
      </c>
      <c r="D55" s="47">
        <v>0</v>
      </c>
      <c r="E55" s="47">
        <v>2224092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2224092</v>
      </c>
      <c r="P55" s="48">
        <f t="shared" si="7"/>
        <v>5.6894953339882122</v>
      </c>
      <c r="Q55" s="9"/>
    </row>
    <row r="56" spans="1:17">
      <c r="A56" s="12"/>
      <c r="B56" s="25">
        <v>335.43</v>
      </c>
      <c r="C56" s="20" t="s">
        <v>254</v>
      </c>
      <c r="D56" s="47">
        <v>135202</v>
      </c>
      <c r="E56" s="47">
        <v>210893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62" si="8">SUM(D56:N56)</f>
        <v>346095</v>
      </c>
      <c r="P56" s="48">
        <f t="shared" si="7"/>
        <v>0.88535271365422397</v>
      </c>
      <c r="Q56" s="9"/>
    </row>
    <row r="57" spans="1:17">
      <c r="A57" s="12"/>
      <c r="B57" s="25">
        <v>335.44</v>
      </c>
      <c r="C57" s="20" t="s">
        <v>266</v>
      </c>
      <c r="D57" s="47">
        <v>0</v>
      </c>
      <c r="E57" s="47">
        <v>0</v>
      </c>
      <c r="F57" s="47">
        <v>2110817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2110817</v>
      </c>
      <c r="P57" s="48">
        <f t="shared" si="7"/>
        <v>5.3997242346103471</v>
      </c>
      <c r="Q57" s="9"/>
    </row>
    <row r="58" spans="1:17">
      <c r="A58" s="12"/>
      <c r="B58" s="25">
        <v>335.48</v>
      </c>
      <c r="C58" s="20" t="s">
        <v>45</v>
      </c>
      <c r="D58" s="47">
        <v>0</v>
      </c>
      <c r="E58" s="47">
        <v>0</v>
      </c>
      <c r="F58" s="47">
        <v>0</v>
      </c>
      <c r="G58" s="47">
        <v>4842557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4842557</v>
      </c>
      <c r="P58" s="48">
        <f t="shared" si="7"/>
        <v>12.387844323018992</v>
      </c>
      <c r="Q58" s="9"/>
    </row>
    <row r="59" spans="1:17">
      <c r="A59" s="12"/>
      <c r="B59" s="25">
        <v>337.1</v>
      </c>
      <c r="C59" s="20" t="s">
        <v>239</v>
      </c>
      <c r="D59" s="47">
        <v>0</v>
      </c>
      <c r="E59" s="47">
        <v>600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600</v>
      </c>
      <c r="P59" s="48">
        <f t="shared" si="7"/>
        <v>1.5348722986247543E-3</v>
      </c>
      <c r="Q59" s="9"/>
    </row>
    <row r="60" spans="1:17">
      <c r="A60" s="12"/>
      <c r="B60" s="25">
        <v>337.2</v>
      </c>
      <c r="C60" s="20" t="s">
        <v>233</v>
      </c>
      <c r="D60" s="47">
        <v>8988</v>
      </c>
      <c r="E60" s="47">
        <v>0</v>
      </c>
      <c r="F60" s="47">
        <v>0</v>
      </c>
      <c r="G60" s="47">
        <v>0</v>
      </c>
      <c r="H60" s="47">
        <v>0</v>
      </c>
      <c r="I60" s="47">
        <v>435884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444872</v>
      </c>
      <c r="P60" s="48">
        <f t="shared" si="7"/>
        <v>1.1380361820563196</v>
      </c>
      <c r="Q60" s="9"/>
    </row>
    <row r="61" spans="1:17">
      <c r="A61" s="12"/>
      <c r="B61" s="25">
        <v>337.3</v>
      </c>
      <c r="C61" s="20" t="s">
        <v>47</v>
      </c>
      <c r="D61" s="47">
        <v>0</v>
      </c>
      <c r="E61" s="47">
        <v>1302500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1302500</v>
      </c>
      <c r="P61" s="48">
        <f t="shared" si="7"/>
        <v>3.331951948264571</v>
      </c>
      <c r="Q61" s="9"/>
    </row>
    <row r="62" spans="1:17">
      <c r="A62" s="12"/>
      <c r="B62" s="25">
        <v>337.4</v>
      </c>
      <c r="C62" s="20" t="s">
        <v>48</v>
      </c>
      <c r="D62" s="47">
        <v>0</v>
      </c>
      <c r="E62" s="47">
        <v>-1119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-1119</v>
      </c>
      <c r="P62" s="48">
        <f t="shared" si="7"/>
        <v>-2.8625368369351672E-3</v>
      </c>
      <c r="Q62" s="9"/>
    </row>
    <row r="63" spans="1:17" ht="15.75">
      <c r="A63" s="29" t="s">
        <v>53</v>
      </c>
      <c r="B63" s="30"/>
      <c r="C63" s="31"/>
      <c r="D63" s="32">
        <f t="shared" ref="D63:N63" si="9">SUM(D64:D81)</f>
        <v>23086015</v>
      </c>
      <c r="E63" s="32">
        <f t="shared" si="9"/>
        <v>21478433</v>
      </c>
      <c r="F63" s="32">
        <f t="shared" si="9"/>
        <v>0</v>
      </c>
      <c r="G63" s="32">
        <f t="shared" si="9"/>
        <v>21896</v>
      </c>
      <c r="H63" s="32">
        <f t="shared" si="9"/>
        <v>0</v>
      </c>
      <c r="I63" s="32">
        <f t="shared" si="9"/>
        <v>265873196</v>
      </c>
      <c r="J63" s="32">
        <f t="shared" si="9"/>
        <v>121866892</v>
      </c>
      <c r="K63" s="32">
        <f t="shared" si="9"/>
        <v>0</v>
      </c>
      <c r="L63" s="32">
        <f t="shared" si="9"/>
        <v>0</v>
      </c>
      <c r="M63" s="32">
        <f t="shared" si="9"/>
        <v>324316499</v>
      </c>
      <c r="N63" s="32">
        <f t="shared" si="9"/>
        <v>110023</v>
      </c>
      <c r="O63" s="32">
        <f>SUM(D63:N63)</f>
        <v>756752954</v>
      </c>
      <c r="P63" s="46">
        <f t="shared" si="7"/>
        <v>1935.8652433284217</v>
      </c>
      <c r="Q63" s="10"/>
    </row>
    <row r="64" spans="1:17">
      <c r="A64" s="12"/>
      <c r="B64" s="25">
        <v>341.2</v>
      </c>
      <c r="C64" s="20" t="s">
        <v>186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121866892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81" si="10">SUM(D64:N64)</f>
        <v>121866892</v>
      </c>
      <c r="P64" s="48">
        <f t="shared" si="7"/>
        <v>311.75019441715784</v>
      </c>
      <c r="Q64" s="9"/>
    </row>
    <row r="65" spans="1:17">
      <c r="A65" s="12"/>
      <c r="B65" s="25">
        <v>341.8</v>
      </c>
      <c r="C65" s="20" t="s">
        <v>267</v>
      </c>
      <c r="D65" s="47">
        <v>15315447</v>
      </c>
      <c r="E65" s="47">
        <v>10000431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324316499</v>
      </c>
      <c r="N65" s="47">
        <v>0</v>
      </c>
      <c r="O65" s="47">
        <f t="shared" si="10"/>
        <v>349632377</v>
      </c>
      <c r="P65" s="48">
        <f t="shared" si="7"/>
        <v>894.40175026604459</v>
      </c>
      <c r="Q65" s="9"/>
    </row>
    <row r="66" spans="1:17">
      <c r="A66" s="12"/>
      <c r="B66" s="25">
        <v>341.9</v>
      </c>
      <c r="C66" s="20" t="s">
        <v>188</v>
      </c>
      <c r="D66" s="47">
        <v>1751589</v>
      </c>
      <c r="E66" s="47">
        <v>3951850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5703439</v>
      </c>
      <c r="P66" s="48">
        <f t="shared" si="7"/>
        <v>14.590084213326785</v>
      </c>
      <c r="Q66" s="9"/>
    </row>
    <row r="67" spans="1:17">
      <c r="A67" s="12"/>
      <c r="B67" s="25">
        <v>342.6</v>
      </c>
      <c r="C67" s="20" t="s">
        <v>67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18445230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18445230</v>
      </c>
      <c r="P67" s="48">
        <f t="shared" si="7"/>
        <v>47.185120947937129</v>
      </c>
      <c r="Q67" s="9"/>
    </row>
    <row r="68" spans="1:17">
      <c r="A68" s="12"/>
      <c r="B68" s="25">
        <v>342.9</v>
      </c>
      <c r="C68" s="20" t="s">
        <v>135</v>
      </c>
      <c r="D68" s="47">
        <v>0</v>
      </c>
      <c r="E68" s="47">
        <v>483832</v>
      </c>
      <c r="F68" s="47">
        <v>0</v>
      </c>
      <c r="G68" s="47">
        <v>2000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485832</v>
      </c>
      <c r="P68" s="48">
        <f t="shared" si="7"/>
        <v>1.2428167976424362</v>
      </c>
      <c r="Q68" s="9"/>
    </row>
    <row r="69" spans="1:17">
      <c r="A69" s="12"/>
      <c r="B69" s="25">
        <v>343.4</v>
      </c>
      <c r="C69" s="20" t="s">
        <v>68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59859405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59859405</v>
      </c>
      <c r="P69" s="48">
        <f t="shared" ref="P69:P100" si="11">(O69/P$110)</f>
        <v>153.12757091110021</v>
      </c>
      <c r="Q69" s="9"/>
    </row>
    <row r="70" spans="1:17">
      <c r="A70" s="12"/>
      <c r="B70" s="25">
        <v>343.6</v>
      </c>
      <c r="C70" s="20" t="s">
        <v>69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176896115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176896115</v>
      </c>
      <c r="P70" s="48">
        <f t="shared" si="11"/>
        <v>452.52157774639818</v>
      </c>
      <c r="Q70" s="9"/>
    </row>
    <row r="71" spans="1:17">
      <c r="A71" s="12"/>
      <c r="B71" s="25">
        <v>343.9</v>
      </c>
      <c r="C71" s="20" t="s">
        <v>71</v>
      </c>
      <c r="D71" s="47">
        <v>0</v>
      </c>
      <c r="E71" s="47">
        <v>2876365</v>
      </c>
      <c r="F71" s="47">
        <v>0</v>
      </c>
      <c r="G71" s="47">
        <v>13896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2890261</v>
      </c>
      <c r="P71" s="48">
        <f t="shared" si="11"/>
        <v>7.3936359078258018</v>
      </c>
      <c r="Q71" s="9"/>
    </row>
    <row r="72" spans="1:17">
      <c r="A72" s="12"/>
      <c r="B72" s="25">
        <v>344.1</v>
      </c>
      <c r="C72" s="20" t="s">
        <v>189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9687439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9687439</v>
      </c>
      <c r="P72" s="48">
        <f t="shared" si="11"/>
        <v>24.781636276195155</v>
      </c>
      <c r="Q72" s="9"/>
    </row>
    <row r="73" spans="1:17">
      <c r="A73" s="12"/>
      <c r="B73" s="25">
        <v>344.3</v>
      </c>
      <c r="C73" s="20" t="s">
        <v>190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985007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985007</v>
      </c>
      <c r="P73" s="48">
        <f t="shared" si="11"/>
        <v>2.519766597085789</v>
      </c>
      <c r="Q73" s="9"/>
    </row>
    <row r="74" spans="1:17">
      <c r="A74" s="12"/>
      <c r="B74" s="25">
        <v>344.9</v>
      </c>
      <c r="C74" s="20" t="s">
        <v>191</v>
      </c>
      <c r="D74" s="47">
        <v>0</v>
      </c>
      <c r="E74" s="47">
        <v>521665</v>
      </c>
      <c r="F74" s="47">
        <v>0</v>
      </c>
      <c r="G74" s="47">
        <v>6000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527665</v>
      </c>
      <c r="P74" s="48">
        <f t="shared" si="11"/>
        <v>1.3498306524230517</v>
      </c>
      <c r="Q74" s="9"/>
    </row>
    <row r="75" spans="1:17">
      <c r="A75" s="12"/>
      <c r="B75" s="25">
        <v>345.1</v>
      </c>
      <c r="C75" s="20" t="s">
        <v>75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60500</v>
      </c>
      <c r="O75" s="47">
        <f t="shared" si="10"/>
        <v>60500</v>
      </c>
      <c r="P75" s="48">
        <f t="shared" si="11"/>
        <v>0.15476629011132939</v>
      </c>
      <c r="Q75" s="9"/>
    </row>
    <row r="76" spans="1:17">
      <c r="A76" s="12"/>
      <c r="B76" s="25">
        <v>345.9</v>
      </c>
      <c r="C76" s="20" t="s">
        <v>136</v>
      </c>
      <c r="D76" s="47">
        <v>41227</v>
      </c>
      <c r="E76" s="47">
        <v>97636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8273</v>
      </c>
      <c r="O76" s="47">
        <f t="shared" si="10"/>
        <v>147136</v>
      </c>
      <c r="P76" s="48">
        <f t="shared" si="11"/>
        <v>0.37639161755075312</v>
      </c>
      <c r="Q76" s="9"/>
    </row>
    <row r="77" spans="1:17">
      <c r="A77" s="12"/>
      <c r="B77" s="25">
        <v>346.4</v>
      </c>
      <c r="C77" s="20" t="s">
        <v>76</v>
      </c>
      <c r="D77" s="47">
        <v>111185</v>
      </c>
      <c r="E77" s="47">
        <v>18992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130177</v>
      </c>
      <c r="P77" s="48">
        <f t="shared" si="11"/>
        <v>0.33300845203012441</v>
      </c>
      <c r="Q77" s="9"/>
    </row>
    <row r="78" spans="1:17">
      <c r="A78" s="12"/>
      <c r="B78" s="25">
        <v>346.9</v>
      </c>
      <c r="C78" s="20" t="s">
        <v>162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41250</v>
      </c>
      <c r="O78" s="47">
        <f t="shared" si="10"/>
        <v>41250</v>
      </c>
      <c r="P78" s="48">
        <f t="shared" si="11"/>
        <v>0.10552247053045187</v>
      </c>
      <c r="Q78" s="9"/>
    </row>
    <row r="79" spans="1:17">
      <c r="A79" s="12"/>
      <c r="B79" s="25">
        <v>347.1</v>
      </c>
      <c r="C79" s="20" t="s">
        <v>77</v>
      </c>
      <c r="D79" s="47">
        <v>106267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106267</v>
      </c>
      <c r="P79" s="48">
        <f t="shared" si="11"/>
        <v>0.27184379092992794</v>
      </c>
      <c r="Q79" s="9"/>
    </row>
    <row r="80" spans="1:17">
      <c r="A80" s="12"/>
      <c r="B80" s="25">
        <v>347.2</v>
      </c>
      <c r="C80" s="20" t="s">
        <v>78</v>
      </c>
      <c r="D80" s="47">
        <v>5743553</v>
      </c>
      <c r="E80" s="47">
        <v>3509663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9253216</v>
      </c>
      <c r="P80" s="48">
        <f t="shared" si="11"/>
        <v>23.670841519318927</v>
      </c>
      <c r="Q80" s="9"/>
    </row>
    <row r="81" spans="1:17">
      <c r="A81" s="12"/>
      <c r="B81" s="25">
        <v>347.9</v>
      </c>
      <c r="C81" s="20" t="s">
        <v>80</v>
      </c>
      <c r="D81" s="47">
        <v>16747</v>
      </c>
      <c r="E81" s="47">
        <v>17999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34746</v>
      </c>
      <c r="P81" s="48">
        <f t="shared" si="11"/>
        <v>8.8884454813359534E-2</v>
      </c>
      <c r="Q81" s="9"/>
    </row>
    <row r="82" spans="1:17" ht="15.75">
      <c r="A82" s="29" t="s">
        <v>54</v>
      </c>
      <c r="B82" s="30"/>
      <c r="C82" s="31"/>
      <c r="D82" s="32">
        <f t="shared" ref="D82:N82" si="12">SUM(D83:D87)</f>
        <v>316004</v>
      </c>
      <c r="E82" s="32">
        <f t="shared" si="12"/>
        <v>2181586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 t="shared" si="12"/>
        <v>0</v>
      </c>
      <c r="O82" s="32">
        <f>SUM(D82:N82)</f>
        <v>2497590</v>
      </c>
      <c r="P82" s="46">
        <f t="shared" si="11"/>
        <v>6.3891361738703338</v>
      </c>
      <c r="Q82" s="10"/>
    </row>
    <row r="83" spans="1:17">
      <c r="A83" s="13"/>
      <c r="B83" s="40">
        <v>351.1</v>
      </c>
      <c r="C83" s="21" t="s">
        <v>92</v>
      </c>
      <c r="D83" s="47">
        <v>0</v>
      </c>
      <c r="E83" s="47">
        <v>1074472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>SUM(D83:N83)</f>
        <v>1074472</v>
      </c>
      <c r="P83" s="48">
        <f t="shared" si="11"/>
        <v>2.7486288474132285</v>
      </c>
      <c r="Q83" s="9"/>
    </row>
    <row r="84" spans="1:17">
      <c r="A84" s="13"/>
      <c r="B84" s="40">
        <v>351.3</v>
      </c>
      <c r="C84" s="21" t="s">
        <v>268</v>
      </c>
      <c r="D84" s="47">
        <v>251206</v>
      </c>
      <c r="E84" s="47">
        <v>89209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ref="O84:O87" si="13">SUM(D84:N84)</f>
        <v>340415</v>
      </c>
      <c r="P84" s="48">
        <f t="shared" si="11"/>
        <v>0.87082258922724298</v>
      </c>
      <c r="Q84" s="9"/>
    </row>
    <row r="85" spans="1:17">
      <c r="A85" s="13"/>
      <c r="B85" s="40">
        <v>352</v>
      </c>
      <c r="C85" s="21" t="s">
        <v>93</v>
      </c>
      <c r="D85" s="47">
        <v>-3416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3"/>
        <v>-3416</v>
      </c>
      <c r="P85" s="48">
        <f t="shared" si="11"/>
        <v>-8.7385396201702693E-3</v>
      </c>
      <c r="Q85" s="9"/>
    </row>
    <row r="86" spans="1:17">
      <c r="A86" s="13"/>
      <c r="B86" s="40">
        <v>354</v>
      </c>
      <c r="C86" s="21" t="s">
        <v>94</v>
      </c>
      <c r="D86" s="47">
        <v>68214</v>
      </c>
      <c r="E86" s="47">
        <v>327898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3"/>
        <v>396112</v>
      </c>
      <c r="P86" s="48">
        <f t="shared" si="11"/>
        <v>1.0133022265880811</v>
      </c>
      <c r="Q86" s="9"/>
    </row>
    <row r="87" spans="1:17">
      <c r="A87" s="13"/>
      <c r="B87" s="40">
        <v>359</v>
      </c>
      <c r="C87" s="21" t="s">
        <v>95</v>
      </c>
      <c r="D87" s="47">
        <v>0</v>
      </c>
      <c r="E87" s="47">
        <v>690007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3"/>
        <v>690007</v>
      </c>
      <c r="P87" s="48">
        <f t="shared" si="11"/>
        <v>1.7651210502619514</v>
      </c>
      <c r="Q87" s="9"/>
    </row>
    <row r="88" spans="1:17" ht="15.75">
      <c r="A88" s="29" t="s">
        <v>5</v>
      </c>
      <c r="B88" s="30"/>
      <c r="C88" s="31"/>
      <c r="D88" s="32">
        <f t="shared" ref="D88:N88" si="14">SUM(D89:D96)</f>
        <v>-2654238</v>
      </c>
      <c r="E88" s="32">
        <f t="shared" si="14"/>
        <v>-10419354</v>
      </c>
      <c r="F88" s="32">
        <f t="shared" si="14"/>
        <v>-197837</v>
      </c>
      <c r="G88" s="32">
        <f t="shared" si="14"/>
        <v>-26417327</v>
      </c>
      <c r="H88" s="32">
        <f t="shared" si="14"/>
        <v>-209344</v>
      </c>
      <c r="I88" s="32">
        <f t="shared" si="14"/>
        <v>-24264474</v>
      </c>
      <c r="J88" s="32">
        <f t="shared" si="14"/>
        <v>-2633550</v>
      </c>
      <c r="K88" s="32">
        <f t="shared" si="14"/>
        <v>0</v>
      </c>
      <c r="L88" s="32">
        <f t="shared" si="14"/>
        <v>0</v>
      </c>
      <c r="M88" s="32">
        <f t="shared" si="14"/>
        <v>29505898</v>
      </c>
      <c r="N88" s="32">
        <f t="shared" si="14"/>
        <v>131</v>
      </c>
      <c r="O88" s="32">
        <f>SUM(D88:N88)</f>
        <v>-37290095</v>
      </c>
      <c r="P88" s="46">
        <f t="shared" si="11"/>
        <v>-95.392556380975776</v>
      </c>
      <c r="Q88" s="10"/>
    </row>
    <row r="89" spans="1:17">
      <c r="A89" s="12"/>
      <c r="B89" s="25">
        <v>361.1</v>
      </c>
      <c r="C89" s="20" t="s">
        <v>96</v>
      </c>
      <c r="D89" s="47">
        <v>1591994</v>
      </c>
      <c r="E89" s="47">
        <v>2651897</v>
      </c>
      <c r="F89" s="47">
        <v>31773</v>
      </c>
      <c r="G89" s="47">
        <v>4336719</v>
      </c>
      <c r="H89" s="47">
        <v>38037</v>
      </c>
      <c r="I89" s="47">
        <v>3533863</v>
      </c>
      <c r="J89" s="47">
        <v>-384017</v>
      </c>
      <c r="K89" s="47">
        <v>0</v>
      </c>
      <c r="L89" s="47">
        <v>0</v>
      </c>
      <c r="M89" s="47">
        <v>0</v>
      </c>
      <c r="N89" s="47">
        <v>0</v>
      </c>
      <c r="O89" s="47">
        <f>SUM(D89:N89)</f>
        <v>11800266</v>
      </c>
      <c r="P89" s="48">
        <f t="shared" si="11"/>
        <v>30.186502333005894</v>
      </c>
      <c r="Q89" s="9"/>
    </row>
    <row r="90" spans="1:17">
      <c r="A90" s="12"/>
      <c r="B90" s="25">
        <v>361.3</v>
      </c>
      <c r="C90" s="20" t="s">
        <v>97</v>
      </c>
      <c r="D90" s="47">
        <v>-9659918</v>
      </c>
      <c r="E90" s="47">
        <v>-17998827</v>
      </c>
      <c r="F90" s="47">
        <v>-229610</v>
      </c>
      <c r="G90" s="47">
        <v>-32329782</v>
      </c>
      <c r="H90" s="47">
        <v>-288581</v>
      </c>
      <c r="I90" s="47">
        <v>-26438554</v>
      </c>
      <c r="J90" s="47">
        <v>-3702265</v>
      </c>
      <c r="K90" s="47">
        <v>0</v>
      </c>
      <c r="L90" s="47">
        <v>0</v>
      </c>
      <c r="M90" s="47">
        <v>0</v>
      </c>
      <c r="N90" s="47">
        <v>0</v>
      </c>
      <c r="O90" s="47">
        <f t="shared" ref="O90:O96" si="15">SUM(D90:N90)</f>
        <v>-90647537</v>
      </c>
      <c r="P90" s="48">
        <f t="shared" si="11"/>
        <v>-231.88732246643747</v>
      </c>
      <c r="Q90" s="9"/>
    </row>
    <row r="91" spans="1:17">
      <c r="A91" s="12"/>
      <c r="B91" s="25">
        <v>362</v>
      </c>
      <c r="C91" s="20" t="s">
        <v>98</v>
      </c>
      <c r="D91" s="47">
        <v>67814</v>
      </c>
      <c r="E91" s="47">
        <v>544136</v>
      </c>
      <c r="F91" s="47">
        <v>0</v>
      </c>
      <c r="G91" s="47">
        <v>4239</v>
      </c>
      <c r="H91" s="47">
        <v>41200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657389</v>
      </c>
      <c r="P91" s="48">
        <f t="shared" si="11"/>
        <v>1.6816802758677145</v>
      </c>
      <c r="Q91" s="9"/>
    </row>
    <row r="92" spans="1:17">
      <c r="A92" s="12"/>
      <c r="B92" s="25">
        <v>364</v>
      </c>
      <c r="C92" s="20" t="s">
        <v>193</v>
      </c>
      <c r="D92" s="47">
        <v>4289172</v>
      </c>
      <c r="E92" s="47">
        <v>170819</v>
      </c>
      <c r="F92" s="47">
        <v>0</v>
      </c>
      <c r="G92" s="47">
        <v>201722</v>
      </c>
      <c r="H92" s="47">
        <v>0</v>
      </c>
      <c r="I92" s="47">
        <v>-2590828</v>
      </c>
      <c r="J92" s="47">
        <v>-270501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5"/>
        <v>1800384</v>
      </c>
      <c r="P92" s="48">
        <f t="shared" si="11"/>
        <v>4.605599214145383</v>
      </c>
      <c r="Q92" s="9"/>
    </row>
    <row r="93" spans="1:17">
      <c r="A93" s="12"/>
      <c r="B93" s="25">
        <v>365</v>
      </c>
      <c r="C93" s="20" t="s">
        <v>194</v>
      </c>
      <c r="D93" s="47">
        <v>11888</v>
      </c>
      <c r="E93" s="47">
        <v>47781</v>
      </c>
      <c r="F93" s="47">
        <v>0</v>
      </c>
      <c r="G93" s="47">
        <v>0</v>
      </c>
      <c r="H93" s="47">
        <v>0</v>
      </c>
      <c r="I93" s="47">
        <v>0</v>
      </c>
      <c r="J93" s="47">
        <v>3693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5"/>
        <v>63362</v>
      </c>
      <c r="P93" s="48">
        <f t="shared" si="11"/>
        <v>0.16208763097576948</v>
      </c>
      <c r="Q93" s="9"/>
    </row>
    <row r="94" spans="1:17">
      <c r="A94" s="12"/>
      <c r="B94" s="25">
        <v>366</v>
      </c>
      <c r="C94" s="20" t="s">
        <v>101</v>
      </c>
      <c r="D94" s="47">
        <v>16067</v>
      </c>
      <c r="E94" s="47">
        <v>578636</v>
      </c>
      <c r="F94" s="47">
        <v>0</v>
      </c>
      <c r="G94" s="47">
        <v>1036466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29427234</v>
      </c>
      <c r="N94" s="47">
        <v>0</v>
      </c>
      <c r="O94" s="47">
        <f t="shared" si="15"/>
        <v>31058403</v>
      </c>
      <c r="P94" s="48">
        <f t="shared" si="11"/>
        <v>79.451137340373279</v>
      </c>
      <c r="Q94" s="9"/>
    </row>
    <row r="95" spans="1:17">
      <c r="A95" s="12"/>
      <c r="B95" s="25">
        <v>369.3</v>
      </c>
      <c r="C95" s="20" t="s">
        <v>152</v>
      </c>
      <c r="D95" s="47">
        <v>203542</v>
      </c>
      <c r="E95" s="47">
        <v>499479</v>
      </c>
      <c r="F95" s="47">
        <v>0</v>
      </c>
      <c r="G95" s="47">
        <v>138988</v>
      </c>
      <c r="H95" s="47">
        <v>0</v>
      </c>
      <c r="I95" s="47">
        <v>160858</v>
      </c>
      <c r="J95" s="47">
        <v>616023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5"/>
        <v>1618890</v>
      </c>
      <c r="P95" s="48">
        <f t="shared" si="11"/>
        <v>4.1413156925343815</v>
      </c>
      <c r="Q95" s="9"/>
    </row>
    <row r="96" spans="1:17">
      <c r="A96" s="12"/>
      <c r="B96" s="25">
        <v>369.9</v>
      </c>
      <c r="C96" s="20" t="s">
        <v>102</v>
      </c>
      <c r="D96" s="47">
        <v>825203</v>
      </c>
      <c r="E96" s="47">
        <v>3086725</v>
      </c>
      <c r="F96" s="47">
        <v>0</v>
      </c>
      <c r="G96" s="47">
        <v>194321</v>
      </c>
      <c r="H96" s="47">
        <v>0</v>
      </c>
      <c r="I96" s="47">
        <v>1070187</v>
      </c>
      <c r="J96" s="47">
        <v>1103517</v>
      </c>
      <c r="K96" s="47">
        <v>0</v>
      </c>
      <c r="L96" s="47">
        <v>0</v>
      </c>
      <c r="M96" s="47">
        <v>78664</v>
      </c>
      <c r="N96" s="47">
        <v>131</v>
      </c>
      <c r="O96" s="47">
        <f t="shared" si="15"/>
        <v>6358748</v>
      </c>
      <c r="P96" s="48">
        <f t="shared" si="11"/>
        <v>16.266443598559267</v>
      </c>
      <c r="Q96" s="9"/>
    </row>
    <row r="97" spans="1:120" ht="15.75">
      <c r="A97" s="29" t="s">
        <v>55</v>
      </c>
      <c r="B97" s="30"/>
      <c r="C97" s="31"/>
      <c r="D97" s="32">
        <f t="shared" ref="D97:N97" si="16">SUM(D98:D107)</f>
        <v>23175616</v>
      </c>
      <c r="E97" s="32">
        <f t="shared" si="16"/>
        <v>44526529</v>
      </c>
      <c r="F97" s="32">
        <f t="shared" si="16"/>
        <v>147523935</v>
      </c>
      <c r="G97" s="32">
        <f t="shared" si="16"/>
        <v>80266785</v>
      </c>
      <c r="H97" s="32">
        <f t="shared" si="16"/>
        <v>0</v>
      </c>
      <c r="I97" s="32">
        <f t="shared" si="16"/>
        <v>46575992</v>
      </c>
      <c r="J97" s="32">
        <f t="shared" si="16"/>
        <v>748719</v>
      </c>
      <c r="K97" s="32">
        <f t="shared" si="16"/>
        <v>0</v>
      </c>
      <c r="L97" s="32">
        <f t="shared" si="16"/>
        <v>0</v>
      </c>
      <c r="M97" s="32">
        <f t="shared" si="16"/>
        <v>0</v>
      </c>
      <c r="N97" s="32">
        <f t="shared" si="16"/>
        <v>0</v>
      </c>
      <c r="O97" s="32">
        <f>SUM(D97:N97)</f>
        <v>342817576</v>
      </c>
      <c r="P97" s="46">
        <f t="shared" si="11"/>
        <v>876.96866814014402</v>
      </c>
      <c r="Q97" s="9"/>
    </row>
    <row r="98" spans="1:120">
      <c r="A98" s="12"/>
      <c r="B98" s="25">
        <v>381</v>
      </c>
      <c r="C98" s="20" t="s">
        <v>103</v>
      </c>
      <c r="D98" s="47">
        <v>12631321</v>
      </c>
      <c r="E98" s="47">
        <v>43154040</v>
      </c>
      <c r="F98" s="47">
        <v>39097475</v>
      </c>
      <c r="G98" s="47">
        <v>79251729</v>
      </c>
      <c r="H98" s="47">
        <v>0</v>
      </c>
      <c r="I98" s="47">
        <v>27839200</v>
      </c>
      <c r="J98" s="47">
        <v>741200</v>
      </c>
      <c r="K98" s="47">
        <v>0</v>
      </c>
      <c r="L98" s="47">
        <v>0</v>
      </c>
      <c r="M98" s="47">
        <v>0</v>
      </c>
      <c r="N98" s="47">
        <v>0</v>
      </c>
      <c r="O98" s="47">
        <f>SUM(D98:N98)</f>
        <v>202714965</v>
      </c>
      <c r="P98" s="48">
        <f t="shared" si="11"/>
        <v>518.56930715864439</v>
      </c>
      <c r="Q98" s="9"/>
    </row>
    <row r="99" spans="1:120">
      <c r="A99" s="12"/>
      <c r="B99" s="25">
        <v>384</v>
      </c>
      <c r="C99" s="20" t="s">
        <v>104</v>
      </c>
      <c r="D99" s="47">
        <v>273585</v>
      </c>
      <c r="E99" s="47">
        <v>591380</v>
      </c>
      <c r="F99" s="47">
        <v>108426460</v>
      </c>
      <c r="G99" s="47">
        <v>998540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ref="O99:O107" si="17">SUM(D99:N99)</f>
        <v>110289965</v>
      </c>
      <c r="P99" s="48">
        <f t="shared" si="11"/>
        <v>282.13502015798952</v>
      </c>
      <c r="Q99" s="9"/>
    </row>
    <row r="100" spans="1:120">
      <c r="A100" s="12"/>
      <c r="B100" s="25">
        <v>386.1</v>
      </c>
      <c r="C100" s="20" t="s">
        <v>269</v>
      </c>
      <c r="D100" s="47">
        <v>422316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7"/>
        <v>422316</v>
      </c>
      <c r="P100" s="48">
        <f t="shared" si="11"/>
        <v>1.0803352161100197</v>
      </c>
      <c r="Q100" s="9"/>
    </row>
    <row r="101" spans="1:120">
      <c r="A101" s="12"/>
      <c r="B101" s="25">
        <v>386.4</v>
      </c>
      <c r="C101" s="20" t="s">
        <v>270</v>
      </c>
      <c r="D101" s="47">
        <v>2301408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7"/>
        <v>2301408</v>
      </c>
      <c r="P101" s="48">
        <f t="shared" ref="P101:P108" si="18">(O101/P$110)</f>
        <v>5.8872789783889976</v>
      </c>
      <c r="Q101" s="9"/>
    </row>
    <row r="102" spans="1:120">
      <c r="A102" s="12"/>
      <c r="B102" s="25">
        <v>386.6</v>
      </c>
      <c r="C102" s="20" t="s">
        <v>271</v>
      </c>
      <c r="D102" s="47">
        <v>630030</v>
      </c>
      <c r="E102" s="47">
        <v>42333</v>
      </c>
      <c r="F102" s="47">
        <v>0</v>
      </c>
      <c r="G102" s="47">
        <v>10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7"/>
        <v>672373</v>
      </c>
      <c r="P102" s="48">
        <f t="shared" si="18"/>
        <v>1.7200111534053699</v>
      </c>
      <c r="Q102" s="9"/>
    </row>
    <row r="103" spans="1:120">
      <c r="A103" s="12"/>
      <c r="B103" s="25">
        <v>386.7</v>
      </c>
      <c r="C103" s="20" t="s">
        <v>272</v>
      </c>
      <c r="D103" s="47">
        <v>6887624</v>
      </c>
      <c r="E103" s="47">
        <v>738776</v>
      </c>
      <c r="F103" s="47">
        <v>0</v>
      </c>
      <c r="G103" s="47">
        <v>16506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7"/>
        <v>7642906</v>
      </c>
      <c r="P103" s="48">
        <f t="shared" si="18"/>
        <v>19.55147450065488</v>
      </c>
      <c r="Q103" s="9"/>
    </row>
    <row r="104" spans="1:120">
      <c r="A104" s="12"/>
      <c r="B104" s="25">
        <v>386.8</v>
      </c>
      <c r="C104" s="20" t="s">
        <v>273</v>
      </c>
      <c r="D104" s="47">
        <v>29332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7"/>
        <v>29332</v>
      </c>
      <c r="P104" s="48">
        <f t="shared" si="18"/>
        <v>7.5034790438768831E-2</v>
      </c>
      <c r="Q104" s="9"/>
    </row>
    <row r="105" spans="1:120">
      <c r="A105" s="12"/>
      <c r="B105" s="25">
        <v>389.4</v>
      </c>
      <c r="C105" s="20" t="s">
        <v>258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21972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7"/>
        <v>21972</v>
      </c>
      <c r="P105" s="48">
        <f t="shared" si="18"/>
        <v>5.6207023575638504E-2</v>
      </c>
      <c r="Q105" s="9"/>
    </row>
    <row r="106" spans="1:120">
      <c r="A106" s="12"/>
      <c r="B106" s="25">
        <v>389.8</v>
      </c>
      <c r="C106" s="20" t="s">
        <v>105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18714820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7"/>
        <v>18714820</v>
      </c>
      <c r="P106" s="48">
        <f t="shared" si="18"/>
        <v>47.874764652914209</v>
      </c>
      <c r="Q106" s="9"/>
    </row>
    <row r="107" spans="1:120" ht="15.75" thickBot="1">
      <c r="A107" s="12"/>
      <c r="B107" s="25">
        <v>389.9</v>
      </c>
      <c r="C107" s="20" t="s">
        <v>169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7519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7"/>
        <v>7519</v>
      </c>
      <c r="P107" s="48">
        <f t="shared" si="18"/>
        <v>1.9234508022265881E-2</v>
      </c>
      <c r="Q107" s="9"/>
    </row>
    <row r="108" spans="1:120" ht="16.5" thickBot="1">
      <c r="A108" s="14" t="s">
        <v>81</v>
      </c>
      <c r="B108" s="23"/>
      <c r="C108" s="22"/>
      <c r="D108" s="15">
        <f t="shared" ref="D108:N108" si="19">SUM(D5,D15,D28,D63,D82,D88,D97)</f>
        <v>493808207</v>
      </c>
      <c r="E108" s="15">
        <f t="shared" si="19"/>
        <v>305367392</v>
      </c>
      <c r="F108" s="15">
        <f t="shared" si="19"/>
        <v>149436915</v>
      </c>
      <c r="G108" s="15">
        <f t="shared" si="19"/>
        <v>254251633</v>
      </c>
      <c r="H108" s="15">
        <f t="shared" si="19"/>
        <v>-209344</v>
      </c>
      <c r="I108" s="15">
        <f t="shared" si="19"/>
        <v>326071441</v>
      </c>
      <c r="J108" s="15">
        <f t="shared" si="19"/>
        <v>119982061</v>
      </c>
      <c r="K108" s="15">
        <f t="shared" si="19"/>
        <v>0</v>
      </c>
      <c r="L108" s="15">
        <f t="shared" si="19"/>
        <v>0</v>
      </c>
      <c r="M108" s="15">
        <f t="shared" si="19"/>
        <v>353822397</v>
      </c>
      <c r="N108" s="15">
        <f t="shared" si="19"/>
        <v>110154</v>
      </c>
      <c r="O108" s="15">
        <f>SUM(D108:N108)</f>
        <v>2002640856</v>
      </c>
      <c r="P108" s="38">
        <f t="shared" si="18"/>
        <v>5122.9966232809429</v>
      </c>
      <c r="Q108" s="6"/>
      <c r="R108" s="2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</row>
    <row r="109" spans="1:120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9"/>
    </row>
    <row r="110" spans="1:120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3"/>
      <c r="M110" s="49" t="s">
        <v>274</v>
      </c>
      <c r="N110" s="49"/>
      <c r="O110" s="49"/>
      <c r="P110" s="44">
        <v>390912</v>
      </c>
    </row>
    <row r="111" spans="1:120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2"/>
    </row>
    <row r="112" spans="1:120" ht="15.75" customHeight="1" thickBot="1">
      <c r="A112" s="53" t="s">
        <v>144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5"/>
    </row>
  </sheetData>
  <mergeCells count="10">
    <mergeCell ref="M110:O110"/>
    <mergeCell ref="A111:P111"/>
    <mergeCell ref="A112:P11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69"/>
      <c r="M3" s="70"/>
      <c r="N3" s="36"/>
      <c r="O3" s="37"/>
      <c r="P3" s="71" t="s">
        <v>241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242</v>
      </c>
      <c r="N4" s="35" t="s">
        <v>11</v>
      </c>
      <c r="O4" s="35" t="s">
        <v>243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244</v>
      </c>
      <c r="B5" s="26"/>
      <c r="C5" s="26"/>
      <c r="D5" s="27">
        <f t="shared" ref="D5:N5" si="0">SUM(D6:D13)</f>
        <v>336470724</v>
      </c>
      <c r="E5" s="27">
        <f t="shared" si="0"/>
        <v>104357368</v>
      </c>
      <c r="F5" s="27">
        <f t="shared" si="0"/>
        <v>556374</v>
      </c>
      <c r="G5" s="27">
        <f t="shared" si="0"/>
        <v>115894475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557278941</v>
      </c>
      <c r="P5" s="33">
        <f t="shared" ref="P5:P36" si="1">(O5/P$99)</f>
        <v>1456.2531122608968</v>
      </c>
      <c r="Q5" s="6"/>
    </row>
    <row r="6" spans="1:134">
      <c r="A6" s="12"/>
      <c r="B6" s="25">
        <v>311</v>
      </c>
      <c r="C6" s="20" t="s">
        <v>3</v>
      </c>
      <c r="D6" s="47">
        <v>336470724</v>
      </c>
      <c r="E6" s="47">
        <v>63667616</v>
      </c>
      <c r="F6" s="47">
        <v>556374</v>
      </c>
      <c r="G6" s="47">
        <v>14080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400708794</v>
      </c>
      <c r="P6" s="48">
        <f t="shared" si="1"/>
        <v>1047.1119316400125</v>
      </c>
      <c r="Q6" s="9"/>
    </row>
    <row r="7" spans="1:134">
      <c r="A7" s="12"/>
      <c r="B7" s="25">
        <v>312.13</v>
      </c>
      <c r="C7" s="20" t="s">
        <v>245</v>
      </c>
      <c r="D7" s="47">
        <v>0</v>
      </c>
      <c r="E7" s="47">
        <v>36192118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36192118</v>
      </c>
      <c r="P7" s="48">
        <f t="shared" si="1"/>
        <v>94.57541026445071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1744159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1744159</v>
      </c>
      <c r="P8" s="48">
        <f t="shared" si="1"/>
        <v>4.5577479878749871</v>
      </c>
      <c r="Q8" s="9"/>
    </row>
    <row r="9" spans="1:134">
      <c r="A9" s="12"/>
      <c r="B9" s="25">
        <v>312.41000000000003</v>
      </c>
      <c r="C9" s="20" t="s">
        <v>246</v>
      </c>
      <c r="D9" s="47">
        <v>0</v>
      </c>
      <c r="E9" s="47">
        <v>0</v>
      </c>
      <c r="F9" s="47">
        <v>0</v>
      </c>
      <c r="G9" s="47">
        <v>8295677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8295677</v>
      </c>
      <c r="P9" s="48">
        <f t="shared" si="1"/>
        <v>21.677843106511968</v>
      </c>
      <c r="Q9" s="9"/>
    </row>
    <row r="10" spans="1:134">
      <c r="A10" s="12"/>
      <c r="B10" s="25">
        <v>312.42</v>
      </c>
      <c r="C10" s="20" t="s">
        <v>247</v>
      </c>
      <c r="D10" s="47">
        <v>0</v>
      </c>
      <c r="E10" s="47">
        <v>0</v>
      </c>
      <c r="F10" s="47">
        <v>0</v>
      </c>
      <c r="G10" s="47">
        <v>6252189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6252189</v>
      </c>
      <c r="P10" s="48">
        <f t="shared" si="1"/>
        <v>16.337903731577295</v>
      </c>
      <c r="Q10" s="9"/>
    </row>
    <row r="11" spans="1:134">
      <c r="A11" s="12"/>
      <c r="B11" s="25">
        <v>312.63</v>
      </c>
      <c r="C11" s="20" t="s">
        <v>248</v>
      </c>
      <c r="D11" s="47">
        <v>0</v>
      </c>
      <c r="E11" s="47">
        <v>0</v>
      </c>
      <c r="F11" s="47">
        <v>0</v>
      </c>
      <c r="G11" s="47">
        <v>99588370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99588370</v>
      </c>
      <c r="P11" s="48">
        <f t="shared" si="1"/>
        <v>260.23928608759275</v>
      </c>
      <c r="Q11" s="9"/>
    </row>
    <row r="12" spans="1:134">
      <c r="A12" s="12"/>
      <c r="B12" s="25">
        <v>315.10000000000002</v>
      </c>
      <c r="C12" s="20" t="s">
        <v>249</v>
      </c>
      <c r="D12" s="47">
        <v>0</v>
      </c>
      <c r="E12" s="47">
        <v>3860657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3860657</v>
      </c>
      <c r="P12" s="48">
        <f t="shared" si="1"/>
        <v>10.088473398139438</v>
      </c>
      <c r="Q12" s="9"/>
    </row>
    <row r="13" spans="1:134">
      <c r="A13" s="12"/>
      <c r="B13" s="25">
        <v>319.10000000000002</v>
      </c>
      <c r="C13" s="20" t="s">
        <v>250</v>
      </c>
      <c r="D13" s="47">
        <v>0</v>
      </c>
      <c r="E13" s="47">
        <v>636977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636977</v>
      </c>
      <c r="P13" s="48">
        <f t="shared" si="1"/>
        <v>1.6645160447371172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SUM(D15:D26)</f>
        <v>388820</v>
      </c>
      <c r="E14" s="32">
        <f t="shared" si="3"/>
        <v>35934640</v>
      </c>
      <c r="F14" s="32">
        <f t="shared" si="3"/>
        <v>0</v>
      </c>
      <c r="G14" s="32">
        <f t="shared" si="3"/>
        <v>48755637</v>
      </c>
      <c r="H14" s="32">
        <f t="shared" si="3"/>
        <v>0</v>
      </c>
      <c r="I14" s="32">
        <f t="shared" si="3"/>
        <v>16242482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101321579</v>
      </c>
      <c r="P14" s="46">
        <f t="shared" si="1"/>
        <v>264.76842008989235</v>
      </c>
      <c r="Q14" s="10"/>
    </row>
    <row r="15" spans="1:134">
      <c r="A15" s="12"/>
      <c r="B15" s="25">
        <v>322</v>
      </c>
      <c r="C15" s="20" t="s">
        <v>251</v>
      </c>
      <c r="D15" s="47">
        <v>0</v>
      </c>
      <c r="E15" s="47">
        <v>30720056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30720056</v>
      </c>
      <c r="P15" s="48">
        <f t="shared" si="1"/>
        <v>80.276094909585026</v>
      </c>
      <c r="Q15" s="9"/>
    </row>
    <row r="16" spans="1:134">
      <c r="A16" s="12"/>
      <c r="B16" s="25">
        <v>324.11</v>
      </c>
      <c r="C16" s="20" t="s">
        <v>117</v>
      </c>
      <c r="D16" s="47">
        <v>0</v>
      </c>
      <c r="E16" s="47">
        <v>1334</v>
      </c>
      <c r="F16" s="47">
        <v>0</v>
      </c>
      <c r="G16" s="47">
        <v>3730249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6" si="4">SUM(D16:N16)</f>
        <v>3731583</v>
      </c>
      <c r="P16" s="48">
        <f t="shared" si="1"/>
        <v>9.7511837566635311</v>
      </c>
      <c r="Q16" s="9"/>
    </row>
    <row r="17" spans="1:17">
      <c r="A17" s="12"/>
      <c r="B17" s="25">
        <v>324.12</v>
      </c>
      <c r="C17" s="20" t="s">
        <v>118</v>
      </c>
      <c r="D17" s="47">
        <v>0</v>
      </c>
      <c r="E17" s="47">
        <v>0</v>
      </c>
      <c r="F17" s="47">
        <v>0</v>
      </c>
      <c r="G17" s="47">
        <v>652504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652504</v>
      </c>
      <c r="P17" s="48">
        <f t="shared" si="1"/>
        <v>1.7050904149681196</v>
      </c>
      <c r="Q17" s="9"/>
    </row>
    <row r="18" spans="1:17">
      <c r="A18" s="12"/>
      <c r="B18" s="25">
        <v>324.20999999999998</v>
      </c>
      <c r="C18" s="20" t="s">
        <v>119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15630614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15630614</v>
      </c>
      <c r="P18" s="48">
        <f t="shared" si="1"/>
        <v>40.845129089578762</v>
      </c>
      <c r="Q18" s="9"/>
    </row>
    <row r="19" spans="1:17">
      <c r="A19" s="12"/>
      <c r="B19" s="25">
        <v>324.22000000000003</v>
      </c>
      <c r="C19" s="20" t="s">
        <v>120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611868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611868</v>
      </c>
      <c r="P19" s="48">
        <f t="shared" si="1"/>
        <v>1.5989024772656004</v>
      </c>
      <c r="Q19" s="9"/>
    </row>
    <row r="20" spans="1:17">
      <c r="A20" s="12"/>
      <c r="B20" s="25">
        <v>324.31</v>
      </c>
      <c r="C20" s="20" t="s">
        <v>121</v>
      </c>
      <c r="D20" s="47">
        <v>0</v>
      </c>
      <c r="E20" s="47">
        <v>0</v>
      </c>
      <c r="F20" s="47">
        <v>0</v>
      </c>
      <c r="G20" s="47">
        <v>18898797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18898797</v>
      </c>
      <c r="P20" s="48">
        <f t="shared" si="1"/>
        <v>49.385379429288179</v>
      </c>
      <c r="Q20" s="9"/>
    </row>
    <row r="21" spans="1:17">
      <c r="A21" s="12"/>
      <c r="B21" s="25">
        <v>324.32</v>
      </c>
      <c r="C21" s="20" t="s">
        <v>122</v>
      </c>
      <c r="D21" s="47">
        <v>0</v>
      </c>
      <c r="E21" s="47">
        <v>0</v>
      </c>
      <c r="F21" s="47">
        <v>0</v>
      </c>
      <c r="G21" s="47">
        <v>7462315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7462315</v>
      </c>
      <c r="P21" s="48">
        <f t="shared" si="1"/>
        <v>19.500143723215221</v>
      </c>
      <c r="Q21" s="9"/>
    </row>
    <row r="22" spans="1:17">
      <c r="A22" s="12"/>
      <c r="B22" s="25">
        <v>324.61</v>
      </c>
      <c r="C22" s="20" t="s">
        <v>123</v>
      </c>
      <c r="D22" s="47">
        <v>0</v>
      </c>
      <c r="E22" s="47">
        <v>0</v>
      </c>
      <c r="F22" s="47">
        <v>0</v>
      </c>
      <c r="G22" s="47">
        <v>12686430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12686430</v>
      </c>
      <c r="P22" s="48">
        <f t="shared" si="1"/>
        <v>33.151536531828157</v>
      </c>
      <c r="Q22" s="9"/>
    </row>
    <row r="23" spans="1:17">
      <c r="A23" s="12"/>
      <c r="B23" s="25">
        <v>324.91000000000003</v>
      </c>
      <c r="C23" s="20" t="s">
        <v>125</v>
      </c>
      <c r="D23" s="47">
        <v>0</v>
      </c>
      <c r="E23" s="47">
        <v>0</v>
      </c>
      <c r="F23" s="47">
        <v>0</v>
      </c>
      <c r="G23" s="47">
        <v>2708803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2708803</v>
      </c>
      <c r="P23" s="48">
        <f t="shared" si="1"/>
        <v>7.0785068464513428</v>
      </c>
      <c r="Q23" s="9"/>
    </row>
    <row r="24" spans="1:17">
      <c r="A24" s="12"/>
      <c r="B24" s="25">
        <v>324.92</v>
      </c>
      <c r="C24" s="20" t="s">
        <v>149</v>
      </c>
      <c r="D24" s="47">
        <v>0</v>
      </c>
      <c r="E24" s="47">
        <v>0</v>
      </c>
      <c r="F24" s="47">
        <v>0</v>
      </c>
      <c r="G24" s="47">
        <v>497208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497208</v>
      </c>
      <c r="P24" s="48">
        <f t="shared" si="1"/>
        <v>1.2992787707745375</v>
      </c>
      <c r="Q24" s="9"/>
    </row>
    <row r="25" spans="1:17">
      <c r="A25" s="12"/>
      <c r="B25" s="25">
        <v>325.10000000000002</v>
      </c>
      <c r="C25" s="20" t="s">
        <v>126</v>
      </c>
      <c r="D25" s="47">
        <v>0</v>
      </c>
      <c r="E25" s="47">
        <v>4075210</v>
      </c>
      <c r="F25" s="47">
        <v>0</v>
      </c>
      <c r="G25" s="47">
        <v>1534728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5609938</v>
      </c>
      <c r="P25" s="48">
        <f t="shared" si="1"/>
        <v>14.659605937075364</v>
      </c>
      <c r="Q25" s="9"/>
    </row>
    <row r="26" spans="1:17">
      <c r="A26" s="12"/>
      <c r="B26" s="25">
        <v>329.1</v>
      </c>
      <c r="C26" s="20" t="s">
        <v>252</v>
      </c>
      <c r="D26" s="47">
        <v>388820</v>
      </c>
      <c r="E26" s="47">
        <v>1138040</v>
      </c>
      <c r="F26" s="47">
        <v>0</v>
      </c>
      <c r="G26" s="47">
        <v>584603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2111463</v>
      </c>
      <c r="P26" s="48">
        <f t="shared" si="1"/>
        <v>5.5175682031984952</v>
      </c>
      <c r="Q26" s="9"/>
    </row>
    <row r="27" spans="1:17" ht="15.75">
      <c r="A27" s="29" t="s">
        <v>253</v>
      </c>
      <c r="B27" s="30"/>
      <c r="C27" s="31"/>
      <c r="D27" s="32">
        <f t="shared" ref="D27:N27" si="5">SUM(D28:D54)</f>
        <v>71504172</v>
      </c>
      <c r="E27" s="32">
        <f t="shared" si="5"/>
        <v>88619478</v>
      </c>
      <c r="F27" s="32">
        <f t="shared" si="5"/>
        <v>2033421</v>
      </c>
      <c r="G27" s="32">
        <f t="shared" si="5"/>
        <v>12073361</v>
      </c>
      <c r="H27" s="32">
        <f t="shared" si="5"/>
        <v>0</v>
      </c>
      <c r="I27" s="32">
        <f t="shared" si="5"/>
        <v>34412151</v>
      </c>
      <c r="J27" s="32">
        <f t="shared" si="5"/>
        <v>3959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5">
        <f>SUM(D27:N27)</f>
        <v>208646542</v>
      </c>
      <c r="P27" s="46">
        <f t="shared" si="1"/>
        <v>545.22457928295182</v>
      </c>
      <c r="Q27" s="10"/>
    </row>
    <row r="28" spans="1:17">
      <c r="A28" s="12"/>
      <c r="B28" s="25">
        <v>331.1</v>
      </c>
      <c r="C28" s="20" t="s">
        <v>127</v>
      </c>
      <c r="D28" s="47">
        <v>0</v>
      </c>
      <c r="E28" s="47">
        <v>1100453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1100453</v>
      </c>
      <c r="P28" s="48">
        <f t="shared" si="1"/>
        <v>2.8756480610431692</v>
      </c>
      <c r="Q28" s="9"/>
    </row>
    <row r="29" spans="1:17">
      <c r="A29" s="12"/>
      <c r="B29" s="25">
        <v>331.2</v>
      </c>
      <c r="C29" s="20" t="s">
        <v>20</v>
      </c>
      <c r="D29" s="47">
        <v>69827664</v>
      </c>
      <c r="E29" s="47">
        <v>4109210</v>
      </c>
      <c r="F29" s="47">
        <v>0</v>
      </c>
      <c r="G29" s="47">
        <v>5803323</v>
      </c>
      <c r="H29" s="47">
        <v>0</v>
      </c>
      <c r="I29" s="47">
        <v>19158970</v>
      </c>
      <c r="J29" s="47">
        <v>3959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98903126</v>
      </c>
      <c r="P29" s="48">
        <f t="shared" si="1"/>
        <v>258.44864116232884</v>
      </c>
      <c r="Q29" s="9"/>
    </row>
    <row r="30" spans="1:17">
      <c r="A30" s="12"/>
      <c r="B30" s="25">
        <v>331.39</v>
      </c>
      <c r="C30" s="20" t="s">
        <v>27</v>
      </c>
      <c r="D30" s="47">
        <v>141387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ref="O30:O46" si="6">SUM(D30:N30)</f>
        <v>141387</v>
      </c>
      <c r="P30" s="48">
        <f t="shared" si="1"/>
        <v>0.36946534963938538</v>
      </c>
      <c r="Q30" s="9"/>
    </row>
    <row r="31" spans="1:17">
      <c r="A31" s="12"/>
      <c r="B31" s="25">
        <v>331.41</v>
      </c>
      <c r="C31" s="20" t="s">
        <v>128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3625608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3625608</v>
      </c>
      <c r="P31" s="48">
        <f t="shared" si="1"/>
        <v>9.474255252430229</v>
      </c>
      <c r="Q31" s="9"/>
    </row>
    <row r="32" spans="1:17">
      <c r="A32" s="12"/>
      <c r="B32" s="25">
        <v>331.42</v>
      </c>
      <c r="C32" s="20" t="s">
        <v>28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5323434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5323434</v>
      </c>
      <c r="P32" s="48">
        <f t="shared" si="1"/>
        <v>13.910928190655378</v>
      </c>
      <c r="Q32" s="9"/>
    </row>
    <row r="33" spans="1:17">
      <c r="A33" s="12"/>
      <c r="B33" s="25">
        <v>331.49</v>
      </c>
      <c r="C33" s="20" t="s">
        <v>29</v>
      </c>
      <c r="D33" s="47">
        <v>0</v>
      </c>
      <c r="E33" s="47">
        <v>1994153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1994153</v>
      </c>
      <c r="P33" s="48">
        <f t="shared" si="1"/>
        <v>5.2110196508832445</v>
      </c>
      <c r="Q33" s="9"/>
    </row>
    <row r="34" spans="1:17">
      <c r="A34" s="12"/>
      <c r="B34" s="25">
        <v>331.5</v>
      </c>
      <c r="C34" s="20" t="s">
        <v>22</v>
      </c>
      <c r="D34" s="47">
        <v>0</v>
      </c>
      <c r="E34" s="47">
        <v>3467990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3467990</v>
      </c>
      <c r="P34" s="48">
        <f t="shared" si="1"/>
        <v>9.0623758754050385</v>
      </c>
      <c r="Q34" s="9"/>
    </row>
    <row r="35" spans="1:17">
      <c r="A35" s="12"/>
      <c r="B35" s="25">
        <v>331.69</v>
      </c>
      <c r="C35" s="20" t="s">
        <v>31</v>
      </c>
      <c r="D35" s="47">
        <v>0</v>
      </c>
      <c r="E35" s="47">
        <v>2861103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2861103</v>
      </c>
      <c r="P35" s="48">
        <f t="shared" si="1"/>
        <v>7.4764894951395418</v>
      </c>
      <c r="Q35" s="9"/>
    </row>
    <row r="36" spans="1:17">
      <c r="A36" s="12"/>
      <c r="B36" s="25">
        <v>332</v>
      </c>
      <c r="C36" s="20" t="s">
        <v>236</v>
      </c>
      <c r="D36" s="47">
        <v>0</v>
      </c>
      <c r="E36" s="47">
        <v>64350905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64350905</v>
      </c>
      <c r="P36" s="48">
        <f t="shared" si="1"/>
        <v>168.15852670638654</v>
      </c>
      <c r="Q36" s="9"/>
    </row>
    <row r="37" spans="1:17">
      <c r="A37" s="12"/>
      <c r="B37" s="25">
        <v>333</v>
      </c>
      <c r="C37" s="20" t="s">
        <v>4</v>
      </c>
      <c r="D37" s="47">
        <v>1468206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1468206</v>
      </c>
      <c r="P37" s="48">
        <f t="shared" ref="P37:P68" si="7">(O37/P$99)</f>
        <v>3.8366415804327376</v>
      </c>
      <c r="Q37" s="9"/>
    </row>
    <row r="38" spans="1:17">
      <c r="A38" s="12"/>
      <c r="B38" s="25">
        <v>334.2</v>
      </c>
      <c r="C38" s="20" t="s">
        <v>26</v>
      </c>
      <c r="D38" s="47">
        <v>0</v>
      </c>
      <c r="E38" s="47">
        <v>992729</v>
      </c>
      <c r="F38" s="47">
        <v>0</v>
      </c>
      <c r="G38" s="47">
        <v>293021</v>
      </c>
      <c r="H38" s="47">
        <v>0</v>
      </c>
      <c r="I38" s="47">
        <v>1478207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2763957</v>
      </c>
      <c r="P38" s="48">
        <f t="shared" si="7"/>
        <v>7.2226324866729383</v>
      </c>
      <c r="Q38" s="9"/>
    </row>
    <row r="39" spans="1:17">
      <c r="A39" s="12"/>
      <c r="B39" s="25">
        <v>334.34</v>
      </c>
      <c r="C39" s="20" t="s">
        <v>129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114653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114653</v>
      </c>
      <c r="P39" s="48">
        <f t="shared" si="7"/>
        <v>0.29960541444548972</v>
      </c>
      <c r="Q39" s="9"/>
    </row>
    <row r="40" spans="1:17">
      <c r="A40" s="12"/>
      <c r="B40" s="25">
        <v>334.39</v>
      </c>
      <c r="C40" s="20" t="s">
        <v>33</v>
      </c>
      <c r="D40" s="47">
        <v>0</v>
      </c>
      <c r="E40" s="47">
        <v>2599736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2599736</v>
      </c>
      <c r="P40" s="48">
        <f t="shared" si="7"/>
        <v>6.7934984843733668</v>
      </c>
      <c r="Q40" s="9"/>
    </row>
    <row r="41" spans="1:17">
      <c r="A41" s="12"/>
      <c r="B41" s="25">
        <v>334.41</v>
      </c>
      <c r="C41" s="20" t="s">
        <v>159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2368141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2368141</v>
      </c>
      <c r="P41" s="48">
        <f t="shared" si="7"/>
        <v>6.1883061565799098</v>
      </c>
      <c r="Q41" s="9"/>
    </row>
    <row r="42" spans="1:17">
      <c r="A42" s="12"/>
      <c r="B42" s="25">
        <v>334.42</v>
      </c>
      <c r="C42" s="20" t="s">
        <v>173</v>
      </c>
      <c r="D42" s="47">
        <v>0</v>
      </c>
      <c r="E42" s="47">
        <v>69190</v>
      </c>
      <c r="F42" s="47">
        <v>0</v>
      </c>
      <c r="G42" s="47">
        <v>0</v>
      </c>
      <c r="H42" s="47">
        <v>0</v>
      </c>
      <c r="I42" s="47">
        <v>1975142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2044332</v>
      </c>
      <c r="P42" s="48">
        <f t="shared" si="7"/>
        <v>5.3421448730009411</v>
      </c>
      <c r="Q42" s="9"/>
    </row>
    <row r="43" spans="1:17">
      <c r="A43" s="12"/>
      <c r="B43" s="25">
        <v>334.5</v>
      </c>
      <c r="C43" s="20" t="s">
        <v>35</v>
      </c>
      <c r="D43" s="47">
        <v>0</v>
      </c>
      <c r="E43" s="47">
        <v>1159737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1159737</v>
      </c>
      <c r="P43" s="48">
        <f t="shared" si="7"/>
        <v>3.0305660081530261</v>
      </c>
      <c r="Q43" s="9"/>
    </row>
    <row r="44" spans="1:17">
      <c r="A44" s="12"/>
      <c r="B44" s="25">
        <v>334.62</v>
      </c>
      <c r="C44" s="20" t="s">
        <v>36</v>
      </c>
      <c r="D44" s="47">
        <v>0</v>
      </c>
      <c r="E44" s="47">
        <v>1356695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1356695</v>
      </c>
      <c r="P44" s="48">
        <f t="shared" si="7"/>
        <v>3.545246681300303</v>
      </c>
      <c r="Q44" s="9"/>
    </row>
    <row r="45" spans="1:17">
      <c r="A45" s="12"/>
      <c r="B45" s="25">
        <v>334.7</v>
      </c>
      <c r="C45" s="20" t="s">
        <v>37</v>
      </c>
      <c r="D45" s="47">
        <v>0</v>
      </c>
      <c r="E45" s="47">
        <v>140941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140941</v>
      </c>
      <c r="P45" s="48">
        <f t="shared" si="7"/>
        <v>0.3682998850214278</v>
      </c>
      <c r="Q45" s="9"/>
    </row>
    <row r="46" spans="1:17">
      <c r="A46" s="12"/>
      <c r="B46" s="25">
        <v>335.22</v>
      </c>
      <c r="C46" s="20" t="s">
        <v>43</v>
      </c>
      <c r="D46" s="47">
        <v>0</v>
      </c>
      <c r="E46" s="47">
        <v>1930322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1930322</v>
      </c>
      <c r="P46" s="48">
        <f t="shared" si="7"/>
        <v>5.0442197135988289</v>
      </c>
      <c r="Q46" s="9"/>
    </row>
    <row r="47" spans="1:17">
      <c r="A47" s="12"/>
      <c r="B47" s="25">
        <v>335.42</v>
      </c>
      <c r="C47" s="20" t="s">
        <v>208</v>
      </c>
      <c r="D47" s="47">
        <v>0</v>
      </c>
      <c r="E47" s="47">
        <v>0</v>
      </c>
      <c r="F47" s="47">
        <v>0</v>
      </c>
      <c r="G47" s="47">
        <v>4594297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54" si="8">SUM(D47:N47)</f>
        <v>4594297</v>
      </c>
      <c r="P47" s="48">
        <f t="shared" si="7"/>
        <v>12.005584300198599</v>
      </c>
      <c r="Q47" s="9"/>
    </row>
    <row r="48" spans="1:17">
      <c r="A48" s="12"/>
      <c r="B48" s="25">
        <v>335.43</v>
      </c>
      <c r="C48" s="20" t="s">
        <v>254</v>
      </c>
      <c r="D48" s="47">
        <v>0</v>
      </c>
      <c r="E48" s="47">
        <v>267572</v>
      </c>
      <c r="F48" s="47">
        <v>2033421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2300993</v>
      </c>
      <c r="P48" s="48">
        <f t="shared" si="7"/>
        <v>6.0128384028431068</v>
      </c>
      <c r="Q48" s="9"/>
    </row>
    <row r="49" spans="1:17">
      <c r="A49" s="12"/>
      <c r="B49" s="25">
        <v>335.48</v>
      </c>
      <c r="C49" s="20" t="s">
        <v>45</v>
      </c>
      <c r="D49" s="47">
        <v>0</v>
      </c>
      <c r="E49" s="47">
        <v>113027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113027</v>
      </c>
      <c r="P49" s="48">
        <f t="shared" si="7"/>
        <v>0.29535643357374308</v>
      </c>
      <c r="Q49" s="9"/>
    </row>
    <row r="50" spans="1:17">
      <c r="A50" s="12"/>
      <c r="B50" s="25">
        <v>335.9</v>
      </c>
      <c r="C50" s="20" t="s">
        <v>132</v>
      </c>
      <c r="D50" s="47">
        <v>0</v>
      </c>
      <c r="E50" s="47">
        <v>314839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314839</v>
      </c>
      <c r="P50" s="48">
        <f t="shared" si="7"/>
        <v>0.82272133375143719</v>
      </c>
      <c r="Q50" s="9"/>
    </row>
    <row r="51" spans="1:17">
      <c r="A51" s="12"/>
      <c r="B51" s="25">
        <v>337.1</v>
      </c>
      <c r="C51" s="20" t="s">
        <v>239</v>
      </c>
      <c r="D51" s="47">
        <v>66915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66915</v>
      </c>
      <c r="P51" s="48">
        <f t="shared" si="7"/>
        <v>0.17485888993414864</v>
      </c>
      <c r="Q51" s="9"/>
    </row>
    <row r="52" spans="1:17">
      <c r="A52" s="12"/>
      <c r="B52" s="25">
        <v>337.2</v>
      </c>
      <c r="C52" s="20" t="s">
        <v>233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367996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367996</v>
      </c>
      <c r="P52" s="48">
        <f t="shared" si="7"/>
        <v>0.96162851468589949</v>
      </c>
      <c r="Q52" s="9"/>
    </row>
    <row r="53" spans="1:17">
      <c r="A53" s="12"/>
      <c r="B53" s="25">
        <v>337.3</v>
      </c>
      <c r="C53" s="20" t="s">
        <v>47</v>
      </c>
      <c r="D53" s="47">
        <v>0</v>
      </c>
      <c r="E53" s="47">
        <v>1000350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1000350</v>
      </c>
      <c r="P53" s="48">
        <f t="shared" si="7"/>
        <v>2.6140639698965193</v>
      </c>
      <c r="Q53" s="9"/>
    </row>
    <row r="54" spans="1:17">
      <c r="A54" s="12"/>
      <c r="B54" s="25">
        <v>337.4</v>
      </c>
      <c r="C54" s="20" t="s">
        <v>48</v>
      </c>
      <c r="D54" s="47">
        <v>0</v>
      </c>
      <c r="E54" s="47">
        <v>790526</v>
      </c>
      <c r="F54" s="47">
        <v>0</v>
      </c>
      <c r="G54" s="47">
        <v>1382720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2173246</v>
      </c>
      <c r="P54" s="48">
        <f t="shared" si="7"/>
        <v>5.6790164105780283</v>
      </c>
      <c r="Q54" s="9"/>
    </row>
    <row r="55" spans="1:17" ht="15.75">
      <c r="A55" s="29" t="s">
        <v>53</v>
      </c>
      <c r="B55" s="30"/>
      <c r="C55" s="31"/>
      <c r="D55" s="32">
        <f t="shared" ref="D55:N55" si="9">SUM(D56:D75)</f>
        <v>15958531</v>
      </c>
      <c r="E55" s="32">
        <f t="shared" si="9"/>
        <v>22553684</v>
      </c>
      <c r="F55" s="32">
        <f t="shared" si="9"/>
        <v>0</v>
      </c>
      <c r="G55" s="32">
        <f t="shared" si="9"/>
        <v>49989</v>
      </c>
      <c r="H55" s="32">
        <f t="shared" si="9"/>
        <v>7875</v>
      </c>
      <c r="I55" s="32">
        <f t="shared" si="9"/>
        <v>248319954</v>
      </c>
      <c r="J55" s="32">
        <f t="shared" si="9"/>
        <v>114142814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9"/>
        <v>181500</v>
      </c>
      <c r="O55" s="32">
        <f>SUM(D55:N55)</f>
        <v>401214347</v>
      </c>
      <c r="P55" s="46">
        <f t="shared" si="7"/>
        <v>1048.4330171422598</v>
      </c>
      <c r="Q55" s="10"/>
    </row>
    <row r="56" spans="1:17">
      <c r="A56" s="12"/>
      <c r="B56" s="25">
        <v>341.1</v>
      </c>
      <c r="C56" s="20" t="s">
        <v>184</v>
      </c>
      <c r="D56" s="47">
        <v>9925019</v>
      </c>
      <c r="E56" s="47">
        <v>0</v>
      </c>
      <c r="F56" s="47">
        <v>0</v>
      </c>
      <c r="G56" s="47">
        <v>2000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>SUM(D56:N56)</f>
        <v>9927019</v>
      </c>
      <c r="P56" s="48">
        <f t="shared" si="7"/>
        <v>25.940783422180413</v>
      </c>
      <c r="Q56" s="9"/>
    </row>
    <row r="57" spans="1:17">
      <c r="A57" s="12"/>
      <c r="B57" s="25">
        <v>341.2</v>
      </c>
      <c r="C57" s="20" t="s">
        <v>186</v>
      </c>
      <c r="D57" s="47">
        <v>0</v>
      </c>
      <c r="E57" s="47">
        <v>100000</v>
      </c>
      <c r="F57" s="47">
        <v>0</v>
      </c>
      <c r="G57" s="47">
        <v>0</v>
      </c>
      <c r="H57" s="47">
        <v>0</v>
      </c>
      <c r="I57" s="47">
        <v>0</v>
      </c>
      <c r="J57" s="47">
        <v>114142814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75" si="10">SUM(D57:N57)</f>
        <v>114242814</v>
      </c>
      <c r="P57" s="48">
        <f t="shared" si="7"/>
        <v>298.53353715898402</v>
      </c>
      <c r="Q57" s="9"/>
    </row>
    <row r="58" spans="1:17">
      <c r="A58" s="12"/>
      <c r="B58" s="25">
        <v>341.3</v>
      </c>
      <c r="C58" s="20" t="s">
        <v>187</v>
      </c>
      <c r="D58" s="47">
        <v>0</v>
      </c>
      <c r="E58" s="47">
        <v>1138222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1138222</v>
      </c>
      <c r="P58" s="48">
        <f t="shared" si="7"/>
        <v>2.9743440995087278</v>
      </c>
      <c r="Q58" s="9"/>
    </row>
    <row r="59" spans="1:17">
      <c r="A59" s="12"/>
      <c r="B59" s="25">
        <v>341.9</v>
      </c>
      <c r="C59" s="20" t="s">
        <v>188</v>
      </c>
      <c r="D59" s="47">
        <v>261415</v>
      </c>
      <c r="E59" s="47">
        <v>5209104</v>
      </c>
      <c r="F59" s="47">
        <v>0</v>
      </c>
      <c r="G59" s="47">
        <v>0</v>
      </c>
      <c r="H59" s="47">
        <v>7875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5478394</v>
      </c>
      <c r="P59" s="48">
        <f t="shared" si="7"/>
        <v>14.315861816661441</v>
      </c>
      <c r="Q59" s="9"/>
    </row>
    <row r="60" spans="1:17">
      <c r="A60" s="12"/>
      <c r="B60" s="25">
        <v>342.6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14149779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14149779</v>
      </c>
      <c r="P60" s="48">
        <f t="shared" si="7"/>
        <v>36.975486045782375</v>
      </c>
      <c r="Q60" s="9"/>
    </row>
    <row r="61" spans="1:17">
      <c r="A61" s="12"/>
      <c r="B61" s="25">
        <v>343.4</v>
      </c>
      <c r="C61" s="20" t="s">
        <v>68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58500481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58500481</v>
      </c>
      <c r="P61" s="48">
        <f t="shared" si="7"/>
        <v>152.87049493049022</v>
      </c>
      <c r="Q61" s="9"/>
    </row>
    <row r="62" spans="1:17">
      <c r="A62" s="12"/>
      <c r="B62" s="25">
        <v>343.6</v>
      </c>
      <c r="C62" s="20" t="s">
        <v>69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167468393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167468393</v>
      </c>
      <c r="P62" s="48">
        <f t="shared" si="7"/>
        <v>437.61992526392811</v>
      </c>
      <c r="Q62" s="9"/>
    </row>
    <row r="63" spans="1:17">
      <c r="A63" s="12"/>
      <c r="B63" s="25">
        <v>343.9</v>
      </c>
      <c r="C63" s="20" t="s">
        <v>71</v>
      </c>
      <c r="D63" s="47">
        <v>0</v>
      </c>
      <c r="E63" s="47">
        <v>3115626</v>
      </c>
      <c r="F63" s="47">
        <v>0</v>
      </c>
      <c r="G63" s="47">
        <v>22471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3138097</v>
      </c>
      <c r="P63" s="48">
        <f t="shared" si="7"/>
        <v>8.2003161910734814</v>
      </c>
      <c r="Q63" s="9"/>
    </row>
    <row r="64" spans="1:17">
      <c r="A64" s="12"/>
      <c r="B64" s="25">
        <v>344.1</v>
      </c>
      <c r="C64" s="20" t="s">
        <v>189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7298942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7298942</v>
      </c>
      <c r="P64" s="48">
        <f t="shared" si="7"/>
        <v>19.073225671579387</v>
      </c>
      <c r="Q64" s="9"/>
    </row>
    <row r="65" spans="1:17">
      <c r="A65" s="12"/>
      <c r="B65" s="25">
        <v>344.3</v>
      </c>
      <c r="C65" s="20" t="s">
        <v>190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902359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902359</v>
      </c>
      <c r="P65" s="48">
        <f t="shared" si="7"/>
        <v>2.3579988502142784</v>
      </c>
      <c r="Q65" s="9"/>
    </row>
    <row r="66" spans="1:17">
      <c r="A66" s="12"/>
      <c r="B66" s="25">
        <v>344.9</v>
      </c>
      <c r="C66" s="20" t="s">
        <v>191</v>
      </c>
      <c r="D66" s="47">
        <v>0</v>
      </c>
      <c r="E66" s="47">
        <v>351378</v>
      </c>
      <c r="F66" s="47">
        <v>0</v>
      </c>
      <c r="G66" s="47">
        <v>25518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376896</v>
      </c>
      <c r="P66" s="48">
        <f t="shared" si="7"/>
        <v>0.98488554405769835</v>
      </c>
      <c r="Q66" s="9"/>
    </row>
    <row r="67" spans="1:17">
      <c r="A67" s="12"/>
      <c r="B67" s="25">
        <v>345.1</v>
      </c>
      <c r="C67" s="20" t="s">
        <v>75</v>
      </c>
      <c r="D67" s="47">
        <v>0</v>
      </c>
      <c r="E67" s="47">
        <v>320000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320000</v>
      </c>
      <c r="P67" s="48">
        <f t="shared" si="7"/>
        <v>0.83620779763771302</v>
      </c>
      <c r="Q67" s="9"/>
    </row>
    <row r="68" spans="1:17">
      <c r="A68" s="12"/>
      <c r="B68" s="25">
        <v>345.9</v>
      </c>
      <c r="C68" s="20" t="s">
        <v>136</v>
      </c>
      <c r="D68" s="47">
        <v>95278</v>
      </c>
      <c r="E68" s="47">
        <v>6300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181500</v>
      </c>
      <c r="O68" s="47">
        <f t="shared" si="10"/>
        <v>283078</v>
      </c>
      <c r="P68" s="48">
        <f t="shared" si="7"/>
        <v>0.73972509668652664</v>
      </c>
      <c r="Q68" s="9"/>
    </row>
    <row r="69" spans="1:17">
      <c r="A69" s="12"/>
      <c r="B69" s="25">
        <v>346.4</v>
      </c>
      <c r="C69" s="20" t="s">
        <v>76</v>
      </c>
      <c r="D69" s="47">
        <v>89317</v>
      </c>
      <c r="E69" s="47">
        <v>26938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116255</v>
      </c>
      <c r="P69" s="48">
        <f t="shared" ref="P69:P97" si="11">(O69/P$99)</f>
        <v>0.3037916797324135</v>
      </c>
      <c r="Q69" s="9"/>
    </row>
    <row r="70" spans="1:17">
      <c r="A70" s="12"/>
      <c r="B70" s="25">
        <v>347.1</v>
      </c>
      <c r="C70" s="20" t="s">
        <v>77</v>
      </c>
      <c r="D70" s="47">
        <v>-212925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-212925</v>
      </c>
      <c r="P70" s="48">
        <f t="shared" si="11"/>
        <v>-0.55640482910003131</v>
      </c>
      <c r="Q70" s="9"/>
    </row>
    <row r="71" spans="1:17">
      <c r="A71" s="12"/>
      <c r="B71" s="25">
        <v>347.2</v>
      </c>
      <c r="C71" s="20" t="s">
        <v>78</v>
      </c>
      <c r="D71" s="47">
        <v>4087673</v>
      </c>
      <c r="E71" s="47">
        <v>707174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4794847</v>
      </c>
      <c r="P71" s="48">
        <f t="shared" si="11"/>
        <v>12.529651405874359</v>
      </c>
      <c r="Q71" s="9"/>
    </row>
    <row r="72" spans="1:17">
      <c r="A72" s="12"/>
      <c r="B72" s="25">
        <v>347.4</v>
      </c>
      <c r="C72" s="20" t="s">
        <v>79</v>
      </c>
      <c r="D72" s="47">
        <v>0</v>
      </c>
      <c r="E72" s="47">
        <v>26577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26577</v>
      </c>
      <c r="P72" s="48">
        <f t="shared" si="11"/>
        <v>6.9449670743179676E-2</v>
      </c>
      <c r="Q72" s="9"/>
    </row>
    <row r="73" spans="1:17">
      <c r="A73" s="12"/>
      <c r="B73" s="25">
        <v>347.9</v>
      </c>
      <c r="C73" s="20" t="s">
        <v>80</v>
      </c>
      <c r="D73" s="47">
        <v>0</v>
      </c>
      <c r="E73" s="47">
        <v>1160701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1160701</v>
      </c>
      <c r="P73" s="48">
        <f t="shared" si="11"/>
        <v>3.0330850841434098</v>
      </c>
      <c r="Q73" s="9"/>
    </row>
    <row r="74" spans="1:17">
      <c r="A74" s="12"/>
      <c r="B74" s="25">
        <v>348.48</v>
      </c>
      <c r="C74" s="20" t="s">
        <v>214</v>
      </c>
      <c r="D74" s="47">
        <v>0</v>
      </c>
      <c r="E74" s="47">
        <v>2491646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>SUM(D74:N74)</f>
        <v>2491646</v>
      </c>
      <c r="P74" s="48">
        <f t="shared" si="11"/>
        <v>6.5110431692275528</v>
      </c>
      <c r="Q74" s="9"/>
    </row>
    <row r="75" spans="1:17">
      <c r="A75" s="12"/>
      <c r="B75" s="25">
        <v>349</v>
      </c>
      <c r="C75" s="20" t="s">
        <v>255</v>
      </c>
      <c r="D75" s="47">
        <v>1712754</v>
      </c>
      <c r="E75" s="47">
        <v>7900018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9612772</v>
      </c>
      <c r="P75" s="48">
        <f t="shared" si="11"/>
        <v>25.119609072854605</v>
      </c>
      <c r="Q75" s="9"/>
    </row>
    <row r="76" spans="1:17" ht="15.75">
      <c r="A76" s="29" t="s">
        <v>54</v>
      </c>
      <c r="B76" s="30"/>
      <c r="C76" s="31"/>
      <c r="D76" s="32">
        <f t="shared" ref="D76:N76" si="12">SUM(D77:D79)</f>
        <v>578961</v>
      </c>
      <c r="E76" s="32">
        <f t="shared" si="12"/>
        <v>1988212</v>
      </c>
      <c r="F76" s="32">
        <f t="shared" si="12"/>
        <v>0</v>
      </c>
      <c r="G76" s="32">
        <f t="shared" si="12"/>
        <v>0</v>
      </c>
      <c r="H76" s="32">
        <f t="shared" si="12"/>
        <v>0</v>
      </c>
      <c r="I76" s="32">
        <f t="shared" si="12"/>
        <v>0</v>
      </c>
      <c r="J76" s="32">
        <f t="shared" si="12"/>
        <v>0</v>
      </c>
      <c r="K76" s="32">
        <f t="shared" si="12"/>
        <v>0</v>
      </c>
      <c r="L76" s="32">
        <f t="shared" si="12"/>
        <v>0</v>
      </c>
      <c r="M76" s="32">
        <f t="shared" si="12"/>
        <v>0</v>
      </c>
      <c r="N76" s="32">
        <f t="shared" si="12"/>
        <v>0</v>
      </c>
      <c r="O76" s="32">
        <f t="shared" ref="O76:O81" si="13">SUM(D76:N76)</f>
        <v>2567173</v>
      </c>
      <c r="P76" s="46">
        <f t="shared" si="11"/>
        <v>6.7084065015156265</v>
      </c>
      <c r="Q76" s="10"/>
    </row>
    <row r="77" spans="1:17">
      <c r="A77" s="13"/>
      <c r="B77" s="40">
        <v>351.1</v>
      </c>
      <c r="C77" s="21" t="s">
        <v>92</v>
      </c>
      <c r="D77" s="47">
        <v>0</v>
      </c>
      <c r="E77" s="47">
        <v>966715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3"/>
        <v>966715</v>
      </c>
      <c r="P77" s="48">
        <f t="shared" si="11"/>
        <v>2.5261706909166928</v>
      </c>
      <c r="Q77" s="9"/>
    </row>
    <row r="78" spans="1:17">
      <c r="A78" s="13"/>
      <c r="B78" s="40">
        <v>351.9</v>
      </c>
      <c r="C78" s="21" t="s">
        <v>256</v>
      </c>
      <c r="D78" s="47">
        <v>0</v>
      </c>
      <c r="E78" s="47">
        <v>680204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3"/>
        <v>680204</v>
      </c>
      <c r="P78" s="48">
        <f t="shared" si="11"/>
        <v>1.777474652451134</v>
      </c>
      <c r="Q78" s="9"/>
    </row>
    <row r="79" spans="1:17">
      <c r="A79" s="13"/>
      <c r="B79" s="40">
        <v>354</v>
      </c>
      <c r="C79" s="21" t="s">
        <v>94</v>
      </c>
      <c r="D79" s="47">
        <v>578961</v>
      </c>
      <c r="E79" s="47">
        <v>341293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3"/>
        <v>920254</v>
      </c>
      <c r="P79" s="48">
        <f t="shared" si="11"/>
        <v>2.4047611581477999</v>
      </c>
      <c r="Q79" s="9"/>
    </row>
    <row r="80" spans="1:17" ht="15.75">
      <c r="A80" s="29" t="s">
        <v>5</v>
      </c>
      <c r="B80" s="30"/>
      <c r="C80" s="31"/>
      <c r="D80" s="32">
        <f t="shared" ref="D80:N80" si="14">SUM(D81:D88)</f>
        <v>10123319</v>
      </c>
      <c r="E80" s="32">
        <f t="shared" si="14"/>
        <v>4528424</v>
      </c>
      <c r="F80" s="32">
        <f t="shared" si="14"/>
        <v>4620</v>
      </c>
      <c r="G80" s="32">
        <f t="shared" si="14"/>
        <v>3110919</v>
      </c>
      <c r="H80" s="32">
        <f t="shared" si="14"/>
        <v>46467</v>
      </c>
      <c r="I80" s="32">
        <f t="shared" si="14"/>
        <v>537722</v>
      </c>
      <c r="J80" s="32">
        <f t="shared" si="14"/>
        <v>2895260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 t="shared" si="14"/>
        <v>0</v>
      </c>
      <c r="O80" s="32">
        <f t="shared" si="13"/>
        <v>21246731</v>
      </c>
      <c r="P80" s="46">
        <f t="shared" si="11"/>
        <v>55.520881676596638</v>
      </c>
      <c r="Q80" s="10"/>
    </row>
    <row r="81" spans="1:17">
      <c r="A81" s="12"/>
      <c r="B81" s="25">
        <v>361.1</v>
      </c>
      <c r="C81" s="20" t="s">
        <v>96</v>
      </c>
      <c r="D81" s="47">
        <v>1231300</v>
      </c>
      <c r="E81" s="47">
        <v>1402244</v>
      </c>
      <c r="F81" s="47">
        <v>4620</v>
      </c>
      <c r="G81" s="47">
        <v>2051391</v>
      </c>
      <c r="H81" s="47">
        <v>24329</v>
      </c>
      <c r="I81" s="47">
        <v>1757574</v>
      </c>
      <c r="J81" s="47">
        <v>305263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6776721</v>
      </c>
      <c r="P81" s="48">
        <f t="shared" si="11"/>
        <v>17.708584195672625</v>
      </c>
      <c r="Q81" s="9"/>
    </row>
    <row r="82" spans="1:17">
      <c r="A82" s="12"/>
      <c r="B82" s="25">
        <v>361.3</v>
      </c>
      <c r="C82" s="20" t="s">
        <v>97</v>
      </c>
      <c r="D82" s="47">
        <v>-600223</v>
      </c>
      <c r="E82" s="47">
        <v>-955263</v>
      </c>
      <c r="F82" s="47">
        <v>0</v>
      </c>
      <c r="G82" s="47">
        <v>-1564272</v>
      </c>
      <c r="H82" s="47">
        <v>-19062</v>
      </c>
      <c r="I82" s="47">
        <v>-1363779</v>
      </c>
      <c r="J82" s="47">
        <v>-241439</v>
      </c>
      <c r="K82" s="47">
        <v>0</v>
      </c>
      <c r="L82" s="47">
        <v>0</v>
      </c>
      <c r="M82" s="47">
        <v>0</v>
      </c>
      <c r="N82" s="47">
        <v>0</v>
      </c>
      <c r="O82" s="47">
        <f t="shared" ref="O82:O88" si="15">SUM(D82:N82)</f>
        <v>-4744038</v>
      </c>
      <c r="P82" s="48">
        <f t="shared" si="11"/>
        <v>-12.396879899655064</v>
      </c>
      <c r="Q82" s="9"/>
    </row>
    <row r="83" spans="1:17">
      <c r="A83" s="12"/>
      <c r="B83" s="25">
        <v>362</v>
      </c>
      <c r="C83" s="20" t="s">
        <v>98</v>
      </c>
      <c r="D83" s="47">
        <v>0</v>
      </c>
      <c r="E83" s="47">
        <v>272648</v>
      </c>
      <c r="F83" s="47">
        <v>0</v>
      </c>
      <c r="G83" s="47">
        <v>22496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5"/>
        <v>295144</v>
      </c>
      <c r="P83" s="48">
        <f t="shared" si="11"/>
        <v>0.77125535695620362</v>
      </c>
      <c r="Q83" s="9"/>
    </row>
    <row r="84" spans="1:17">
      <c r="A84" s="12"/>
      <c r="B84" s="25">
        <v>364</v>
      </c>
      <c r="C84" s="20" t="s">
        <v>193</v>
      </c>
      <c r="D84" s="47">
        <v>221988</v>
      </c>
      <c r="E84" s="47">
        <v>0</v>
      </c>
      <c r="F84" s="47">
        <v>0</v>
      </c>
      <c r="G84" s="47">
        <v>9508</v>
      </c>
      <c r="H84" s="47">
        <v>0</v>
      </c>
      <c r="I84" s="47">
        <v>-2693968</v>
      </c>
      <c r="J84" s="47">
        <v>357061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5"/>
        <v>-2105411</v>
      </c>
      <c r="P84" s="48">
        <f t="shared" si="11"/>
        <v>-5.5017534232256713</v>
      </c>
      <c r="Q84" s="9"/>
    </row>
    <row r="85" spans="1:17">
      <c r="A85" s="12"/>
      <c r="B85" s="25">
        <v>365</v>
      </c>
      <c r="C85" s="20" t="s">
        <v>194</v>
      </c>
      <c r="D85" s="47">
        <v>0</v>
      </c>
      <c r="E85" s="47">
        <v>15731</v>
      </c>
      <c r="F85" s="47">
        <v>0</v>
      </c>
      <c r="G85" s="47">
        <v>0</v>
      </c>
      <c r="H85" s="47">
        <v>0</v>
      </c>
      <c r="I85" s="47">
        <v>0</v>
      </c>
      <c r="J85" s="47">
        <v>11415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5"/>
        <v>27146</v>
      </c>
      <c r="P85" s="48">
        <f t="shared" si="11"/>
        <v>7.0936552733354238E-2</v>
      </c>
      <c r="Q85" s="9"/>
    </row>
    <row r="86" spans="1:17">
      <c r="A86" s="12"/>
      <c r="B86" s="25">
        <v>366</v>
      </c>
      <c r="C86" s="20" t="s">
        <v>101</v>
      </c>
      <c r="D86" s="47">
        <v>0</v>
      </c>
      <c r="E86" s="47">
        <v>20892</v>
      </c>
      <c r="F86" s="47">
        <v>0</v>
      </c>
      <c r="G86" s="47">
        <v>544618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5"/>
        <v>565510</v>
      </c>
      <c r="P86" s="48">
        <f t="shared" si="11"/>
        <v>1.4777620988815721</v>
      </c>
      <c r="Q86" s="9"/>
    </row>
    <row r="87" spans="1:17">
      <c r="A87" s="12"/>
      <c r="B87" s="25">
        <v>369.3</v>
      </c>
      <c r="C87" s="20" t="s">
        <v>152</v>
      </c>
      <c r="D87" s="47">
        <v>1056911</v>
      </c>
      <c r="E87" s="47">
        <v>1291697</v>
      </c>
      <c r="F87" s="47">
        <v>0</v>
      </c>
      <c r="G87" s="47">
        <v>1807963</v>
      </c>
      <c r="H87" s="47">
        <v>0</v>
      </c>
      <c r="I87" s="47">
        <v>1457105</v>
      </c>
      <c r="J87" s="47">
        <v>2410307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5"/>
        <v>8023983</v>
      </c>
      <c r="P87" s="48">
        <f t="shared" si="11"/>
        <v>20.967866102226402</v>
      </c>
      <c r="Q87" s="9"/>
    </row>
    <row r="88" spans="1:17">
      <c r="A88" s="12"/>
      <c r="B88" s="25">
        <v>369.9</v>
      </c>
      <c r="C88" s="20" t="s">
        <v>102</v>
      </c>
      <c r="D88" s="47">
        <v>8213343</v>
      </c>
      <c r="E88" s="47">
        <v>2480475</v>
      </c>
      <c r="F88" s="47">
        <v>0</v>
      </c>
      <c r="G88" s="47">
        <v>239215</v>
      </c>
      <c r="H88" s="47">
        <v>41200</v>
      </c>
      <c r="I88" s="47">
        <v>1380790</v>
      </c>
      <c r="J88" s="47">
        <v>52653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12407676</v>
      </c>
      <c r="P88" s="48">
        <f t="shared" si="11"/>
        <v>32.42311069300721</v>
      </c>
      <c r="Q88" s="9"/>
    </row>
    <row r="89" spans="1:17" ht="15.75">
      <c r="A89" s="29" t="s">
        <v>55</v>
      </c>
      <c r="B89" s="30"/>
      <c r="C89" s="31"/>
      <c r="D89" s="32">
        <f t="shared" ref="D89:N89" si="16">SUM(D90:D96)</f>
        <v>47477815</v>
      </c>
      <c r="E89" s="32">
        <f t="shared" si="16"/>
        <v>89995115</v>
      </c>
      <c r="F89" s="32">
        <f t="shared" si="16"/>
        <v>50383156</v>
      </c>
      <c r="G89" s="32">
        <f t="shared" si="16"/>
        <v>164508448</v>
      </c>
      <c r="H89" s="32">
        <f t="shared" si="16"/>
        <v>3001300</v>
      </c>
      <c r="I89" s="32">
        <f t="shared" si="16"/>
        <v>41381227</v>
      </c>
      <c r="J89" s="32">
        <f t="shared" si="16"/>
        <v>510847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6"/>
        <v>100</v>
      </c>
      <c r="O89" s="32">
        <f t="shared" ref="O89:O97" si="17">SUM(D89:N89)</f>
        <v>397258008</v>
      </c>
      <c r="P89" s="46">
        <f t="shared" si="11"/>
        <v>1038.094512386328</v>
      </c>
      <c r="Q89" s="9"/>
    </row>
    <row r="90" spans="1:17">
      <c r="A90" s="12"/>
      <c r="B90" s="25">
        <v>381</v>
      </c>
      <c r="C90" s="20" t="s">
        <v>103</v>
      </c>
      <c r="D90" s="47">
        <v>47206761</v>
      </c>
      <c r="E90" s="47">
        <v>87502443</v>
      </c>
      <c r="F90" s="47">
        <v>39282758</v>
      </c>
      <c r="G90" s="47">
        <v>59508449</v>
      </c>
      <c r="H90" s="47">
        <v>3001300</v>
      </c>
      <c r="I90" s="47">
        <v>22609674</v>
      </c>
      <c r="J90" s="47">
        <v>503500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7"/>
        <v>259614885</v>
      </c>
      <c r="P90" s="48">
        <f t="shared" si="11"/>
        <v>678.41247256193162</v>
      </c>
      <c r="Q90" s="9"/>
    </row>
    <row r="91" spans="1:17">
      <c r="A91" s="12"/>
      <c r="B91" s="25">
        <v>383</v>
      </c>
      <c r="C91" s="20" t="s">
        <v>175</v>
      </c>
      <c r="D91" s="47">
        <v>0</v>
      </c>
      <c r="E91" s="47">
        <v>2386662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7"/>
        <v>2386662</v>
      </c>
      <c r="P91" s="48">
        <f t="shared" si="11"/>
        <v>6.2367042960175603</v>
      </c>
      <c r="Q91" s="9"/>
    </row>
    <row r="92" spans="1:17">
      <c r="A92" s="12"/>
      <c r="B92" s="25">
        <v>383.1</v>
      </c>
      <c r="C92" s="20" t="s">
        <v>257</v>
      </c>
      <c r="D92" s="47">
        <v>271054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7"/>
        <v>271054</v>
      </c>
      <c r="P92" s="48">
        <f t="shared" si="11"/>
        <v>0.70830458869028956</v>
      </c>
      <c r="Q92" s="9"/>
    </row>
    <row r="93" spans="1:17">
      <c r="A93" s="12"/>
      <c r="B93" s="25">
        <v>384</v>
      </c>
      <c r="C93" s="20" t="s">
        <v>104</v>
      </c>
      <c r="D93" s="47">
        <v>0</v>
      </c>
      <c r="E93" s="47">
        <v>0</v>
      </c>
      <c r="F93" s="47">
        <v>11100398</v>
      </c>
      <c r="G93" s="47">
        <v>104999999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7"/>
        <v>116100397</v>
      </c>
      <c r="P93" s="48">
        <f t="shared" si="11"/>
        <v>303.38767900073168</v>
      </c>
      <c r="Q93" s="9"/>
    </row>
    <row r="94" spans="1:17">
      <c r="A94" s="12"/>
      <c r="B94" s="25">
        <v>388.1</v>
      </c>
      <c r="C94" s="20" t="s">
        <v>141</v>
      </c>
      <c r="D94" s="47">
        <v>0</v>
      </c>
      <c r="E94" s="47">
        <v>106010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7"/>
        <v>106010</v>
      </c>
      <c r="P94" s="48">
        <f t="shared" si="11"/>
        <v>0.27701996446116861</v>
      </c>
      <c r="Q94" s="9"/>
    </row>
    <row r="95" spans="1:17">
      <c r="A95" s="12"/>
      <c r="B95" s="25">
        <v>388.2</v>
      </c>
      <c r="C95" s="20" t="s">
        <v>201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7347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7"/>
        <v>7347</v>
      </c>
      <c r="P95" s="48">
        <f t="shared" si="11"/>
        <v>1.9198808403888365E-2</v>
      </c>
      <c r="Q95" s="9"/>
    </row>
    <row r="96" spans="1:17" ht="15.75" thickBot="1">
      <c r="A96" s="12"/>
      <c r="B96" s="25">
        <v>389.4</v>
      </c>
      <c r="C96" s="20" t="s">
        <v>258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18771553</v>
      </c>
      <c r="J96" s="47">
        <v>0</v>
      </c>
      <c r="K96" s="47">
        <v>0</v>
      </c>
      <c r="L96" s="47">
        <v>0</v>
      </c>
      <c r="M96" s="47">
        <v>0</v>
      </c>
      <c r="N96" s="47">
        <v>100</v>
      </c>
      <c r="O96" s="47">
        <f t="shared" si="17"/>
        <v>18771653</v>
      </c>
      <c r="P96" s="48">
        <f t="shared" si="11"/>
        <v>49.053133166091776</v>
      </c>
      <c r="Q96" s="9"/>
    </row>
    <row r="97" spans="1:120" ht="16.5" thickBot="1">
      <c r="A97" s="14" t="s">
        <v>81</v>
      </c>
      <c r="B97" s="23"/>
      <c r="C97" s="22"/>
      <c r="D97" s="15">
        <f t="shared" ref="D97:N97" si="18">SUM(D5,D14,D27,D55,D76,D80,D89)</f>
        <v>482502342</v>
      </c>
      <c r="E97" s="15">
        <f t="shared" si="18"/>
        <v>347976921</v>
      </c>
      <c r="F97" s="15">
        <f t="shared" si="18"/>
        <v>52977571</v>
      </c>
      <c r="G97" s="15">
        <f t="shared" si="18"/>
        <v>344392829</v>
      </c>
      <c r="H97" s="15">
        <f t="shared" si="18"/>
        <v>3055642</v>
      </c>
      <c r="I97" s="15">
        <f t="shared" si="18"/>
        <v>340893536</v>
      </c>
      <c r="J97" s="15">
        <f t="shared" si="18"/>
        <v>117552880</v>
      </c>
      <c r="K97" s="15">
        <f t="shared" si="18"/>
        <v>0</v>
      </c>
      <c r="L97" s="15">
        <f t="shared" si="18"/>
        <v>0</v>
      </c>
      <c r="M97" s="15">
        <f t="shared" si="18"/>
        <v>0</v>
      </c>
      <c r="N97" s="15">
        <f t="shared" si="18"/>
        <v>181600</v>
      </c>
      <c r="O97" s="15">
        <f t="shared" si="17"/>
        <v>1689533321</v>
      </c>
      <c r="P97" s="38">
        <f t="shared" si="11"/>
        <v>4415.0029293404414</v>
      </c>
      <c r="Q97" s="6"/>
      <c r="R97" s="2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</row>
    <row r="98" spans="1:120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9"/>
    </row>
    <row r="99" spans="1:120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3"/>
      <c r="M99" s="49" t="s">
        <v>240</v>
      </c>
      <c r="N99" s="49"/>
      <c r="O99" s="49"/>
      <c r="P99" s="44">
        <v>382680</v>
      </c>
    </row>
    <row r="100" spans="1:120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2"/>
    </row>
    <row r="101" spans="1:120" ht="15.75" customHeight="1" thickBot="1">
      <c r="A101" s="53" t="s">
        <v>144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5"/>
    </row>
  </sheetData>
  <mergeCells count="10">
    <mergeCell ref="M99:O99"/>
    <mergeCell ref="A100:P100"/>
    <mergeCell ref="A101:P10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316893677</v>
      </c>
      <c r="E5" s="27">
        <f t="shared" si="0"/>
        <v>89569667</v>
      </c>
      <c r="F5" s="27">
        <f t="shared" si="0"/>
        <v>526548</v>
      </c>
      <c r="G5" s="27">
        <f t="shared" si="0"/>
        <v>96602874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503592766</v>
      </c>
      <c r="O5" s="33">
        <f t="shared" ref="O5:O36" si="1">(N5/O$97)</f>
        <v>1299.7619460575559</v>
      </c>
      <c r="P5" s="6"/>
    </row>
    <row r="6" spans="1:133">
      <c r="A6" s="12"/>
      <c r="B6" s="25">
        <v>311</v>
      </c>
      <c r="C6" s="20" t="s">
        <v>3</v>
      </c>
      <c r="D6" s="47">
        <v>316893677</v>
      </c>
      <c r="E6" s="47">
        <v>58806951</v>
      </c>
      <c r="F6" s="47">
        <v>526548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376227176</v>
      </c>
      <c r="O6" s="48">
        <f t="shared" si="1"/>
        <v>971.03413601755062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26062312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26062312</v>
      </c>
      <c r="O7" s="48">
        <f t="shared" si="1"/>
        <v>67.26625887211253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1594153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1594153</v>
      </c>
      <c r="O8" s="48">
        <f t="shared" si="1"/>
        <v>4.1144741256936381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7561191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7561191</v>
      </c>
      <c r="O9" s="48">
        <f t="shared" si="1"/>
        <v>19.515269066976384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0</v>
      </c>
      <c r="F10" s="47">
        <v>0</v>
      </c>
      <c r="G10" s="47">
        <v>5712263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5712263</v>
      </c>
      <c r="O10" s="48">
        <f t="shared" si="1"/>
        <v>14.743226222738418</v>
      </c>
      <c r="P10" s="9"/>
    </row>
    <row r="11" spans="1:133">
      <c r="A11" s="12"/>
      <c r="B11" s="25">
        <v>312.60000000000002</v>
      </c>
      <c r="C11" s="20" t="s">
        <v>232</v>
      </c>
      <c r="D11" s="47">
        <v>0</v>
      </c>
      <c r="E11" s="47">
        <v>0</v>
      </c>
      <c r="F11" s="47">
        <v>0</v>
      </c>
      <c r="G11" s="47">
        <v>81735267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81735267</v>
      </c>
      <c r="O11" s="48">
        <f t="shared" si="1"/>
        <v>210.95694154084399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4061900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4061900</v>
      </c>
      <c r="O12" s="48">
        <f t="shared" si="1"/>
        <v>10.483675312943605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638504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638504</v>
      </c>
      <c r="O13" s="48">
        <f t="shared" si="1"/>
        <v>1.647964898696606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SUM(D15:D26)</f>
        <v>291765</v>
      </c>
      <c r="E14" s="32">
        <f t="shared" si="3"/>
        <v>30586673</v>
      </c>
      <c r="F14" s="32">
        <f t="shared" si="3"/>
        <v>0</v>
      </c>
      <c r="G14" s="32">
        <f t="shared" si="3"/>
        <v>43729693</v>
      </c>
      <c r="H14" s="32">
        <f t="shared" si="3"/>
        <v>0</v>
      </c>
      <c r="I14" s="32">
        <f t="shared" si="3"/>
        <v>16302794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90910925</v>
      </c>
      <c r="O14" s="46">
        <f t="shared" si="1"/>
        <v>234.63911472448058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25070912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25070912</v>
      </c>
      <c r="O15" s="48">
        <f t="shared" si="1"/>
        <v>64.707477093818554</v>
      </c>
      <c r="P15" s="9"/>
    </row>
    <row r="16" spans="1:133">
      <c r="A16" s="12"/>
      <c r="B16" s="25">
        <v>324.11</v>
      </c>
      <c r="C16" s="20" t="s">
        <v>117</v>
      </c>
      <c r="D16" s="47">
        <v>0</v>
      </c>
      <c r="E16" s="47">
        <v>0</v>
      </c>
      <c r="F16" s="47">
        <v>0</v>
      </c>
      <c r="G16" s="47">
        <v>3866033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3866033</v>
      </c>
      <c r="O16" s="48">
        <f t="shared" si="1"/>
        <v>9.978146857659052</v>
      </c>
      <c r="P16" s="9"/>
    </row>
    <row r="17" spans="1:16">
      <c r="A17" s="12"/>
      <c r="B17" s="25">
        <v>324.12</v>
      </c>
      <c r="C17" s="20" t="s">
        <v>118</v>
      </c>
      <c r="D17" s="47">
        <v>0</v>
      </c>
      <c r="E17" s="47">
        <v>0</v>
      </c>
      <c r="F17" s="47">
        <v>0</v>
      </c>
      <c r="G17" s="47">
        <v>714520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714520</v>
      </c>
      <c r="O17" s="48">
        <f t="shared" si="1"/>
        <v>1.8441605368434637</v>
      </c>
      <c r="P17" s="9"/>
    </row>
    <row r="18" spans="1:16">
      <c r="A18" s="12"/>
      <c r="B18" s="25">
        <v>324.20999999999998</v>
      </c>
      <c r="C18" s="20" t="s">
        <v>119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15403191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15403191</v>
      </c>
      <c r="O18" s="48">
        <f t="shared" si="1"/>
        <v>39.755300038714672</v>
      </c>
      <c r="P18" s="9"/>
    </row>
    <row r="19" spans="1:16">
      <c r="A19" s="12"/>
      <c r="B19" s="25">
        <v>324.22000000000003</v>
      </c>
      <c r="C19" s="20" t="s">
        <v>120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899603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899603</v>
      </c>
      <c r="O19" s="48">
        <f t="shared" si="1"/>
        <v>2.3218557233191381</v>
      </c>
      <c r="P19" s="9"/>
    </row>
    <row r="20" spans="1:16">
      <c r="A20" s="12"/>
      <c r="B20" s="25">
        <v>324.31</v>
      </c>
      <c r="C20" s="20" t="s">
        <v>121</v>
      </c>
      <c r="D20" s="47">
        <v>0</v>
      </c>
      <c r="E20" s="47">
        <v>0</v>
      </c>
      <c r="F20" s="47">
        <v>0</v>
      </c>
      <c r="G20" s="47">
        <v>16055678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16055678</v>
      </c>
      <c r="O20" s="48">
        <f t="shared" si="1"/>
        <v>41.439354755452314</v>
      </c>
      <c r="P20" s="9"/>
    </row>
    <row r="21" spans="1:16">
      <c r="A21" s="12"/>
      <c r="B21" s="25">
        <v>324.32</v>
      </c>
      <c r="C21" s="20" t="s">
        <v>122</v>
      </c>
      <c r="D21" s="47">
        <v>0</v>
      </c>
      <c r="E21" s="47">
        <v>0</v>
      </c>
      <c r="F21" s="47">
        <v>0</v>
      </c>
      <c r="G21" s="47">
        <v>5775518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5775518</v>
      </c>
      <c r="O21" s="48">
        <f t="shared" si="1"/>
        <v>14.906485998193315</v>
      </c>
      <c r="P21" s="9"/>
    </row>
    <row r="22" spans="1:16">
      <c r="A22" s="12"/>
      <c r="B22" s="25">
        <v>324.61</v>
      </c>
      <c r="C22" s="20" t="s">
        <v>123</v>
      </c>
      <c r="D22" s="47">
        <v>0</v>
      </c>
      <c r="E22" s="47">
        <v>0</v>
      </c>
      <c r="F22" s="47">
        <v>0</v>
      </c>
      <c r="G22" s="47">
        <v>12496209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12496209</v>
      </c>
      <c r="O22" s="48">
        <f t="shared" si="1"/>
        <v>32.252442895857527</v>
      </c>
      <c r="P22" s="9"/>
    </row>
    <row r="23" spans="1:16">
      <c r="A23" s="12"/>
      <c r="B23" s="25">
        <v>324.91000000000003</v>
      </c>
      <c r="C23" s="20" t="s">
        <v>125</v>
      </c>
      <c r="D23" s="47">
        <v>0</v>
      </c>
      <c r="E23" s="47">
        <v>0</v>
      </c>
      <c r="F23" s="47">
        <v>0</v>
      </c>
      <c r="G23" s="47">
        <v>2740749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2740749</v>
      </c>
      <c r="O23" s="48">
        <f t="shared" si="1"/>
        <v>7.0738133952768099</v>
      </c>
      <c r="P23" s="9"/>
    </row>
    <row r="24" spans="1:16">
      <c r="A24" s="12"/>
      <c r="B24" s="25">
        <v>324.92</v>
      </c>
      <c r="C24" s="20" t="s">
        <v>149</v>
      </c>
      <c r="D24" s="47">
        <v>0</v>
      </c>
      <c r="E24" s="47">
        <v>0</v>
      </c>
      <c r="F24" s="47">
        <v>0</v>
      </c>
      <c r="G24" s="47">
        <v>602481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602481</v>
      </c>
      <c r="O24" s="48">
        <f t="shared" si="1"/>
        <v>1.5549903213317848</v>
      </c>
      <c r="P24" s="9"/>
    </row>
    <row r="25" spans="1:16">
      <c r="A25" s="12"/>
      <c r="B25" s="25">
        <v>325.10000000000002</v>
      </c>
      <c r="C25" s="20" t="s">
        <v>126</v>
      </c>
      <c r="D25" s="47">
        <v>0</v>
      </c>
      <c r="E25" s="47">
        <v>4668657</v>
      </c>
      <c r="F25" s="47">
        <v>0</v>
      </c>
      <c r="G25" s="47">
        <v>950139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5618796</v>
      </c>
      <c r="O25" s="48">
        <f t="shared" si="1"/>
        <v>14.501989934185056</v>
      </c>
      <c r="P25" s="9"/>
    </row>
    <row r="26" spans="1:16">
      <c r="A26" s="12"/>
      <c r="B26" s="25">
        <v>329</v>
      </c>
      <c r="C26" s="20" t="s">
        <v>19</v>
      </c>
      <c r="D26" s="47">
        <v>291765</v>
      </c>
      <c r="E26" s="47">
        <v>847104</v>
      </c>
      <c r="F26" s="47">
        <v>0</v>
      </c>
      <c r="G26" s="47">
        <v>528366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1667235</v>
      </c>
      <c r="O26" s="48">
        <f t="shared" si="1"/>
        <v>4.3030971738288812</v>
      </c>
      <c r="P26" s="9"/>
    </row>
    <row r="27" spans="1:16" ht="15.75">
      <c r="A27" s="29" t="s">
        <v>21</v>
      </c>
      <c r="B27" s="30"/>
      <c r="C27" s="31"/>
      <c r="D27" s="32">
        <f t="shared" ref="D27:M27" si="5">SUM(D28:D52)</f>
        <v>59976971</v>
      </c>
      <c r="E27" s="32">
        <f t="shared" si="5"/>
        <v>24014438</v>
      </c>
      <c r="F27" s="32">
        <f t="shared" si="5"/>
        <v>1864211</v>
      </c>
      <c r="G27" s="32">
        <f t="shared" si="5"/>
        <v>10828664</v>
      </c>
      <c r="H27" s="32">
        <f t="shared" si="5"/>
        <v>0</v>
      </c>
      <c r="I27" s="32">
        <f t="shared" si="5"/>
        <v>20061196</v>
      </c>
      <c r="J27" s="32">
        <f t="shared" si="5"/>
        <v>8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116745488</v>
      </c>
      <c r="O27" s="46">
        <f t="shared" si="1"/>
        <v>301.31755839463159</v>
      </c>
      <c r="P27" s="10"/>
    </row>
    <row r="28" spans="1:16">
      <c r="A28" s="12"/>
      <c r="B28" s="25">
        <v>331.1</v>
      </c>
      <c r="C28" s="20" t="s">
        <v>127</v>
      </c>
      <c r="D28" s="47">
        <v>0</v>
      </c>
      <c r="E28" s="47">
        <v>1876034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1876034</v>
      </c>
      <c r="O28" s="48">
        <f t="shared" si="1"/>
        <v>4.8420028390760095</v>
      </c>
      <c r="P28" s="9"/>
    </row>
    <row r="29" spans="1:16">
      <c r="A29" s="12"/>
      <c r="B29" s="25">
        <v>331.2</v>
      </c>
      <c r="C29" s="20" t="s">
        <v>20</v>
      </c>
      <c r="D29" s="47">
        <v>58378954</v>
      </c>
      <c r="E29" s="47">
        <v>2169650</v>
      </c>
      <c r="F29" s="47">
        <v>0</v>
      </c>
      <c r="G29" s="47">
        <v>6479335</v>
      </c>
      <c r="H29" s="47">
        <v>0</v>
      </c>
      <c r="I29" s="47">
        <v>9278598</v>
      </c>
      <c r="J29" s="47">
        <v>8</v>
      </c>
      <c r="K29" s="47">
        <v>0</v>
      </c>
      <c r="L29" s="47">
        <v>0</v>
      </c>
      <c r="M29" s="47">
        <v>0</v>
      </c>
      <c r="N29" s="47">
        <f>SUM(D29:M29)</f>
        <v>76306545</v>
      </c>
      <c r="O29" s="48">
        <f t="shared" si="1"/>
        <v>196.94552845528455</v>
      </c>
      <c r="P29" s="9"/>
    </row>
    <row r="30" spans="1:16">
      <c r="A30" s="12"/>
      <c r="B30" s="25">
        <v>331.39</v>
      </c>
      <c r="C30" s="20" t="s">
        <v>27</v>
      </c>
      <c r="D30" s="47">
        <v>150445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8" si="6">SUM(D30:M30)</f>
        <v>150445</v>
      </c>
      <c r="O30" s="48">
        <f t="shared" si="1"/>
        <v>0.38829526390502</v>
      </c>
      <c r="P30" s="9"/>
    </row>
    <row r="31" spans="1:16">
      <c r="A31" s="12"/>
      <c r="B31" s="25">
        <v>331.41</v>
      </c>
      <c r="C31" s="20" t="s">
        <v>128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2681433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2681433</v>
      </c>
      <c r="O31" s="48">
        <f t="shared" si="1"/>
        <v>6.9207200929152153</v>
      </c>
      <c r="P31" s="9"/>
    </row>
    <row r="32" spans="1:16">
      <c r="A32" s="12"/>
      <c r="B32" s="25">
        <v>331.42</v>
      </c>
      <c r="C32" s="20" t="s">
        <v>28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3825203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3825203</v>
      </c>
      <c r="O32" s="48">
        <f t="shared" si="1"/>
        <v>9.8727655181313718</v>
      </c>
      <c r="P32" s="9"/>
    </row>
    <row r="33" spans="1:16">
      <c r="A33" s="12"/>
      <c r="B33" s="25">
        <v>331.49</v>
      </c>
      <c r="C33" s="20" t="s">
        <v>29</v>
      </c>
      <c r="D33" s="47">
        <v>0</v>
      </c>
      <c r="E33" s="47">
        <v>2735179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2735179</v>
      </c>
      <c r="O33" s="48">
        <f t="shared" si="1"/>
        <v>7.0594373467544198</v>
      </c>
      <c r="P33" s="9"/>
    </row>
    <row r="34" spans="1:16">
      <c r="A34" s="12"/>
      <c r="B34" s="25">
        <v>331.5</v>
      </c>
      <c r="C34" s="20" t="s">
        <v>22</v>
      </c>
      <c r="D34" s="47">
        <v>0</v>
      </c>
      <c r="E34" s="47">
        <v>2429157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2429157</v>
      </c>
      <c r="O34" s="48">
        <f t="shared" si="1"/>
        <v>6.2696012388695319</v>
      </c>
      <c r="P34" s="9"/>
    </row>
    <row r="35" spans="1:16">
      <c r="A35" s="12"/>
      <c r="B35" s="25">
        <v>331.69</v>
      </c>
      <c r="C35" s="20" t="s">
        <v>31</v>
      </c>
      <c r="D35" s="47">
        <v>0</v>
      </c>
      <c r="E35" s="47">
        <v>983107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983107</v>
      </c>
      <c r="O35" s="48">
        <f t="shared" si="1"/>
        <v>2.5373777261582138</v>
      </c>
      <c r="P35" s="9"/>
    </row>
    <row r="36" spans="1:16">
      <c r="A36" s="12"/>
      <c r="B36" s="25">
        <v>332</v>
      </c>
      <c r="C36" s="20" t="s">
        <v>236</v>
      </c>
      <c r="D36" s="47">
        <v>0</v>
      </c>
      <c r="E36" s="47">
        <v>3252179</v>
      </c>
      <c r="F36" s="47">
        <v>0</v>
      </c>
      <c r="G36" s="47">
        <v>0</v>
      </c>
      <c r="H36" s="47">
        <v>0</v>
      </c>
      <c r="I36" s="47">
        <v>1194309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4446488</v>
      </c>
      <c r="O36" s="48">
        <f t="shared" si="1"/>
        <v>11.476288553361725</v>
      </c>
      <c r="P36" s="9"/>
    </row>
    <row r="37" spans="1:16">
      <c r="A37" s="12"/>
      <c r="B37" s="25">
        <v>333</v>
      </c>
      <c r="C37" s="20" t="s">
        <v>4</v>
      </c>
      <c r="D37" s="47">
        <v>1447572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1447572</v>
      </c>
      <c r="O37" s="48">
        <f t="shared" ref="O37:O68" si="7">(N37/O$97)</f>
        <v>3.7361517615176152</v>
      </c>
      <c r="P37" s="9"/>
    </row>
    <row r="38" spans="1:16">
      <c r="A38" s="12"/>
      <c r="B38" s="25">
        <v>334.2</v>
      </c>
      <c r="C38" s="20" t="s">
        <v>26</v>
      </c>
      <c r="D38" s="47">
        <v>0</v>
      </c>
      <c r="E38" s="47">
        <v>807284</v>
      </c>
      <c r="F38" s="47">
        <v>0</v>
      </c>
      <c r="G38" s="47">
        <v>76285</v>
      </c>
      <c r="H38" s="47">
        <v>0</v>
      </c>
      <c r="I38" s="47">
        <v>-2548285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-1664716</v>
      </c>
      <c r="O38" s="48">
        <f t="shared" si="7"/>
        <v>-4.2965956897664217</v>
      </c>
      <c r="P38" s="9"/>
    </row>
    <row r="39" spans="1:16">
      <c r="A39" s="12"/>
      <c r="B39" s="25">
        <v>334.34</v>
      </c>
      <c r="C39" s="20" t="s">
        <v>129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131497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131497</v>
      </c>
      <c r="O39" s="48">
        <f t="shared" si="7"/>
        <v>0.33939088914698673</v>
      </c>
      <c r="P39" s="9"/>
    </row>
    <row r="40" spans="1:16">
      <c r="A40" s="12"/>
      <c r="B40" s="25">
        <v>334.39</v>
      </c>
      <c r="C40" s="20" t="s">
        <v>33</v>
      </c>
      <c r="D40" s="47">
        <v>0</v>
      </c>
      <c r="E40" s="47">
        <v>3463226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49" si="8">SUM(D40:M40)</f>
        <v>3463226</v>
      </c>
      <c r="O40" s="48">
        <f t="shared" si="7"/>
        <v>8.9385107755839464</v>
      </c>
      <c r="P40" s="9"/>
    </row>
    <row r="41" spans="1:16">
      <c r="A41" s="12"/>
      <c r="B41" s="25">
        <v>334.41</v>
      </c>
      <c r="C41" s="20" t="s">
        <v>159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2936922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2936922</v>
      </c>
      <c r="O41" s="48">
        <f t="shared" si="7"/>
        <v>7.5801316298877275</v>
      </c>
      <c r="P41" s="9"/>
    </row>
    <row r="42" spans="1:16">
      <c r="A42" s="12"/>
      <c r="B42" s="25">
        <v>334.42</v>
      </c>
      <c r="C42" s="20" t="s">
        <v>173</v>
      </c>
      <c r="D42" s="47">
        <v>0</v>
      </c>
      <c r="E42" s="47">
        <v>417500</v>
      </c>
      <c r="F42" s="47">
        <v>0</v>
      </c>
      <c r="G42" s="47">
        <v>0</v>
      </c>
      <c r="H42" s="47">
        <v>0</v>
      </c>
      <c r="I42" s="47">
        <v>2234744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2652244</v>
      </c>
      <c r="O42" s="48">
        <f t="shared" si="7"/>
        <v>6.8453839205058715</v>
      </c>
      <c r="P42" s="9"/>
    </row>
    <row r="43" spans="1:16">
      <c r="A43" s="12"/>
      <c r="B43" s="25">
        <v>334.5</v>
      </c>
      <c r="C43" s="20" t="s">
        <v>35</v>
      </c>
      <c r="D43" s="47">
        <v>0</v>
      </c>
      <c r="E43" s="47">
        <v>382491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382491</v>
      </c>
      <c r="O43" s="48">
        <f t="shared" si="7"/>
        <v>0.98720092915214863</v>
      </c>
      <c r="P43" s="9"/>
    </row>
    <row r="44" spans="1:16">
      <c r="A44" s="12"/>
      <c r="B44" s="25">
        <v>334.62</v>
      </c>
      <c r="C44" s="20" t="s">
        <v>36</v>
      </c>
      <c r="D44" s="47">
        <v>0</v>
      </c>
      <c r="E44" s="47">
        <v>1618364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1618364</v>
      </c>
      <c r="O44" s="48">
        <f t="shared" si="7"/>
        <v>4.1769621886695054</v>
      </c>
      <c r="P44" s="9"/>
    </row>
    <row r="45" spans="1:16">
      <c r="A45" s="12"/>
      <c r="B45" s="25">
        <v>334.7</v>
      </c>
      <c r="C45" s="20" t="s">
        <v>37</v>
      </c>
      <c r="D45" s="47">
        <v>0</v>
      </c>
      <c r="E45" s="47">
        <v>260937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260937</v>
      </c>
      <c r="O45" s="48">
        <f t="shared" si="7"/>
        <v>0.67347270615563304</v>
      </c>
      <c r="P45" s="9"/>
    </row>
    <row r="46" spans="1:16">
      <c r="A46" s="12"/>
      <c r="B46" s="25">
        <v>335.22</v>
      </c>
      <c r="C46" s="20" t="s">
        <v>43</v>
      </c>
      <c r="D46" s="47">
        <v>0</v>
      </c>
      <c r="E46" s="47">
        <v>1925352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1925352</v>
      </c>
      <c r="O46" s="48">
        <f t="shared" si="7"/>
        <v>4.9692915214866433</v>
      </c>
      <c r="P46" s="9"/>
    </row>
    <row r="47" spans="1:16">
      <c r="A47" s="12"/>
      <c r="B47" s="25">
        <v>335.42</v>
      </c>
      <c r="C47" s="20" t="s">
        <v>208</v>
      </c>
      <c r="D47" s="47">
        <v>0</v>
      </c>
      <c r="E47" s="47">
        <v>0</v>
      </c>
      <c r="F47" s="47">
        <v>0</v>
      </c>
      <c r="G47" s="47">
        <v>4273044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4273044</v>
      </c>
      <c r="O47" s="48">
        <f t="shared" si="7"/>
        <v>11.028633372048006</v>
      </c>
      <c r="P47" s="9"/>
    </row>
    <row r="48" spans="1:16">
      <c r="A48" s="12"/>
      <c r="B48" s="25">
        <v>335.49</v>
      </c>
      <c r="C48" s="20" t="s">
        <v>45</v>
      </c>
      <c r="D48" s="47">
        <v>0</v>
      </c>
      <c r="E48" s="47">
        <v>237881</v>
      </c>
      <c r="F48" s="47">
        <v>1864211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2102092</v>
      </c>
      <c r="O48" s="48">
        <f t="shared" si="7"/>
        <v>5.4254536069170216</v>
      </c>
      <c r="P48" s="9"/>
    </row>
    <row r="49" spans="1:16">
      <c r="A49" s="12"/>
      <c r="B49" s="25">
        <v>335.9</v>
      </c>
      <c r="C49" s="20" t="s">
        <v>132</v>
      </c>
      <c r="D49" s="47">
        <v>0</v>
      </c>
      <c r="E49" s="47">
        <v>446545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446545</v>
      </c>
      <c r="O49" s="48">
        <f t="shared" si="7"/>
        <v>1.1525229061814428</v>
      </c>
      <c r="P49" s="9"/>
    </row>
    <row r="50" spans="1:16">
      <c r="A50" s="12"/>
      <c r="B50" s="25">
        <v>337.2</v>
      </c>
      <c r="C50" s="20" t="s">
        <v>233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326775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326775</v>
      </c>
      <c r="O50" s="48">
        <f t="shared" si="7"/>
        <v>0.84339914827719709</v>
      </c>
      <c r="P50" s="9"/>
    </row>
    <row r="51" spans="1:16">
      <c r="A51" s="12"/>
      <c r="B51" s="25">
        <v>337.3</v>
      </c>
      <c r="C51" s="20" t="s">
        <v>47</v>
      </c>
      <c r="D51" s="47">
        <v>0</v>
      </c>
      <c r="E51" s="47">
        <v>1000000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1000000</v>
      </c>
      <c r="O51" s="48">
        <f t="shared" si="7"/>
        <v>2.5809781907342884</v>
      </c>
      <c r="P51" s="9"/>
    </row>
    <row r="52" spans="1:16">
      <c r="A52" s="12"/>
      <c r="B52" s="25">
        <v>337.4</v>
      </c>
      <c r="C52" s="20" t="s">
        <v>48</v>
      </c>
      <c r="D52" s="47">
        <v>0</v>
      </c>
      <c r="E52" s="47">
        <v>9552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9552</v>
      </c>
      <c r="O52" s="48">
        <f t="shared" si="7"/>
        <v>2.4653503677893922E-2</v>
      </c>
      <c r="P52" s="9"/>
    </row>
    <row r="53" spans="1:16" ht="15.75">
      <c r="A53" s="29" t="s">
        <v>53</v>
      </c>
      <c r="B53" s="30"/>
      <c r="C53" s="31"/>
      <c r="D53" s="32">
        <f t="shared" ref="D53:M53" si="9">SUM(D54:D73)</f>
        <v>17580229</v>
      </c>
      <c r="E53" s="32">
        <f t="shared" si="9"/>
        <v>16355479</v>
      </c>
      <c r="F53" s="32">
        <f t="shared" si="9"/>
        <v>0</v>
      </c>
      <c r="G53" s="32">
        <f t="shared" si="9"/>
        <v>456176</v>
      </c>
      <c r="H53" s="32">
        <f t="shared" si="9"/>
        <v>567173</v>
      </c>
      <c r="I53" s="32">
        <f t="shared" si="9"/>
        <v>234621782</v>
      </c>
      <c r="J53" s="32">
        <f t="shared" si="9"/>
        <v>110314307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379895146</v>
      </c>
      <c r="O53" s="46">
        <f t="shared" si="7"/>
        <v>980.50108659181831</v>
      </c>
      <c r="P53" s="10"/>
    </row>
    <row r="54" spans="1:16">
      <c r="A54" s="12"/>
      <c r="B54" s="25">
        <v>341.2</v>
      </c>
      <c r="C54" s="20" t="s">
        <v>186</v>
      </c>
      <c r="D54" s="47">
        <v>0</v>
      </c>
      <c r="E54" s="47">
        <v>-29234</v>
      </c>
      <c r="F54" s="47">
        <v>0</v>
      </c>
      <c r="G54" s="47">
        <v>0</v>
      </c>
      <c r="H54" s="47">
        <v>0</v>
      </c>
      <c r="I54" s="47">
        <v>0</v>
      </c>
      <c r="J54" s="47">
        <v>110314307</v>
      </c>
      <c r="K54" s="47">
        <v>0</v>
      </c>
      <c r="L54" s="47">
        <v>0</v>
      </c>
      <c r="M54" s="47">
        <v>0</v>
      </c>
      <c r="N54" s="47">
        <f t="shared" ref="N54:N73" si="10">SUM(D54:M54)</f>
        <v>110285073</v>
      </c>
      <c r="O54" s="48">
        <f t="shared" si="7"/>
        <v>284.6433681765389</v>
      </c>
      <c r="P54" s="9"/>
    </row>
    <row r="55" spans="1:16">
      <c r="A55" s="12"/>
      <c r="B55" s="25">
        <v>341.3</v>
      </c>
      <c r="C55" s="20" t="s">
        <v>187</v>
      </c>
      <c r="D55" s="47">
        <v>0</v>
      </c>
      <c r="E55" s="47">
        <v>1003089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1003089</v>
      </c>
      <c r="O55" s="48">
        <f t="shared" si="7"/>
        <v>2.5889508323654664</v>
      </c>
      <c r="P55" s="9"/>
    </row>
    <row r="56" spans="1:16">
      <c r="A56" s="12"/>
      <c r="B56" s="25">
        <v>341.9</v>
      </c>
      <c r="C56" s="20" t="s">
        <v>188</v>
      </c>
      <c r="D56" s="47">
        <v>13594465</v>
      </c>
      <c r="E56" s="47">
        <v>3780991</v>
      </c>
      <c r="F56" s="47">
        <v>0</v>
      </c>
      <c r="G56" s="47">
        <v>75000</v>
      </c>
      <c r="H56" s="47">
        <v>567173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18017629</v>
      </c>
      <c r="O56" s="48">
        <f t="shared" si="7"/>
        <v>46.503107497741645</v>
      </c>
      <c r="P56" s="9"/>
    </row>
    <row r="57" spans="1:16">
      <c r="A57" s="12"/>
      <c r="B57" s="25">
        <v>342.5</v>
      </c>
      <c r="C57" s="20" t="s">
        <v>66</v>
      </c>
      <c r="D57" s="47">
        <v>0</v>
      </c>
      <c r="E57" s="47">
        <v>8265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8265</v>
      </c>
      <c r="O57" s="48">
        <f t="shared" si="7"/>
        <v>2.1331784746418891E-2</v>
      </c>
      <c r="P57" s="9"/>
    </row>
    <row r="58" spans="1:16">
      <c r="A58" s="12"/>
      <c r="B58" s="25">
        <v>342.6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12928937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12928937</v>
      </c>
      <c r="O58" s="48">
        <f t="shared" si="7"/>
        <v>33.369304426377596</v>
      </c>
      <c r="P58" s="9"/>
    </row>
    <row r="59" spans="1:16">
      <c r="A59" s="12"/>
      <c r="B59" s="25">
        <v>343.4</v>
      </c>
      <c r="C59" s="20" t="s">
        <v>68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53689255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53689255</v>
      </c>
      <c r="O59" s="48">
        <f t="shared" si="7"/>
        <v>138.57079623177185</v>
      </c>
      <c r="P59" s="9"/>
    </row>
    <row r="60" spans="1:16">
      <c r="A60" s="12"/>
      <c r="B60" s="25">
        <v>343.6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162196690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162196690</v>
      </c>
      <c r="O60" s="48">
        <f t="shared" si="7"/>
        <v>418.62611949929021</v>
      </c>
      <c r="P60" s="9"/>
    </row>
    <row r="61" spans="1:16">
      <c r="A61" s="12"/>
      <c r="B61" s="25">
        <v>343.9</v>
      </c>
      <c r="C61" s="20" t="s">
        <v>71</v>
      </c>
      <c r="D61" s="47">
        <v>0</v>
      </c>
      <c r="E61" s="47">
        <v>2656625</v>
      </c>
      <c r="F61" s="47">
        <v>0</v>
      </c>
      <c r="G61" s="47">
        <v>183706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2840331</v>
      </c>
      <c r="O61" s="48">
        <f t="shared" si="7"/>
        <v>7.3308323654665122</v>
      </c>
      <c r="P61" s="9"/>
    </row>
    <row r="62" spans="1:16">
      <c r="A62" s="12"/>
      <c r="B62" s="25">
        <v>344.1</v>
      </c>
      <c r="C62" s="20" t="s">
        <v>189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5013946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5013946</v>
      </c>
      <c r="O62" s="48">
        <f t="shared" si="7"/>
        <v>12.940885275519422</v>
      </c>
      <c r="P62" s="9"/>
    </row>
    <row r="63" spans="1:16">
      <c r="A63" s="12"/>
      <c r="B63" s="25">
        <v>344.3</v>
      </c>
      <c r="C63" s="20" t="s">
        <v>190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792954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792954</v>
      </c>
      <c r="O63" s="48">
        <f t="shared" si="7"/>
        <v>2.0465969802555168</v>
      </c>
      <c r="P63" s="9"/>
    </row>
    <row r="64" spans="1:16">
      <c r="A64" s="12"/>
      <c r="B64" s="25">
        <v>344.9</v>
      </c>
      <c r="C64" s="20" t="s">
        <v>191</v>
      </c>
      <c r="D64" s="47">
        <v>0</v>
      </c>
      <c r="E64" s="47">
        <v>306606</v>
      </c>
      <c r="F64" s="47">
        <v>0</v>
      </c>
      <c r="G64" s="47">
        <v>197470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504076</v>
      </c>
      <c r="O64" s="48">
        <f t="shared" si="7"/>
        <v>1.301009162472577</v>
      </c>
      <c r="P64" s="9"/>
    </row>
    <row r="65" spans="1:16">
      <c r="A65" s="12"/>
      <c r="B65" s="25">
        <v>345.1</v>
      </c>
      <c r="C65" s="20" t="s">
        <v>75</v>
      </c>
      <c r="D65" s="47">
        <v>162088</v>
      </c>
      <c r="E65" s="47">
        <v>5389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167477</v>
      </c>
      <c r="O65" s="48">
        <f t="shared" si="7"/>
        <v>0.4322544844496064</v>
      </c>
      <c r="P65" s="9"/>
    </row>
    <row r="66" spans="1:16">
      <c r="A66" s="12"/>
      <c r="B66" s="25">
        <v>345.9</v>
      </c>
      <c r="C66" s="20" t="s">
        <v>136</v>
      </c>
      <c r="D66" s="47">
        <v>0</v>
      </c>
      <c r="E66" s="47">
        <v>4458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4458</v>
      </c>
      <c r="O66" s="48">
        <f t="shared" si="7"/>
        <v>1.1506000774293458E-2</v>
      </c>
      <c r="P66" s="9"/>
    </row>
    <row r="67" spans="1:16">
      <c r="A67" s="12"/>
      <c r="B67" s="25">
        <v>346.4</v>
      </c>
      <c r="C67" s="20" t="s">
        <v>76</v>
      </c>
      <c r="D67" s="47">
        <v>85964</v>
      </c>
      <c r="E67" s="47">
        <v>16011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101975</v>
      </c>
      <c r="O67" s="48">
        <f t="shared" si="7"/>
        <v>0.26319525100012903</v>
      </c>
      <c r="P67" s="9"/>
    </row>
    <row r="68" spans="1:16">
      <c r="A68" s="12"/>
      <c r="B68" s="25">
        <v>347.1</v>
      </c>
      <c r="C68" s="20" t="s">
        <v>77</v>
      </c>
      <c r="D68" s="47">
        <v>93436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93436</v>
      </c>
      <c r="O68" s="48">
        <f t="shared" si="7"/>
        <v>0.24115627822944896</v>
      </c>
      <c r="P68" s="9"/>
    </row>
    <row r="69" spans="1:16">
      <c r="A69" s="12"/>
      <c r="B69" s="25">
        <v>347.2</v>
      </c>
      <c r="C69" s="20" t="s">
        <v>78</v>
      </c>
      <c r="D69" s="47">
        <v>2773007</v>
      </c>
      <c r="E69" s="47">
        <v>372785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3145792</v>
      </c>
      <c r="O69" s="48">
        <f t="shared" ref="O69:O95" si="11">(N69/O$97)</f>
        <v>8.1192205445863976</v>
      </c>
      <c r="P69" s="9"/>
    </row>
    <row r="70" spans="1:16">
      <c r="A70" s="12"/>
      <c r="B70" s="25">
        <v>347.4</v>
      </c>
      <c r="C70" s="20" t="s">
        <v>79</v>
      </c>
      <c r="D70" s="47">
        <v>0</v>
      </c>
      <c r="E70" s="47">
        <v>32058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32058</v>
      </c>
      <c r="O70" s="48">
        <f t="shared" si="11"/>
        <v>8.2740998838559815E-2</v>
      </c>
      <c r="P70" s="9"/>
    </row>
    <row r="71" spans="1:16">
      <c r="A71" s="12"/>
      <c r="B71" s="25">
        <v>347.9</v>
      </c>
      <c r="C71" s="20" t="s">
        <v>80</v>
      </c>
      <c r="D71" s="47">
        <v>0</v>
      </c>
      <c r="E71" s="47">
        <v>1178682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1178682</v>
      </c>
      <c r="O71" s="48">
        <f t="shared" si="11"/>
        <v>3.0421525358110726</v>
      </c>
      <c r="P71" s="9"/>
    </row>
    <row r="72" spans="1:16">
      <c r="A72" s="12"/>
      <c r="B72" s="25">
        <v>348.48</v>
      </c>
      <c r="C72" s="20" t="s">
        <v>214</v>
      </c>
      <c r="D72" s="47">
        <v>0</v>
      </c>
      <c r="E72" s="47">
        <v>2133734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2133734</v>
      </c>
      <c r="O72" s="48">
        <f t="shared" si="11"/>
        <v>5.5071209188282362</v>
      </c>
      <c r="P72" s="9"/>
    </row>
    <row r="73" spans="1:16">
      <c r="A73" s="12"/>
      <c r="B73" s="25">
        <v>349</v>
      </c>
      <c r="C73" s="20" t="s">
        <v>1</v>
      </c>
      <c r="D73" s="47">
        <v>871269</v>
      </c>
      <c r="E73" s="47">
        <v>4886020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5757289</v>
      </c>
      <c r="O73" s="48">
        <f t="shared" si="11"/>
        <v>14.859437346754421</v>
      </c>
      <c r="P73" s="9"/>
    </row>
    <row r="74" spans="1:16" ht="15.75">
      <c r="A74" s="29" t="s">
        <v>54</v>
      </c>
      <c r="B74" s="30"/>
      <c r="C74" s="31"/>
      <c r="D74" s="32">
        <f t="shared" ref="D74:M74" si="12">SUM(D75:D79)</f>
        <v>198657</v>
      </c>
      <c r="E74" s="32">
        <f t="shared" si="12"/>
        <v>2135005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ref="N74:N81" si="13">SUM(D74:M74)</f>
        <v>2333662</v>
      </c>
      <c r="O74" s="46">
        <f t="shared" si="11"/>
        <v>6.0231307265453609</v>
      </c>
      <c r="P74" s="10"/>
    </row>
    <row r="75" spans="1:16">
      <c r="A75" s="13"/>
      <c r="B75" s="40">
        <v>351.1</v>
      </c>
      <c r="C75" s="21" t="s">
        <v>92</v>
      </c>
      <c r="D75" s="47">
        <v>0</v>
      </c>
      <c r="E75" s="47">
        <v>854099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854099</v>
      </c>
      <c r="O75" s="48">
        <f t="shared" si="11"/>
        <v>2.204410891727965</v>
      </c>
      <c r="P75" s="9"/>
    </row>
    <row r="76" spans="1:16">
      <c r="A76" s="13"/>
      <c r="B76" s="40">
        <v>351.2</v>
      </c>
      <c r="C76" s="21" t="s">
        <v>137</v>
      </c>
      <c r="D76" s="47">
        <v>0</v>
      </c>
      <c r="E76" s="47">
        <v>450000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450000</v>
      </c>
      <c r="O76" s="48">
        <f t="shared" si="11"/>
        <v>1.1614401858304297</v>
      </c>
      <c r="P76" s="9"/>
    </row>
    <row r="77" spans="1:16">
      <c r="A77" s="13"/>
      <c r="B77" s="40">
        <v>351.9</v>
      </c>
      <c r="C77" s="21" t="s">
        <v>192</v>
      </c>
      <c r="D77" s="47">
        <v>222633</v>
      </c>
      <c r="E77" s="47">
        <v>619883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842516</v>
      </c>
      <c r="O77" s="48">
        <f t="shared" si="11"/>
        <v>2.1745154213446898</v>
      </c>
      <c r="P77" s="9"/>
    </row>
    <row r="78" spans="1:16">
      <c r="A78" s="13"/>
      <c r="B78" s="40">
        <v>352</v>
      </c>
      <c r="C78" s="21" t="s">
        <v>93</v>
      </c>
      <c r="D78" s="47">
        <v>73954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73954</v>
      </c>
      <c r="O78" s="48">
        <f t="shared" si="11"/>
        <v>0.19087366111756357</v>
      </c>
      <c r="P78" s="9"/>
    </row>
    <row r="79" spans="1:16">
      <c r="A79" s="13"/>
      <c r="B79" s="40">
        <v>354</v>
      </c>
      <c r="C79" s="21" t="s">
        <v>94</v>
      </c>
      <c r="D79" s="47">
        <v>-97930</v>
      </c>
      <c r="E79" s="47">
        <v>211023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113093</v>
      </c>
      <c r="O79" s="48">
        <f t="shared" si="11"/>
        <v>0.29189056652471285</v>
      </c>
      <c r="P79" s="9"/>
    </row>
    <row r="80" spans="1:16" ht="15.75">
      <c r="A80" s="29" t="s">
        <v>5</v>
      </c>
      <c r="B80" s="30"/>
      <c r="C80" s="31"/>
      <c r="D80" s="32">
        <f t="shared" ref="D80:M80" si="14">SUM(D81:D88)</f>
        <v>6117980</v>
      </c>
      <c r="E80" s="32">
        <f t="shared" si="14"/>
        <v>8196349</v>
      </c>
      <c r="F80" s="32">
        <f t="shared" si="14"/>
        <v>126408</v>
      </c>
      <c r="G80" s="32">
        <f t="shared" si="14"/>
        <v>8211493</v>
      </c>
      <c r="H80" s="32">
        <f t="shared" si="14"/>
        <v>79517</v>
      </c>
      <c r="I80" s="32">
        <f t="shared" si="14"/>
        <v>7378475</v>
      </c>
      <c r="J80" s="32">
        <f t="shared" si="14"/>
        <v>4405976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 t="shared" si="13"/>
        <v>34516198</v>
      </c>
      <c r="O80" s="46">
        <f t="shared" si="11"/>
        <v>89.085554265066463</v>
      </c>
      <c r="P80" s="10"/>
    </row>
    <row r="81" spans="1:119">
      <c r="A81" s="12"/>
      <c r="B81" s="25">
        <v>361.1</v>
      </c>
      <c r="C81" s="20" t="s">
        <v>96</v>
      </c>
      <c r="D81" s="47">
        <v>3017810</v>
      </c>
      <c r="E81" s="47">
        <v>4184905</v>
      </c>
      <c r="F81" s="47">
        <v>132024</v>
      </c>
      <c r="G81" s="47">
        <v>5701761</v>
      </c>
      <c r="H81" s="47">
        <v>37446</v>
      </c>
      <c r="I81" s="47">
        <v>5869325</v>
      </c>
      <c r="J81" s="47">
        <v>1138100</v>
      </c>
      <c r="K81" s="47">
        <v>0</v>
      </c>
      <c r="L81" s="47">
        <v>0</v>
      </c>
      <c r="M81" s="47">
        <v>0</v>
      </c>
      <c r="N81" s="47">
        <f t="shared" si="13"/>
        <v>20081371</v>
      </c>
      <c r="O81" s="48">
        <f t="shared" si="11"/>
        <v>51.829580591044007</v>
      </c>
      <c r="P81" s="9"/>
    </row>
    <row r="82" spans="1:119">
      <c r="A82" s="12"/>
      <c r="B82" s="25">
        <v>361.3</v>
      </c>
      <c r="C82" s="20" t="s">
        <v>97</v>
      </c>
      <c r="D82" s="47">
        <v>34850</v>
      </c>
      <c r="E82" s="47">
        <v>22261</v>
      </c>
      <c r="F82" s="47">
        <v>-5616</v>
      </c>
      <c r="G82" s="47">
        <v>52316</v>
      </c>
      <c r="H82" s="47">
        <v>621</v>
      </c>
      <c r="I82" s="47">
        <v>1077</v>
      </c>
      <c r="J82" s="47">
        <v>19787</v>
      </c>
      <c r="K82" s="47">
        <v>0</v>
      </c>
      <c r="L82" s="47">
        <v>0</v>
      </c>
      <c r="M82" s="47">
        <v>0</v>
      </c>
      <c r="N82" s="47">
        <f t="shared" ref="N82:N88" si="15">SUM(D82:M82)</f>
        <v>125296</v>
      </c>
      <c r="O82" s="48">
        <f t="shared" si="11"/>
        <v>0.32338624338624339</v>
      </c>
      <c r="P82" s="9"/>
    </row>
    <row r="83" spans="1:119">
      <c r="A83" s="12"/>
      <c r="B83" s="25">
        <v>362</v>
      </c>
      <c r="C83" s="20" t="s">
        <v>98</v>
      </c>
      <c r="D83" s="47">
        <v>0</v>
      </c>
      <c r="E83" s="47">
        <v>561707</v>
      </c>
      <c r="F83" s="47">
        <v>0</v>
      </c>
      <c r="G83" s="47">
        <v>4115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565822</v>
      </c>
      <c r="O83" s="48">
        <f t="shared" si="11"/>
        <v>1.4603742418376564</v>
      </c>
      <c r="P83" s="9"/>
    </row>
    <row r="84" spans="1:119">
      <c r="A84" s="12"/>
      <c r="B84" s="25">
        <v>364</v>
      </c>
      <c r="C84" s="20" t="s">
        <v>193</v>
      </c>
      <c r="D84" s="47">
        <v>229055</v>
      </c>
      <c r="E84" s="47">
        <v>0</v>
      </c>
      <c r="F84" s="47">
        <v>0</v>
      </c>
      <c r="G84" s="47">
        <v>422137</v>
      </c>
      <c r="H84" s="47">
        <v>0</v>
      </c>
      <c r="I84" s="47">
        <v>-382402</v>
      </c>
      <c r="J84" s="47">
        <v>516900</v>
      </c>
      <c r="K84" s="47">
        <v>0</v>
      </c>
      <c r="L84" s="47">
        <v>0</v>
      </c>
      <c r="M84" s="47">
        <v>0</v>
      </c>
      <c r="N84" s="47">
        <f t="shared" si="15"/>
        <v>785690</v>
      </c>
      <c r="O84" s="48">
        <f t="shared" si="11"/>
        <v>2.0278487546780228</v>
      </c>
      <c r="P84" s="9"/>
    </row>
    <row r="85" spans="1:119">
      <c r="A85" s="12"/>
      <c r="B85" s="25">
        <v>365</v>
      </c>
      <c r="C85" s="20" t="s">
        <v>194</v>
      </c>
      <c r="D85" s="47">
        <v>0</v>
      </c>
      <c r="E85" s="47">
        <v>7180</v>
      </c>
      <c r="F85" s="47">
        <v>0</v>
      </c>
      <c r="G85" s="47">
        <v>0</v>
      </c>
      <c r="H85" s="47">
        <v>0</v>
      </c>
      <c r="I85" s="47">
        <v>0</v>
      </c>
      <c r="J85" s="47">
        <v>13413</v>
      </c>
      <c r="K85" s="47">
        <v>0</v>
      </c>
      <c r="L85" s="47">
        <v>0</v>
      </c>
      <c r="M85" s="47">
        <v>0</v>
      </c>
      <c r="N85" s="47">
        <f t="shared" si="15"/>
        <v>20593</v>
      </c>
      <c r="O85" s="48">
        <f t="shared" si="11"/>
        <v>5.3150083881791196E-2</v>
      </c>
      <c r="P85" s="9"/>
    </row>
    <row r="86" spans="1:119">
      <c r="A86" s="12"/>
      <c r="B86" s="25">
        <v>366</v>
      </c>
      <c r="C86" s="20" t="s">
        <v>101</v>
      </c>
      <c r="D86" s="47">
        <v>0</v>
      </c>
      <c r="E86" s="47">
        <v>1923817</v>
      </c>
      <c r="F86" s="47">
        <v>0</v>
      </c>
      <c r="G86" s="47">
        <v>410205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2334022</v>
      </c>
      <c r="O86" s="48">
        <f t="shared" si="11"/>
        <v>6.0240598786940254</v>
      </c>
      <c r="P86" s="9"/>
    </row>
    <row r="87" spans="1:119">
      <c r="A87" s="12"/>
      <c r="B87" s="25">
        <v>369.3</v>
      </c>
      <c r="C87" s="20" t="s">
        <v>152</v>
      </c>
      <c r="D87" s="47">
        <v>408689</v>
      </c>
      <c r="E87" s="47">
        <v>300257</v>
      </c>
      <c r="F87" s="47">
        <v>0</v>
      </c>
      <c r="G87" s="47">
        <v>1429992</v>
      </c>
      <c r="H87" s="47">
        <v>0</v>
      </c>
      <c r="I87" s="47">
        <v>850480</v>
      </c>
      <c r="J87" s="47">
        <v>2631730</v>
      </c>
      <c r="K87" s="47">
        <v>0</v>
      </c>
      <c r="L87" s="47">
        <v>0</v>
      </c>
      <c r="M87" s="47">
        <v>0</v>
      </c>
      <c r="N87" s="47">
        <f t="shared" si="15"/>
        <v>5621148</v>
      </c>
      <c r="O87" s="48">
        <f t="shared" si="11"/>
        <v>14.508060394889663</v>
      </c>
      <c r="P87" s="9"/>
    </row>
    <row r="88" spans="1:119">
      <c r="A88" s="12"/>
      <c r="B88" s="25">
        <v>369.9</v>
      </c>
      <c r="C88" s="20" t="s">
        <v>102</v>
      </c>
      <c r="D88" s="47">
        <v>2427576</v>
      </c>
      <c r="E88" s="47">
        <v>1196222</v>
      </c>
      <c r="F88" s="47">
        <v>0</v>
      </c>
      <c r="G88" s="47">
        <v>190967</v>
      </c>
      <c r="H88" s="47">
        <v>41450</v>
      </c>
      <c r="I88" s="47">
        <v>1039995</v>
      </c>
      <c r="J88" s="47">
        <v>86046</v>
      </c>
      <c r="K88" s="47">
        <v>0</v>
      </c>
      <c r="L88" s="47">
        <v>0</v>
      </c>
      <c r="M88" s="47">
        <v>0</v>
      </c>
      <c r="N88" s="47">
        <f t="shared" si="15"/>
        <v>4982256</v>
      </c>
      <c r="O88" s="48">
        <f t="shared" si="11"/>
        <v>12.859094076655053</v>
      </c>
      <c r="P88" s="9"/>
    </row>
    <row r="89" spans="1:119" ht="15.75">
      <c r="A89" s="29" t="s">
        <v>55</v>
      </c>
      <c r="B89" s="30"/>
      <c r="C89" s="31"/>
      <c r="D89" s="32">
        <f t="shared" ref="D89:M89" si="16">SUM(D90:D94)</f>
        <v>15097985</v>
      </c>
      <c r="E89" s="32">
        <f t="shared" si="16"/>
        <v>42286704</v>
      </c>
      <c r="F89" s="32">
        <f t="shared" si="16"/>
        <v>35792373</v>
      </c>
      <c r="G89" s="32">
        <f t="shared" si="16"/>
        <v>52361182</v>
      </c>
      <c r="H89" s="32">
        <f t="shared" si="16"/>
        <v>0</v>
      </c>
      <c r="I89" s="32">
        <f t="shared" si="16"/>
        <v>42840666</v>
      </c>
      <c r="J89" s="32">
        <f t="shared" si="16"/>
        <v>1801824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ref="N89:N95" si="17">SUM(D89:M89)</f>
        <v>190180734</v>
      </c>
      <c r="O89" s="46">
        <f t="shared" si="11"/>
        <v>490.85232675183897</v>
      </c>
      <c r="P89" s="9"/>
    </row>
    <row r="90" spans="1:119">
      <c r="A90" s="12"/>
      <c r="B90" s="25">
        <v>381</v>
      </c>
      <c r="C90" s="20" t="s">
        <v>103</v>
      </c>
      <c r="D90" s="47">
        <v>14841752</v>
      </c>
      <c r="E90" s="47">
        <v>42124072</v>
      </c>
      <c r="F90" s="47">
        <v>35792373</v>
      </c>
      <c r="G90" s="47">
        <v>52361182</v>
      </c>
      <c r="H90" s="47">
        <v>0</v>
      </c>
      <c r="I90" s="47">
        <v>25442509</v>
      </c>
      <c r="J90" s="47">
        <v>1794800</v>
      </c>
      <c r="K90" s="47">
        <v>0</v>
      </c>
      <c r="L90" s="47">
        <v>0</v>
      </c>
      <c r="M90" s="47">
        <v>0</v>
      </c>
      <c r="N90" s="47">
        <f t="shared" si="17"/>
        <v>172356688</v>
      </c>
      <c r="O90" s="48">
        <f t="shared" si="11"/>
        <v>444.84885275519423</v>
      </c>
      <c r="P90" s="9"/>
    </row>
    <row r="91" spans="1:119">
      <c r="A91" s="12"/>
      <c r="B91" s="25">
        <v>383</v>
      </c>
      <c r="C91" s="20" t="s">
        <v>175</v>
      </c>
      <c r="D91" s="47">
        <v>256233</v>
      </c>
      <c r="E91" s="47">
        <v>101370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7"/>
        <v>357603</v>
      </c>
      <c r="O91" s="48">
        <f t="shared" si="11"/>
        <v>0.92296554394115371</v>
      </c>
      <c r="P91" s="9"/>
    </row>
    <row r="92" spans="1:119">
      <c r="A92" s="12"/>
      <c r="B92" s="25">
        <v>388.1</v>
      </c>
      <c r="C92" s="20" t="s">
        <v>141</v>
      </c>
      <c r="D92" s="47">
        <v>0</v>
      </c>
      <c r="E92" s="47">
        <v>61262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7"/>
        <v>61262</v>
      </c>
      <c r="O92" s="48">
        <f t="shared" si="11"/>
        <v>0.15811588592076398</v>
      </c>
      <c r="P92" s="9"/>
    </row>
    <row r="93" spans="1:119">
      <c r="A93" s="12"/>
      <c r="B93" s="25">
        <v>388.2</v>
      </c>
      <c r="C93" s="20" t="s">
        <v>201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7024</v>
      </c>
      <c r="K93" s="47">
        <v>0</v>
      </c>
      <c r="L93" s="47">
        <v>0</v>
      </c>
      <c r="M93" s="47">
        <v>0</v>
      </c>
      <c r="N93" s="47">
        <f t="shared" si="17"/>
        <v>7024</v>
      </c>
      <c r="O93" s="48">
        <f t="shared" si="11"/>
        <v>1.812879081171764E-2</v>
      </c>
      <c r="P93" s="9"/>
    </row>
    <row r="94" spans="1:119" ht="15.75" thickBot="1">
      <c r="A94" s="12"/>
      <c r="B94" s="25">
        <v>389.4</v>
      </c>
      <c r="C94" s="20" t="s">
        <v>198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17398157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17398157</v>
      </c>
      <c r="O94" s="48">
        <f t="shared" si="11"/>
        <v>44.904263775971096</v>
      </c>
      <c r="P94" s="9"/>
    </row>
    <row r="95" spans="1:119" ht="16.5" thickBot="1">
      <c r="A95" s="14" t="s">
        <v>81</v>
      </c>
      <c r="B95" s="23"/>
      <c r="C95" s="22"/>
      <c r="D95" s="15">
        <f t="shared" ref="D95:M95" si="18">SUM(D5,D14,D27,D53,D74,D80,D89)</f>
        <v>416157264</v>
      </c>
      <c r="E95" s="15">
        <f t="shared" si="18"/>
        <v>213144315</v>
      </c>
      <c r="F95" s="15">
        <f t="shared" si="18"/>
        <v>38309540</v>
      </c>
      <c r="G95" s="15">
        <f t="shared" si="18"/>
        <v>212190082</v>
      </c>
      <c r="H95" s="15">
        <f t="shared" si="18"/>
        <v>646690</v>
      </c>
      <c r="I95" s="15">
        <f t="shared" si="18"/>
        <v>321204913</v>
      </c>
      <c r="J95" s="15">
        <f t="shared" si="18"/>
        <v>116522115</v>
      </c>
      <c r="K95" s="15">
        <f t="shared" si="18"/>
        <v>0</v>
      </c>
      <c r="L95" s="15">
        <f t="shared" si="18"/>
        <v>0</v>
      </c>
      <c r="M95" s="15">
        <f t="shared" si="18"/>
        <v>0</v>
      </c>
      <c r="N95" s="15">
        <f t="shared" si="17"/>
        <v>1318174919</v>
      </c>
      <c r="O95" s="38">
        <f t="shared" si="11"/>
        <v>3402.180717511937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49" t="s">
        <v>237</v>
      </c>
      <c r="M97" s="49"/>
      <c r="N97" s="49"/>
      <c r="O97" s="44">
        <v>387450</v>
      </c>
    </row>
    <row r="98" spans="1:15">
      <c r="A98" s="50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2"/>
    </row>
    <row r="99" spans="1:15" ht="15.75" customHeight="1" thickBot="1">
      <c r="A99" s="53" t="s">
        <v>144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5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301381400</v>
      </c>
      <c r="E5" s="27">
        <f t="shared" si="0"/>
        <v>91289781</v>
      </c>
      <c r="F5" s="27">
        <f t="shared" si="0"/>
        <v>509376</v>
      </c>
      <c r="G5" s="27">
        <f t="shared" si="0"/>
        <v>77946646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471127203</v>
      </c>
      <c r="O5" s="33">
        <f t="shared" ref="O5:O36" si="1">(N5/O$96)</f>
        <v>1250.6495861494109</v>
      </c>
      <c r="P5" s="6"/>
    </row>
    <row r="6" spans="1:133">
      <c r="A6" s="12"/>
      <c r="B6" s="25">
        <v>311</v>
      </c>
      <c r="C6" s="20" t="s">
        <v>3</v>
      </c>
      <c r="D6" s="47">
        <v>301381400</v>
      </c>
      <c r="E6" s="47">
        <v>54282241</v>
      </c>
      <c r="F6" s="47">
        <v>509376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356173017</v>
      </c>
      <c r="O6" s="48">
        <f t="shared" si="1"/>
        <v>945.49334759733051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31652487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31652487</v>
      </c>
      <c r="O7" s="48">
        <f t="shared" si="1"/>
        <v>84.024377100444383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1836378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1836378</v>
      </c>
      <c r="O8" s="48">
        <f t="shared" si="1"/>
        <v>4.8748307698842064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8733221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8733221</v>
      </c>
      <c r="O9" s="48">
        <f t="shared" si="1"/>
        <v>23.183121585533545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0</v>
      </c>
      <c r="F10" s="47">
        <v>0</v>
      </c>
      <c r="G10" s="47">
        <v>6590020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6590020</v>
      </c>
      <c r="O10" s="48">
        <f t="shared" si="1"/>
        <v>17.493801532229377</v>
      </c>
      <c r="P10" s="9"/>
    </row>
    <row r="11" spans="1:133">
      <c r="A11" s="12"/>
      <c r="B11" s="25">
        <v>312.60000000000002</v>
      </c>
      <c r="C11" s="20" t="s">
        <v>232</v>
      </c>
      <c r="D11" s="47">
        <v>0</v>
      </c>
      <c r="E11" s="47">
        <v>0</v>
      </c>
      <c r="F11" s="47">
        <v>0</v>
      </c>
      <c r="G11" s="47">
        <v>60787027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60787027</v>
      </c>
      <c r="O11" s="48">
        <f t="shared" si="1"/>
        <v>161.36463714408583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4716145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4716145</v>
      </c>
      <c r="O12" s="48">
        <f t="shared" si="1"/>
        <v>12.519431599178139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638908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638908</v>
      </c>
      <c r="O13" s="48">
        <f t="shared" si="1"/>
        <v>1.6960388207249155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SUM(D15:D24)</f>
        <v>449200</v>
      </c>
      <c r="E14" s="32">
        <f t="shared" si="3"/>
        <v>31527354</v>
      </c>
      <c r="F14" s="32">
        <f t="shared" si="3"/>
        <v>0</v>
      </c>
      <c r="G14" s="32">
        <f t="shared" si="3"/>
        <v>53657503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85634057</v>
      </c>
      <c r="O14" s="46">
        <f t="shared" si="1"/>
        <v>227.32331579534173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26293711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26293711</v>
      </c>
      <c r="O15" s="48">
        <f t="shared" si="1"/>
        <v>69.799023641779002</v>
      </c>
      <c r="P15" s="9"/>
    </row>
    <row r="16" spans="1:133">
      <c r="A16" s="12"/>
      <c r="B16" s="25">
        <v>324.11</v>
      </c>
      <c r="C16" s="20" t="s">
        <v>117</v>
      </c>
      <c r="D16" s="47">
        <v>0</v>
      </c>
      <c r="E16" s="47">
        <v>0</v>
      </c>
      <c r="F16" s="47">
        <v>0</v>
      </c>
      <c r="G16" s="47">
        <v>3967703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3" si="4">SUM(D16:M16)</f>
        <v>3967703</v>
      </c>
      <c r="O16" s="48">
        <f t="shared" si="1"/>
        <v>10.532624911734882</v>
      </c>
      <c r="P16" s="9"/>
    </row>
    <row r="17" spans="1:16">
      <c r="A17" s="12"/>
      <c r="B17" s="25">
        <v>324.12</v>
      </c>
      <c r="C17" s="20" t="s">
        <v>118</v>
      </c>
      <c r="D17" s="47">
        <v>0</v>
      </c>
      <c r="E17" s="47">
        <v>0</v>
      </c>
      <c r="F17" s="47">
        <v>0</v>
      </c>
      <c r="G17" s="47">
        <v>680758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680758</v>
      </c>
      <c r="O17" s="48">
        <f t="shared" si="1"/>
        <v>1.8071334143868163</v>
      </c>
      <c r="P17" s="9"/>
    </row>
    <row r="18" spans="1:16">
      <c r="A18" s="12"/>
      <c r="B18" s="25">
        <v>324.31</v>
      </c>
      <c r="C18" s="20" t="s">
        <v>121</v>
      </c>
      <c r="D18" s="47">
        <v>0</v>
      </c>
      <c r="E18" s="47">
        <v>0</v>
      </c>
      <c r="F18" s="47">
        <v>0</v>
      </c>
      <c r="G18" s="47">
        <v>24117127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24117127</v>
      </c>
      <c r="O18" s="48">
        <f t="shared" si="1"/>
        <v>64.021085408780323</v>
      </c>
      <c r="P18" s="9"/>
    </row>
    <row r="19" spans="1:16">
      <c r="A19" s="12"/>
      <c r="B19" s="25">
        <v>324.32</v>
      </c>
      <c r="C19" s="20" t="s">
        <v>122</v>
      </c>
      <c r="D19" s="47">
        <v>0</v>
      </c>
      <c r="E19" s="47">
        <v>0</v>
      </c>
      <c r="F19" s="47">
        <v>0</v>
      </c>
      <c r="G19" s="47">
        <v>4188632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4188632</v>
      </c>
      <c r="O19" s="48">
        <f t="shared" si="1"/>
        <v>11.119100837257703</v>
      </c>
      <c r="P19" s="9"/>
    </row>
    <row r="20" spans="1:16">
      <c r="A20" s="12"/>
      <c r="B20" s="25">
        <v>324.61</v>
      </c>
      <c r="C20" s="20" t="s">
        <v>123</v>
      </c>
      <c r="D20" s="47">
        <v>0</v>
      </c>
      <c r="E20" s="47">
        <v>0</v>
      </c>
      <c r="F20" s="47">
        <v>0</v>
      </c>
      <c r="G20" s="47">
        <v>13056863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13056863</v>
      </c>
      <c r="O20" s="48">
        <f t="shared" si="1"/>
        <v>34.660618625665641</v>
      </c>
      <c r="P20" s="9"/>
    </row>
    <row r="21" spans="1:16">
      <c r="A21" s="12"/>
      <c r="B21" s="25">
        <v>324.70999999999998</v>
      </c>
      <c r="C21" s="20" t="s">
        <v>125</v>
      </c>
      <c r="D21" s="47">
        <v>0</v>
      </c>
      <c r="E21" s="47">
        <v>0</v>
      </c>
      <c r="F21" s="47">
        <v>0</v>
      </c>
      <c r="G21" s="47">
        <v>3054114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3054114</v>
      </c>
      <c r="O21" s="48">
        <f t="shared" si="1"/>
        <v>8.1074206410304051</v>
      </c>
      <c r="P21" s="9"/>
    </row>
    <row r="22" spans="1:16">
      <c r="A22" s="12"/>
      <c r="B22" s="25">
        <v>324.72000000000003</v>
      </c>
      <c r="C22" s="20" t="s">
        <v>149</v>
      </c>
      <c r="D22" s="47">
        <v>0</v>
      </c>
      <c r="E22" s="47">
        <v>0</v>
      </c>
      <c r="F22" s="47">
        <v>0</v>
      </c>
      <c r="G22" s="47">
        <v>579160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579160</v>
      </c>
      <c r="O22" s="48">
        <f t="shared" si="1"/>
        <v>1.5374323743184339</v>
      </c>
      <c r="P22" s="9"/>
    </row>
    <row r="23" spans="1:16">
      <c r="A23" s="12"/>
      <c r="B23" s="25">
        <v>325.10000000000002</v>
      </c>
      <c r="C23" s="20" t="s">
        <v>126</v>
      </c>
      <c r="D23" s="47">
        <v>0</v>
      </c>
      <c r="E23" s="47">
        <v>4023222</v>
      </c>
      <c r="F23" s="47">
        <v>0</v>
      </c>
      <c r="G23" s="47">
        <v>3428569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7451791</v>
      </c>
      <c r="O23" s="48">
        <f t="shared" si="1"/>
        <v>19.781450255637022</v>
      </c>
      <c r="P23" s="9"/>
    </row>
    <row r="24" spans="1:16">
      <c r="A24" s="12"/>
      <c r="B24" s="25">
        <v>329</v>
      </c>
      <c r="C24" s="20" t="s">
        <v>19</v>
      </c>
      <c r="D24" s="47">
        <v>449200</v>
      </c>
      <c r="E24" s="47">
        <v>1210421</v>
      </c>
      <c r="F24" s="47">
        <v>0</v>
      </c>
      <c r="G24" s="47">
        <v>584577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2244198</v>
      </c>
      <c r="O24" s="48">
        <f t="shared" si="1"/>
        <v>5.9574256847515041</v>
      </c>
      <c r="P24" s="9"/>
    </row>
    <row r="25" spans="1:16" ht="15.75">
      <c r="A25" s="29" t="s">
        <v>21</v>
      </c>
      <c r="B25" s="30"/>
      <c r="C25" s="31"/>
      <c r="D25" s="32">
        <f t="shared" ref="D25:M25" si="5">SUM(D26:D51)</f>
        <v>65128455</v>
      </c>
      <c r="E25" s="32">
        <f t="shared" si="5"/>
        <v>23996459</v>
      </c>
      <c r="F25" s="32">
        <f t="shared" si="5"/>
        <v>2229931</v>
      </c>
      <c r="G25" s="32">
        <f t="shared" si="5"/>
        <v>8836229</v>
      </c>
      <c r="H25" s="32">
        <f t="shared" si="5"/>
        <v>0</v>
      </c>
      <c r="I25" s="32">
        <f t="shared" si="5"/>
        <v>51263488</v>
      </c>
      <c r="J25" s="32">
        <f t="shared" si="5"/>
        <v>4159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5">
        <f>SUM(D25:M25)</f>
        <v>151458721</v>
      </c>
      <c r="O25" s="46">
        <f t="shared" si="1"/>
        <v>402.06081400349342</v>
      </c>
      <c r="P25" s="10"/>
    </row>
    <row r="26" spans="1:16">
      <c r="A26" s="12"/>
      <c r="B26" s="25">
        <v>331.1</v>
      </c>
      <c r="C26" s="20" t="s">
        <v>127</v>
      </c>
      <c r="D26" s="47">
        <v>0</v>
      </c>
      <c r="E26" s="47">
        <v>1202465</v>
      </c>
      <c r="F26" s="47">
        <v>0</v>
      </c>
      <c r="G26" s="47">
        <v>112784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1315249</v>
      </c>
      <c r="O26" s="48">
        <f t="shared" si="1"/>
        <v>3.4914469108535569</v>
      </c>
      <c r="P26" s="9"/>
    </row>
    <row r="27" spans="1:16">
      <c r="A27" s="12"/>
      <c r="B27" s="25">
        <v>331.2</v>
      </c>
      <c r="C27" s="20" t="s">
        <v>20</v>
      </c>
      <c r="D27" s="47">
        <v>63538398</v>
      </c>
      <c r="E27" s="47">
        <v>7124443</v>
      </c>
      <c r="F27" s="47">
        <v>0</v>
      </c>
      <c r="G27" s="47">
        <v>3357700</v>
      </c>
      <c r="H27" s="47">
        <v>0</v>
      </c>
      <c r="I27" s="47">
        <v>35216821</v>
      </c>
      <c r="J27" s="47">
        <v>4159</v>
      </c>
      <c r="K27" s="47">
        <v>0</v>
      </c>
      <c r="L27" s="47">
        <v>0</v>
      </c>
      <c r="M27" s="47">
        <v>0</v>
      </c>
      <c r="N27" s="47">
        <f>SUM(D27:M27)</f>
        <v>109241521</v>
      </c>
      <c r="O27" s="48">
        <f t="shared" si="1"/>
        <v>289.99145487462368</v>
      </c>
      <c r="P27" s="9"/>
    </row>
    <row r="28" spans="1:16">
      <c r="A28" s="12"/>
      <c r="B28" s="25">
        <v>331.39</v>
      </c>
      <c r="C28" s="20" t="s">
        <v>27</v>
      </c>
      <c r="D28" s="47">
        <v>173520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7" si="6">SUM(D28:M28)</f>
        <v>173520</v>
      </c>
      <c r="O28" s="48">
        <f t="shared" si="1"/>
        <v>0.4606244657637521</v>
      </c>
      <c r="P28" s="9"/>
    </row>
    <row r="29" spans="1:16">
      <c r="A29" s="12"/>
      <c r="B29" s="25">
        <v>331.41</v>
      </c>
      <c r="C29" s="20" t="s">
        <v>128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35191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35191</v>
      </c>
      <c r="O29" s="48">
        <f t="shared" si="1"/>
        <v>9.3417678507908025E-2</v>
      </c>
      <c r="P29" s="9"/>
    </row>
    <row r="30" spans="1:16">
      <c r="A30" s="12"/>
      <c r="B30" s="25">
        <v>331.42</v>
      </c>
      <c r="C30" s="20" t="s">
        <v>28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2988964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2988964</v>
      </c>
      <c r="O30" s="48">
        <f t="shared" si="1"/>
        <v>7.9344740991648663</v>
      </c>
      <c r="P30" s="9"/>
    </row>
    <row r="31" spans="1:16">
      <c r="A31" s="12"/>
      <c r="B31" s="25">
        <v>331.49</v>
      </c>
      <c r="C31" s="20" t="s">
        <v>29</v>
      </c>
      <c r="D31" s="47">
        <v>0</v>
      </c>
      <c r="E31" s="47">
        <v>739557</v>
      </c>
      <c r="F31" s="47">
        <v>0</v>
      </c>
      <c r="G31" s="47">
        <v>42010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781567</v>
      </c>
      <c r="O31" s="48">
        <f t="shared" si="1"/>
        <v>2.0747399829044402</v>
      </c>
      <c r="P31" s="9"/>
    </row>
    <row r="32" spans="1:16">
      <c r="A32" s="12"/>
      <c r="B32" s="25">
        <v>331.5</v>
      </c>
      <c r="C32" s="20" t="s">
        <v>22</v>
      </c>
      <c r="D32" s="47">
        <v>0</v>
      </c>
      <c r="E32" s="47">
        <v>2682692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2682692</v>
      </c>
      <c r="O32" s="48">
        <f t="shared" si="1"/>
        <v>7.1214474948633679</v>
      </c>
      <c r="P32" s="9"/>
    </row>
    <row r="33" spans="1:16">
      <c r="A33" s="12"/>
      <c r="B33" s="25">
        <v>331.69</v>
      </c>
      <c r="C33" s="20" t="s">
        <v>31</v>
      </c>
      <c r="D33" s="47">
        <v>0</v>
      </c>
      <c r="E33" s="47">
        <v>1209404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1209404</v>
      </c>
      <c r="O33" s="48">
        <f t="shared" si="1"/>
        <v>3.2104718268357817</v>
      </c>
      <c r="P33" s="9"/>
    </row>
    <row r="34" spans="1:16">
      <c r="A34" s="12"/>
      <c r="B34" s="25">
        <v>331.7</v>
      </c>
      <c r="C34" s="20" t="s">
        <v>23</v>
      </c>
      <c r="D34" s="47">
        <v>0</v>
      </c>
      <c r="E34" s="47">
        <v>126489</v>
      </c>
      <c r="F34" s="47">
        <v>0</v>
      </c>
      <c r="G34" s="47">
        <v>17688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144177</v>
      </c>
      <c r="O34" s="48">
        <f t="shared" si="1"/>
        <v>0.38273082987794194</v>
      </c>
      <c r="P34" s="9"/>
    </row>
    <row r="35" spans="1:16">
      <c r="A35" s="12"/>
      <c r="B35" s="25">
        <v>333</v>
      </c>
      <c r="C35" s="20" t="s">
        <v>4</v>
      </c>
      <c r="D35" s="47">
        <v>1416537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1416537</v>
      </c>
      <c r="O35" s="48">
        <f t="shared" si="1"/>
        <v>3.7603250280059251</v>
      </c>
      <c r="P35" s="9"/>
    </row>
    <row r="36" spans="1:16">
      <c r="A36" s="12"/>
      <c r="B36" s="25">
        <v>334.1</v>
      </c>
      <c r="C36" s="20" t="s">
        <v>25</v>
      </c>
      <c r="D36" s="47">
        <v>0</v>
      </c>
      <c r="E36" s="47">
        <v>0</v>
      </c>
      <c r="F36" s="47">
        <v>0</v>
      </c>
      <c r="G36" s="47">
        <v>18797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18797</v>
      </c>
      <c r="O36" s="48">
        <f t="shared" si="1"/>
        <v>4.9898329201021489E-2</v>
      </c>
      <c r="P36" s="9"/>
    </row>
    <row r="37" spans="1:16">
      <c r="A37" s="12"/>
      <c r="B37" s="25">
        <v>334.2</v>
      </c>
      <c r="C37" s="20" t="s">
        <v>26</v>
      </c>
      <c r="D37" s="47">
        <v>0</v>
      </c>
      <c r="E37" s="47">
        <v>823677</v>
      </c>
      <c r="F37" s="47">
        <v>0</v>
      </c>
      <c r="G37" s="47">
        <v>181692</v>
      </c>
      <c r="H37" s="47">
        <v>0</v>
      </c>
      <c r="I37" s="47">
        <v>6270114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7275483</v>
      </c>
      <c r="O37" s="48">
        <f t="shared" ref="O37:O68" si="7">(N37/O$96)</f>
        <v>19.313424792809247</v>
      </c>
      <c r="P37" s="9"/>
    </row>
    <row r="38" spans="1:16">
      <c r="A38" s="12"/>
      <c r="B38" s="25">
        <v>334.34</v>
      </c>
      <c r="C38" s="20" t="s">
        <v>129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142457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142457</v>
      </c>
      <c r="O38" s="48">
        <f t="shared" si="7"/>
        <v>0.37816493498908965</v>
      </c>
      <c r="P38" s="9"/>
    </row>
    <row r="39" spans="1:16">
      <c r="A39" s="12"/>
      <c r="B39" s="25">
        <v>334.39</v>
      </c>
      <c r="C39" s="20" t="s">
        <v>33</v>
      </c>
      <c r="D39" s="47">
        <v>0</v>
      </c>
      <c r="E39" s="47">
        <v>2102596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9" si="8">SUM(D39:M39)</f>
        <v>2102596</v>
      </c>
      <c r="O39" s="48">
        <f t="shared" si="7"/>
        <v>5.5815304242565817</v>
      </c>
      <c r="P39" s="9"/>
    </row>
    <row r="40" spans="1:16">
      <c r="A40" s="12"/>
      <c r="B40" s="25">
        <v>334.41</v>
      </c>
      <c r="C40" s="20" t="s">
        <v>159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4636739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4636739</v>
      </c>
      <c r="O40" s="48">
        <f t="shared" si="7"/>
        <v>12.308641221536158</v>
      </c>
      <c r="P40" s="9"/>
    </row>
    <row r="41" spans="1:16">
      <c r="A41" s="12"/>
      <c r="B41" s="25">
        <v>334.42</v>
      </c>
      <c r="C41" s="20" t="s">
        <v>173</v>
      </c>
      <c r="D41" s="47">
        <v>0</v>
      </c>
      <c r="E41" s="47">
        <v>1119450</v>
      </c>
      <c r="F41" s="47">
        <v>0</v>
      </c>
      <c r="G41" s="47">
        <v>0</v>
      </c>
      <c r="H41" s="47">
        <v>0</v>
      </c>
      <c r="I41" s="47">
        <v>1552173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2671623</v>
      </c>
      <c r="O41" s="48">
        <f t="shared" si="7"/>
        <v>7.0920638375815619</v>
      </c>
      <c r="P41" s="9"/>
    </row>
    <row r="42" spans="1:16">
      <c r="A42" s="12"/>
      <c r="B42" s="25">
        <v>334.49</v>
      </c>
      <c r="C42" s="20" t="s">
        <v>34</v>
      </c>
      <c r="D42" s="47">
        <v>0</v>
      </c>
      <c r="E42" s="47">
        <v>0</v>
      </c>
      <c r="F42" s="47">
        <v>0</v>
      </c>
      <c r="G42" s="47">
        <v>7002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7002</v>
      </c>
      <c r="O42" s="48">
        <f t="shared" si="7"/>
        <v>1.8587439541711572E-2</v>
      </c>
      <c r="P42" s="9"/>
    </row>
    <row r="43" spans="1:16">
      <c r="A43" s="12"/>
      <c r="B43" s="25">
        <v>334.5</v>
      </c>
      <c r="C43" s="20" t="s">
        <v>35</v>
      </c>
      <c r="D43" s="47">
        <v>0</v>
      </c>
      <c r="E43" s="47">
        <v>1226416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1226416</v>
      </c>
      <c r="O43" s="48">
        <f t="shared" si="7"/>
        <v>3.2556317127945933</v>
      </c>
      <c r="P43" s="9"/>
    </row>
    <row r="44" spans="1:16">
      <c r="A44" s="12"/>
      <c r="B44" s="25">
        <v>334.62</v>
      </c>
      <c r="C44" s="20" t="s">
        <v>36</v>
      </c>
      <c r="D44" s="47">
        <v>0</v>
      </c>
      <c r="E44" s="47">
        <v>1774591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1774591</v>
      </c>
      <c r="O44" s="48">
        <f t="shared" si="7"/>
        <v>4.7108116143623944</v>
      </c>
      <c r="P44" s="9"/>
    </row>
    <row r="45" spans="1:16">
      <c r="A45" s="12"/>
      <c r="B45" s="25">
        <v>334.7</v>
      </c>
      <c r="C45" s="20" t="s">
        <v>37</v>
      </c>
      <c r="D45" s="47">
        <v>0</v>
      </c>
      <c r="E45" s="47">
        <v>284555</v>
      </c>
      <c r="F45" s="47">
        <v>0</v>
      </c>
      <c r="G45" s="47">
        <v>2948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287503</v>
      </c>
      <c r="O45" s="48">
        <f t="shared" si="7"/>
        <v>0.76320260362192271</v>
      </c>
      <c r="P45" s="9"/>
    </row>
    <row r="46" spans="1:16">
      <c r="A46" s="12"/>
      <c r="B46" s="25">
        <v>335.14</v>
      </c>
      <c r="C46" s="20" t="s">
        <v>181</v>
      </c>
      <c r="D46" s="47">
        <v>0</v>
      </c>
      <c r="E46" s="47">
        <v>113362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113362</v>
      </c>
      <c r="O46" s="48">
        <f t="shared" si="7"/>
        <v>0.30092963743609075</v>
      </c>
      <c r="P46" s="9"/>
    </row>
    <row r="47" spans="1:16">
      <c r="A47" s="12"/>
      <c r="B47" s="25">
        <v>335.22</v>
      </c>
      <c r="C47" s="20" t="s">
        <v>43</v>
      </c>
      <c r="D47" s="47">
        <v>0</v>
      </c>
      <c r="E47" s="47">
        <v>1849336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1849336</v>
      </c>
      <c r="O47" s="48">
        <f t="shared" si="7"/>
        <v>4.9092289477735953</v>
      </c>
      <c r="P47" s="9"/>
    </row>
    <row r="48" spans="1:16">
      <c r="A48" s="12"/>
      <c r="B48" s="25">
        <v>335.49</v>
      </c>
      <c r="C48" s="20" t="s">
        <v>45</v>
      </c>
      <c r="D48" s="47">
        <v>0</v>
      </c>
      <c r="E48" s="47">
        <v>187894</v>
      </c>
      <c r="F48" s="47">
        <v>2229931</v>
      </c>
      <c r="G48" s="47">
        <v>5095608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7513433</v>
      </c>
      <c r="O48" s="48">
        <f t="shared" si="7"/>
        <v>19.945084495601343</v>
      </c>
      <c r="P48" s="9"/>
    </row>
    <row r="49" spans="1:16">
      <c r="A49" s="12"/>
      <c r="B49" s="25">
        <v>335.9</v>
      </c>
      <c r="C49" s="20" t="s">
        <v>132</v>
      </c>
      <c r="D49" s="47">
        <v>0</v>
      </c>
      <c r="E49" s="47">
        <v>427032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427032</v>
      </c>
      <c r="O49" s="48">
        <f t="shared" si="7"/>
        <v>1.1335948989397566</v>
      </c>
      <c r="P49" s="9"/>
    </row>
    <row r="50" spans="1:16">
      <c r="A50" s="12"/>
      <c r="B50" s="25">
        <v>337.2</v>
      </c>
      <c r="C50" s="20" t="s">
        <v>233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421029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421029</v>
      </c>
      <c r="O50" s="48">
        <f t="shared" si="7"/>
        <v>1.1176593948596518</v>
      </c>
      <c r="P50" s="9"/>
    </row>
    <row r="51" spans="1:16">
      <c r="A51" s="12"/>
      <c r="B51" s="25">
        <v>337.3</v>
      </c>
      <c r="C51" s="20" t="s">
        <v>47</v>
      </c>
      <c r="D51" s="47">
        <v>0</v>
      </c>
      <c r="E51" s="47">
        <v>1002500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1002500</v>
      </c>
      <c r="O51" s="48">
        <f t="shared" si="7"/>
        <v>2.6612265267874684</v>
      </c>
      <c r="P51" s="9"/>
    </row>
    <row r="52" spans="1:16" ht="15.75">
      <c r="A52" s="29" t="s">
        <v>53</v>
      </c>
      <c r="B52" s="30"/>
      <c r="C52" s="31"/>
      <c r="D52" s="32">
        <f t="shared" ref="D52:M52" si="9">SUM(D53:D72)</f>
        <v>18998763</v>
      </c>
      <c r="E52" s="32">
        <f t="shared" si="9"/>
        <v>17925794</v>
      </c>
      <c r="F52" s="32">
        <f t="shared" si="9"/>
        <v>0</v>
      </c>
      <c r="G52" s="32">
        <f t="shared" si="9"/>
        <v>118573</v>
      </c>
      <c r="H52" s="32">
        <f t="shared" si="9"/>
        <v>211464</v>
      </c>
      <c r="I52" s="32">
        <f t="shared" si="9"/>
        <v>226670241</v>
      </c>
      <c r="J52" s="32">
        <f t="shared" si="9"/>
        <v>105093615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369018450</v>
      </c>
      <c r="O52" s="46">
        <f t="shared" si="7"/>
        <v>979.59270624837404</v>
      </c>
      <c r="P52" s="10"/>
    </row>
    <row r="53" spans="1:16">
      <c r="A53" s="12"/>
      <c r="B53" s="25">
        <v>341.2</v>
      </c>
      <c r="C53" s="20" t="s">
        <v>186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105093615</v>
      </c>
      <c r="K53" s="47">
        <v>0</v>
      </c>
      <c r="L53" s="47">
        <v>0</v>
      </c>
      <c r="M53" s="47">
        <v>0</v>
      </c>
      <c r="N53" s="47">
        <f t="shared" ref="N53:N72" si="10">SUM(D53:M53)</f>
        <v>105093615</v>
      </c>
      <c r="O53" s="48">
        <f t="shared" si="7"/>
        <v>278.98046487180983</v>
      </c>
      <c r="P53" s="9"/>
    </row>
    <row r="54" spans="1:16">
      <c r="A54" s="12"/>
      <c r="B54" s="25">
        <v>341.3</v>
      </c>
      <c r="C54" s="20" t="s">
        <v>187</v>
      </c>
      <c r="D54" s="47">
        <v>0</v>
      </c>
      <c r="E54" s="47">
        <v>166275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166275</v>
      </c>
      <c r="O54" s="48">
        <f t="shared" si="7"/>
        <v>0.44139196083948756</v>
      </c>
      <c r="P54" s="9"/>
    </row>
    <row r="55" spans="1:16">
      <c r="A55" s="12"/>
      <c r="B55" s="25">
        <v>341.9</v>
      </c>
      <c r="C55" s="20" t="s">
        <v>188</v>
      </c>
      <c r="D55" s="47">
        <v>13124858</v>
      </c>
      <c r="E55" s="47">
        <v>4221777</v>
      </c>
      <c r="F55" s="47">
        <v>0</v>
      </c>
      <c r="G55" s="47">
        <v>5999</v>
      </c>
      <c r="H55" s="47">
        <v>211464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17564098</v>
      </c>
      <c r="O55" s="48">
        <f t="shared" si="7"/>
        <v>46.625479817151835</v>
      </c>
      <c r="P55" s="9"/>
    </row>
    <row r="56" spans="1:16">
      <c r="A56" s="12"/>
      <c r="B56" s="25">
        <v>342.5</v>
      </c>
      <c r="C56" s="20" t="s">
        <v>66</v>
      </c>
      <c r="D56" s="47">
        <v>0</v>
      </c>
      <c r="E56" s="47">
        <v>9636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9636</v>
      </c>
      <c r="O56" s="48">
        <f t="shared" si="7"/>
        <v>2.5579629737779594E-2</v>
      </c>
      <c r="P56" s="9"/>
    </row>
    <row r="57" spans="1:16">
      <c r="A57" s="12"/>
      <c r="B57" s="25">
        <v>342.6</v>
      </c>
      <c r="C57" s="20" t="s">
        <v>67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13654074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13654074</v>
      </c>
      <c r="O57" s="48">
        <f t="shared" si="7"/>
        <v>36.245969005006557</v>
      </c>
      <c r="P57" s="9"/>
    </row>
    <row r="58" spans="1:16">
      <c r="A58" s="12"/>
      <c r="B58" s="25">
        <v>343.4</v>
      </c>
      <c r="C58" s="20" t="s">
        <v>68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51794802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51794802</v>
      </c>
      <c r="O58" s="48">
        <f t="shared" si="7"/>
        <v>137.49396611681257</v>
      </c>
      <c r="P58" s="9"/>
    </row>
    <row r="59" spans="1:16">
      <c r="A59" s="12"/>
      <c r="B59" s="25">
        <v>343.6</v>
      </c>
      <c r="C59" s="20" t="s">
        <v>69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155433254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155433254</v>
      </c>
      <c r="O59" s="48">
        <f t="shared" si="7"/>
        <v>412.61156976528116</v>
      </c>
      <c r="P59" s="9"/>
    </row>
    <row r="60" spans="1:16">
      <c r="A60" s="12"/>
      <c r="B60" s="25">
        <v>343.9</v>
      </c>
      <c r="C60" s="20" t="s">
        <v>71</v>
      </c>
      <c r="D60" s="47">
        <v>10</v>
      </c>
      <c r="E60" s="47">
        <v>2535472</v>
      </c>
      <c r="F60" s="47">
        <v>0</v>
      </c>
      <c r="G60" s="47">
        <v>39753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2575235</v>
      </c>
      <c r="O60" s="48">
        <f t="shared" si="7"/>
        <v>6.8361932116823203</v>
      </c>
      <c r="P60" s="9"/>
    </row>
    <row r="61" spans="1:16">
      <c r="A61" s="12"/>
      <c r="B61" s="25">
        <v>344.1</v>
      </c>
      <c r="C61" s="20" t="s">
        <v>189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4619243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4619243</v>
      </c>
      <c r="O61" s="48">
        <f t="shared" si="7"/>
        <v>12.262196513992345</v>
      </c>
      <c r="P61" s="9"/>
    </row>
    <row r="62" spans="1:16">
      <c r="A62" s="12"/>
      <c r="B62" s="25">
        <v>344.3</v>
      </c>
      <c r="C62" s="20" t="s">
        <v>190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1168868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1168868</v>
      </c>
      <c r="O62" s="48">
        <f t="shared" si="7"/>
        <v>3.1028653645017599</v>
      </c>
      <c r="P62" s="9"/>
    </row>
    <row r="63" spans="1:16">
      <c r="A63" s="12"/>
      <c r="B63" s="25">
        <v>344.9</v>
      </c>
      <c r="C63" s="20" t="s">
        <v>191</v>
      </c>
      <c r="D63" s="47">
        <v>0</v>
      </c>
      <c r="E63" s="47">
        <v>231415</v>
      </c>
      <c r="F63" s="47">
        <v>0</v>
      </c>
      <c r="G63" s="47">
        <v>72821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304236</v>
      </c>
      <c r="O63" s="48">
        <f t="shared" si="7"/>
        <v>0.80762185895632133</v>
      </c>
      <c r="P63" s="9"/>
    </row>
    <row r="64" spans="1:16">
      <c r="A64" s="12"/>
      <c r="B64" s="25">
        <v>345.1</v>
      </c>
      <c r="C64" s="20" t="s">
        <v>75</v>
      </c>
      <c r="D64" s="47">
        <v>36687</v>
      </c>
      <c r="E64" s="47">
        <v>41032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77719</v>
      </c>
      <c r="O64" s="48">
        <f t="shared" si="7"/>
        <v>0.20631208422483316</v>
      </c>
      <c r="P64" s="9"/>
    </row>
    <row r="65" spans="1:16">
      <c r="A65" s="12"/>
      <c r="B65" s="25">
        <v>345.9</v>
      </c>
      <c r="C65" s="20" t="s">
        <v>136</v>
      </c>
      <c r="D65" s="47">
        <v>0</v>
      </c>
      <c r="E65" s="47">
        <v>1620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1620</v>
      </c>
      <c r="O65" s="48">
        <f t="shared" si="7"/>
        <v>4.3004358836864825E-3</v>
      </c>
      <c r="P65" s="9"/>
    </row>
    <row r="66" spans="1:16">
      <c r="A66" s="12"/>
      <c r="B66" s="25">
        <v>346.4</v>
      </c>
      <c r="C66" s="20" t="s">
        <v>76</v>
      </c>
      <c r="D66" s="47">
        <v>118914</v>
      </c>
      <c r="E66" s="47">
        <v>33047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151961</v>
      </c>
      <c r="O66" s="48">
        <f t="shared" si="7"/>
        <v>0.40339415884005031</v>
      </c>
      <c r="P66" s="9"/>
    </row>
    <row r="67" spans="1:16">
      <c r="A67" s="12"/>
      <c r="B67" s="25">
        <v>347.1</v>
      </c>
      <c r="C67" s="20" t="s">
        <v>77</v>
      </c>
      <c r="D67" s="47">
        <v>129061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129061</v>
      </c>
      <c r="O67" s="48">
        <f t="shared" si="7"/>
        <v>0.34260404665707472</v>
      </c>
      <c r="P67" s="9"/>
    </row>
    <row r="68" spans="1:16">
      <c r="A68" s="12"/>
      <c r="B68" s="25">
        <v>347.2</v>
      </c>
      <c r="C68" s="20" t="s">
        <v>78</v>
      </c>
      <c r="D68" s="47">
        <v>4531499</v>
      </c>
      <c r="E68" s="47">
        <v>861387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5392886</v>
      </c>
      <c r="O68" s="48">
        <f t="shared" si="7"/>
        <v>14.315901525327444</v>
      </c>
      <c r="P68" s="9"/>
    </row>
    <row r="69" spans="1:16">
      <c r="A69" s="12"/>
      <c r="B69" s="25">
        <v>347.4</v>
      </c>
      <c r="C69" s="20" t="s">
        <v>79</v>
      </c>
      <c r="D69" s="47">
        <v>0</v>
      </c>
      <c r="E69" s="47">
        <v>67606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67606</v>
      </c>
      <c r="O69" s="48">
        <f t="shared" ref="O69:O94" si="11">(N69/O$96)</f>
        <v>0.17946621503241256</v>
      </c>
      <c r="P69" s="9"/>
    </row>
    <row r="70" spans="1:16">
      <c r="A70" s="12"/>
      <c r="B70" s="25">
        <v>347.9</v>
      </c>
      <c r="C70" s="20" t="s">
        <v>80</v>
      </c>
      <c r="D70" s="47">
        <v>0</v>
      </c>
      <c r="E70" s="47">
        <v>1345702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1345702</v>
      </c>
      <c r="O70" s="48">
        <f t="shared" si="11"/>
        <v>3.5722871416967079</v>
      </c>
      <c r="P70" s="9"/>
    </row>
    <row r="71" spans="1:16">
      <c r="A71" s="12"/>
      <c r="B71" s="25">
        <v>348.48</v>
      </c>
      <c r="C71" s="20" t="s">
        <v>214</v>
      </c>
      <c r="D71" s="47">
        <v>0</v>
      </c>
      <c r="E71" s="47">
        <v>2291339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2291339</v>
      </c>
      <c r="O71" s="48">
        <f t="shared" si="11"/>
        <v>6.0825657143767291</v>
      </c>
      <c r="P71" s="9"/>
    </row>
    <row r="72" spans="1:16">
      <c r="A72" s="12"/>
      <c r="B72" s="25">
        <v>349</v>
      </c>
      <c r="C72" s="20" t="s">
        <v>1</v>
      </c>
      <c r="D72" s="47">
        <v>1057734</v>
      </c>
      <c r="E72" s="47">
        <v>6119486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7177220</v>
      </c>
      <c r="O72" s="48">
        <f t="shared" si="11"/>
        <v>19.052576810563146</v>
      </c>
      <c r="P72" s="9"/>
    </row>
    <row r="73" spans="1:16" ht="15.75">
      <c r="A73" s="29" t="s">
        <v>54</v>
      </c>
      <c r="B73" s="30"/>
      <c r="C73" s="31"/>
      <c r="D73" s="32">
        <f t="shared" ref="D73:M73" si="12">SUM(D74:D78)</f>
        <v>537685</v>
      </c>
      <c r="E73" s="32">
        <f t="shared" si="12"/>
        <v>1953573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ref="N73:N80" si="13">SUM(D73:M73)</f>
        <v>2491258</v>
      </c>
      <c r="O73" s="46">
        <f t="shared" si="11"/>
        <v>6.6132687029142092</v>
      </c>
      <c r="P73" s="10"/>
    </row>
    <row r="74" spans="1:16">
      <c r="A74" s="13"/>
      <c r="B74" s="40">
        <v>351.1</v>
      </c>
      <c r="C74" s="21" t="s">
        <v>92</v>
      </c>
      <c r="D74" s="47">
        <v>0</v>
      </c>
      <c r="E74" s="47">
        <v>891443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891443</v>
      </c>
      <c r="O74" s="48">
        <f t="shared" si="11"/>
        <v>2.3664157194204498</v>
      </c>
      <c r="P74" s="9"/>
    </row>
    <row r="75" spans="1:16">
      <c r="A75" s="13"/>
      <c r="B75" s="40">
        <v>351.2</v>
      </c>
      <c r="C75" s="21" t="s">
        <v>137</v>
      </c>
      <c r="D75" s="47">
        <v>0</v>
      </c>
      <c r="E75" s="47">
        <v>11319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11319</v>
      </c>
      <c r="O75" s="48">
        <f t="shared" si="11"/>
        <v>3.004730479472055E-2</v>
      </c>
      <c r="P75" s="9"/>
    </row>
    <row r="76" spans="1:16">
      <c r="A76" s="13"/>
      <c r="B76" s="40">
        <v>351.9</v>
      </c>
      <c r="C76" s="21" t="s">
        <v>192</v>
      </c>
      <c r="D76" s="47">
        <v>250239</v>
      </c>
      <c r="E76" s="47">
        <v>830466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1080705</v>
      </c>
      <c r="O76" s="48">
        <f t="shared" si="11"/>
        <v>2.8688287417774072</v>
      </c>
      <c r="P76" s="9"/>
    </row>
    <row r="77" spans="1:16">
      <c r="A77" s="13"/>
      <c r="B77" s="40">
        <v>352</v>
      </c>
      <c r="C77" s="21" t="s">
        <v>93</v>
      </c>
      <c r="D77" s="47">
        <v>124581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124581</v>
      </c>
      <c r="O77" s="48">
        <f t="shared" si="11"/>
        <v>0.33071148322564548</v>
      </c>
      <c r="P77" s="9"/>
    </row>
    <row r="78" spans="1:16">
      <c r="A78" s="13"/>
      <c r="B78" s="40">
        <v>354</v>
      </c>
      <c r="C78" s="21" t="s">
        <v>94</v>
      </c>
      <c r="D78" s="47">
        <v>162865</v>
      </c>
      <c r="E78" s="47">
        <v>220345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383210</v>
      </c>
      <c r="O78" s="48">
        <f t="shared" si="11"/>
        <v>1.0172654536959858</v>
      </c>
      <c r="P78" s="9"/>
    </row>
    <row r="79" spans="1:16" ht="15.75">
      <c r="A79" s="29" t="s">
        <v>5</v>
      </c>
      <c r="B79" s="30"/>
      <c r="C79" s="31"/>
      <c r="D79" s="32">
        <f t="shared" ref="D79:M79" si="14">SUM(D80:D87)</f>
        <v>8117537</v>
      </c>
      <c r="E79" s="32">
        <f t="shared" si="14"/>
        <v>10666542</v>
      </c>
      <c r="F79" s="32">
        <f t="shared" si="14"/>
        <v>137239</v>
      </c>
      <c r="G79" s="32">
        <f t="shared" si="14"/>
        <v>15333597</v>
      </c>
      <c r="H79" s="32">
        <f t="shared" si="14"/>
        <v>81616</v>
      </c>
      <c r="I79" s="32">
        <f t="shared" si="14"/>
        <v>11786149</v>
      </c>
      <c r="J79" s="32">
        <f t="shared" si="14"/>
        <v>8182577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 t="shared" si="13"/>
        <v>54305257</v>
      </c>
      <c r="O79" s="46">
        <f t="shared" si="11"/>
        <v>144.15819498494847</v>
      </c>
      <c r="P79" s="10"/>
    </row>
    <row r="80" spans="1:16">
      <c r="A80" s="12"/>
      <c r="B80" s="25">
        <v>361.1</v>
      </c>
      <c r="C80" s="20" t="s">
        <v>96</v>
      </c>
      <c r="D80" s="47">
        <v>3802864</v>
      </c>
      <c r="E80" s="47">
        <v>5823897</v>
      </c>
      <c r="F80" s="47">
        <v>100957</v>
      </c>
      <c r="G80" s="47">
        <v>6518239</v>
      </c>
      <c r="H80" s="47">
        <v>46054</v>
      </c>
      <c r="I80" s="47">
        <v>7190605</v>
      </c>
      <c r="J80" s="47">
        <v>1591761</v>
      </c>
      <c r="K80" s="47">
        <v>0</v>
      </c>
      <c r="L80" s="47">
        <v>0</v>
      </c>
      <c r="M80" s="47">
        <v>0</v>
      </c>
      <c r="N80" s="47">
        <f t="shared" si="13"/>
        <v>25074377</v>
      </c>
      <c r="O80" s="48">
        <f t="shared" si="11"/>
        <v>66.562191735730252</v>
      </c>
      <c r="P80" s="9"/>
    </row>
    <row r="81" spans="1:119">
      <c r="A81" s="12"/>
      <c r="B81" s="25">
        <v>361.3</v>
      </c>
      <c r="C81" s="20" t="s">
        <v>97</v>
      </c>
      <c r="D81" s="47">
        <v>1143131</v>
      </c>
      <c r="E81" s="47">
        <v>2067120</v>
      </c>
      <c r="F81" s="47">
        <v>36282</v>
      </c>
      <c r="G81" s="47">
        <v>2490550</v>
      </c>
      <c r="H81" s="47">
        <v>17203</v>
      </c>
      <c r="I81" s="47">
        <v>2508757</v>
      </c>
      <c r="J81" s="47">
        <v>474937</v>
      </c>
      <c r="K81" s="47">
        <v>0</v>
      </c>
      <c r="L81" s="47">
        <v>0</v>
      </c>
      <c r="M81" s="47">
        <v>0</v>
      </c>
      <c r="N81" s="47">
        <f t="shared" ref="N81:N87" si="15">SUM(D81:M81)</f>
        <v>8737980</v>
      </c>
      <c r="O81" s="48">
        <f t="shared" si="11"/>
        <v>23.195754779589389</v>
      </c>
      <c r="P81" s="9"/>
    </row>
    <row r="82" spans="1:119">
      <c r="A82" s="12"/>
      <c r="B82" s="25">
        <v>362</v>
      </c>
      <c r="C82" s="20" t="s">
        <v>98</v>
      </c>
      <c r="D82" s="47">
        <v>0</v>
      </c>
      <c r="E82" s="47">
        <v>427865</v>
      </c>
      <c r="F82" s="47">
        <v>0</v>
      </c>
      <c r="G82" s="47">
        <v>10175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438040</v>
      </c>
      <c r="O82" s="48">
        <f t="shared" si="11"/>
        <v>1.1628166262284116</v>
      </c>
      <c r="P82" s="9"/>
    </row>
    <row r="83" spans="1:119">
      <c r="A83" s="12"/>
      <c r="B83" s="25">
        <v>364</v>
      </c>
      <c r="C83" s="20" t="s">
        <v>193</v>
      </c>
      <c r="D83" s="47">
        <v>235651</v>
      </c>
      <c r="E83" s="47">
        <v>0</v>
      </c>
      <c r="F83" s="47">
        <v>0</v>
      </c>
      <c r="G83" s="47">
        <v>73125</v>
      </c>
      <c r="H83" s="47">
        <v>0</v>
      </c>
      <c r="I83" s="47">
        <v>-181937</v>
      </c>
      <c r="J83" s="47">
        <v>477477</v>
      </c>
      <c r="K83" s="47">
        <v>0</v>
      </c>
      <c r="L83" s="47">
        <v>0</v>
      </c>
      <c r="M83" s="47">
        <v>0</v>
      </c>
      <c r="N83" s="47">
        <f t="shared" si="15"/>
        <v>604316</v>
      </c>
      <c r="O83" s="48">
        <f t="shared" si="11"/>
        <v>1.6042112416579508</v>
      </c>
      <c r="P83" s="9"/>
    </row>
    <row r="84" spans="1:119">
      <c r="A84" s="12"/>
      <c r="B84" s="25">
        <v>365</v>
      </c>
      <c r="C84" s="20" t="s">
        <v>194</v>
      </c>
      <c r="D84" s="47">
        <v>0</v>
      </c>
      <c r="E84" s="47">
        <v>12409</v>
      </c>
      <c r="F84" s="47">
        <v>0</v>
      </c>
      <c r="G84" s="47">
        <v>0</v>
      </c>
      <c r="H84" s="47">
        <v>0</v>
      </c>
      <c r="I84" s="47">
        <v>55480</v>
      </c>
      <c r="J84" s="47">
        <v>5205</v>
      </c>
      <c r="K84" s="47">
        <v>0</v>
      </c>
      <c r="L84" s="47">
        <v>0</v>
      </c>
      <c r="M84" s="47">
        <v>0</v>
      </c>
      <c r="N84" s="47">
        <f t="shared" si="15"/>
        <v>73094</v>
      </c>
      <c r="O84" s="48">
        <f t="shared" si="11"/>
        <v>0.19403460523591343</v>
      </c>
      <c r="P84" s="9"/>
    </row>
    <row r="85" spans="1:119">
      <c r="A85" s="12"/>
      <c r="B85" s="25">
        <v>366</v>
      </c>
      <c r="C85" s="20" t="s">
        <v>101</v>
      </c>
      <c r="D85" s="47">
        <v>0</v>
      </c>
      <c r="E85" s="47">
        <v>412097</v>
      </c>
      <c r="F85" s="47">
        <v>0</v>
      </c>
      <c r="G85" s="47">
        <v>561180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973277</v>
      </c>
      <c r="O85" s="48">
        <f t="shared" si="11"/>
        <v>2.5836514417078571</v>
      </c>
      <c r="P85" s="9"/>
    </row>
    <row r="86" spans="1:119">
      <c r="A86" s="12"/>
      <c r="B86" s="25">
        <v>369.3</v>
      </c>
      <c r="C86" s="20" t="s">
        <v>152</v>
      </c>
      <c r="D86" s="47">
        <v>433750</v>
      </c>
      <c r="E86" s="47">
        <v>551491</v>
      </c>
      <c r="F86" s="47">
        <v>0</v>
      </c>
      <c r="G86" s="47">
        <v>5430632</v>
      </c>
      <c r="H86" s="47">
        <v>0</v>
      </c>
      <c r="I86" s="47">
        <v>1475527</v>
      </c>
      <c r="J86" s="47">
        <v>5612484</v>
      </c>
      <c r="K86" s="47">
        <v>0</v>
      </c>
      <c r="L86" s="47">
        <v>0</v>
      </c>
      <c r="M86" s="47">
        <v>0</v>
      </c>
      <c r="N86" s="47">
        <f t="shared" si="15"/>
        <v>13503884</v>
      </c>
      <c r="O86" s="48">
        <f t="shared" si="11"/>
        <v>35.847276125147992</v>
      </c>
      <c r="P86" s="9"/>
    </row>
    <row r="87" spans="1:119">
      <c r="A87" s="12"/>
      <c r="B87" s="25">
        <v>369.9</v>
      </c>
      <c r="C87" s="20" t="s">
        <v>102</v>
      </c>
      <c r="D87" s="47">
        <v>2502141</v>
      </c>
      <c r="E87" s="47">
        <v>1371663</v>
      </c>
      <c r="F87" s="47">
        <v>0</v>
      </c>
      <c r="G87" s="47">
        <v>249696</v>
      </c>
      <c r="H87" s="47">
        <v>18359</v>
      </c>
      <c r="I87" s="47">
        <v>737717</v>
      </c>
      <c r="J87" s="47">
        <v>20713</v>
      </c>
      <c r="K87" s="47">
        <v>0</v>
      </c>
      <c r="L87" s="47">
        <v>0</v>
      </c>
      <c r="M87" s="47">
        <v>0</v>
      </c>
      <c r="N87" s="47">
        <f t="shared" si="15"/>
        <v>4900289</v>
      </c>
      <c r="O87" s="48">
        <f t="shared" si="11"/>
        <v>13.008258429650709</v>
      </c>
      <c r="P87" s="9"/>
    </row>
    <row r="88" spans="1:119" ht="15.75">
      <c r="A88" s="29" t="s">
        <v>55</v>
      </c>
      <c r="B88" s="30"/>
      <c r="C88" s="31"/>
      <c r="D88" s="32">
        <f t="shared" ref="D88:M88" si="16">SUM(D89:D93)</f>
        <v>13584583</v>
      </c>
      <c r="E88" s="32">
        <f t="shared" si="16"/>
        <v>37085247</v>
      </c>
      <c r="F88" s="32">
        <f t="shared" si="16"/>
        <v>34648646</v>
      </c>
      <c r="G88" s="32">
        <f t="shared" si="16"/>
        <v>149392038</v>
      </c>
      <c r="H88" s="32">
        <f t="shared" si="16"/>
        <v>253600</v>
      </c>
      <c r="I88" s="32">
        <f t="shared" si="16"/>
        <v>60132512</v>
      </c>
      <c r="J88" s="32">
        <f t="shared" si="16"/>
        <v>950630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ref="N88:N94" si="17">SUM(D88:M88)</f>
        <v>296047256</v>
      </c>
      <c r="O88" s="46">
        <f t="shared" si="11"/>
        <v>785.88410059834462</v>
      </c>
      <c r="P88" s="9"/>
    </row>
    <row r="89" spans="1:119">
      <c r="A89" s="12"/>
      <c r="B89" s="25">
        <v>381</v>
      </c>
      <c r="C89" s="20" t="s">
        <v>103</v>
      </c>
      <c r="D89" s="47">
        <v>13584583</v>
      </c>
      <c r="E89" s="47">
        <v>37017934</v>
      </c>
      <c r="F89" s="47">
        <v>33837525</v>
      </c>
      <c r="G89" s="47">
        <v>55939796</v>
      </c>
      <c r="H89" s="47">
        <v>253600</v>
      </c>
      <c r="I89" s="47">
        <v>26916510</v>
      </c>
      <c r="J89" s="47">
        <v>949425</v>
      </c>
      <c r="K89" s="47">
        <v>0</v>
      </c>
      <c r="L89" s="47">
        <v>0</v>
      </c>
      <c r="M89" s="47">
        <v>0</v>
      </c>
      <c r="N89" s="47">
        <f t="shared" si="17"/>
        <v>168499373</v>
      </c>
      <c r="O89" s="48">
        <f t="shared" si="11"/>
        <v>447.29675927646491</v>
      </c>
      <c r="P89" s="9"/>
    </row>
    <row r="90" spans="1:119">
      <c r="A90" s="12"/>
      <c r="B90" s="25">
        <v>384</v>
      </c>
      <c r="C90" s="20" t="s">
        <v>104</v>
      </c>
      <c r="D90" s="47">
        <v>0</v>
      </c>
      <c r="E90" s="47">
        <v>0</v>
      </c>
      <c r="F90" s="47">
        <v>811121</v>
      </c>
      <c r="G90" s="47">
        <v>93452242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7"/>
        <v>94263363</v>
      </c>
      <c r="O90" s="48">
        <f t="shared" si="11"/>
        <v>250.23058565565719</v>
      </c>
      <c r="P90" s="9"/>
    </row>
    <row r="91" spans="1:119">
      <c r="A91" s="12"/>
      <c r="B91" s="25">
        <v>388.1</v>
      </c>
      <c r="C91" s="20" t="s">
        <v>141</v>
      </c>
      <c r="D91" s="47">
        <v>0</v>
      </c>
      <c r="E91" s="47">
        <v>67313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7"/>
        <v>67313</v>
      </c>
      <c r="O91" s="48">
        <f t="shared" si="11"/>
        <v>0.17868842014727665</v>
      </c>
      <c r="P91" s="9"/>
    </row>
    <row r="92" spans="1:119">
      <c r="A92" s="12"/>
      <c r="B92" s="25">
        <v>388.2</v>
      </c>
      <c r="C92" s="20" t="s">
        <v>201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1205</v>
      </c>
      <c r="K92" s="47">
        <v>0</v>
      </c>
      <c r="L92" s="47">
        <v>0</v>
      </c>
      <c r="M92" s="47">
        <v>0</v>
      </c>
      <c r="N92" s="47">
        <f t="shared" si="17"/>
        <v>1205</v>
      </c>
      <c r="O92" s="48">
        <f t="shared" si="11"/>
        <v>3.1987810122482787E-3</v>
      </c>
      <c r="P92" s="9"/>
    </row>
    <row r="93" spans="1:119" ht="15.75" thickBot="1">
      <c r="A93" s="12"/>
      <c r="B93" s="25">
        <v>389.4</v>
      </c>
      <c r="C93" s="20" t="s">
        <v>198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33216002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7"/>
        <v>33216002</v>
      </c>
      <c r="O93" s="48">
        <f t="shared" si="11"/>
        <v>88.174868465062943</v>
      </c>
      <c r="P93" s="9"/>
    </row>
    <row r="94" spans="1:119" ht="16.5" thickBot="1">
      <c r="A94" s="14" t="s">
        <v>81</v>
      </c>
      <c r="B94" s="23"/>
      <c r="C94" s="22"/>
      <c r="D94" s="15">
        <f t="shared" ref="D94:M94" si="18">SUM(D5,D14,D25,D52,D73,D79,D88)</f>
        <v>408197623</v>
      </c>
      <c r="E94" s="15">
        <f t="shared" si="18"/>
        <v>214444750</v>
      </c>
      <c r="F94" s="15">
        <f t="shared" si="18"/>
        <v>37525192</v>
      </c>
      <c r="G94" s="15">
        <f t="shared" si="18"/>
        <v>305284586</v>
      </c>
      <c r="H94" s="15">
        <f t="shared" si="18"/>
        <v>546680</v>
      </c>
      <c r="I94" s="15">
        <f t="shared" si="18"/>
        <v>349852390</v>
      </c>
      <c r="J94" s="15">
        <f t="shared" si="18"/>
        <v>114230981</v>
      </c>
      <c r="K94" s="15">
        <f t="shared" si="18"/>
        <v>0</v>
      </c>
      <c r="L94" s="15">
        <f t="shared" si="18"/>
        <v>0</v>
      </c>
      <c r="M94" s="15">
        <f t="shared" si="18"/>
        <v>0</v>
      </c>
      <c r="N94" s="15">
        <f t="shared" si="17"/>
        <v>1430082202</v>
      </c>
      <c r="O94" s="38">
        <f t="shared" si="11"/>
        <v>3796.2819864828275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9" t="s">
        <v>234</v>
      </c>
      <c r="M96" s="49"/>
      <c r="N96" s="49"/>
      <c r="O96" s="44">
        <v>376706</v>
      </c>
    </row>
    <row r="97" spans="1:15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5.75" customHeight="1" thickBot="1">
      <c r="A98" s="53" t="s">
        <v>144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5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285593995</v>
      </c>
      <c r="E5" s="27">
        <f t="shared" si="0"/>
        <v>84592827</v>
      </c>
      <c r="F5" s="27">
        <f t="shared" si="0"/>
        <v>487781</v>
      </c>
      <c r="G5" s="27">
        <f t="shared" si="0"/>
        <v>16139631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386814234</v>
      </c>
      <c r="O5" s="33">
        <f t="shared" ref="O5:O36" si="1">(N5/O$97)</f>
        <v>1052.9941281676454</v>
      </c>
      <c r="P5" s="6"/>
    </row>
    <row r="6" spans="1:133">
      <c r="A6" s="12"/>
      <c r="B6" s="25">
        <v>311</v>
      </c>
      <c r="C6" s="20" t="s">
        <v>3</v>
      </c>
      <c r="D6" s="47">
        <v>285593995</v>
      </c>
      <c r="E6" s="47">
        <v>51502843</v>
      </c>
      <c r="F6" s="47">
        <v>487781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337584619</v>
      </c>
      <c r="O6" s="48">
        <f t="shared" si="1"/>
        <v>918.98019855885582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27962471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27962471</v>
      </c>
      <c r="O7" s="48">
        <f t="shared" si="1"/>
        <v>76.120047257769897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1725261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1725261</v>
      </c>
      <c r="O8" s="48">
        <f t="shared" si="1"/>
        <v>4.6965430505761585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8200467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8200467</v>
      </c>
      <c r="O9" s="48">
        <f t="shared" si="1"/>
        <v>22.32348977941837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0</v>
      </c>
      <c r="F10" s="47">
        <v>0</v>
      </c>
      <c r="G10" s="47">
        <v>6213903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6213903</v>
      </c>
      <c r="O10" s="48">
        <f t="shared" si="1"/>
        <v>16.915622014062997</v>
      </c>
      <c r="P10" s="9"/>
    </row>
    <row r="11" spans="1:133">
      <c r="A11" s="12"/>
      <c r="B11" s="25">
        <v>315</v>
      </c>
      <c r="C11" s="20" t="s">
        <v>178</v>
      </c>
      <c r="D11" s="47">
        <v>0</v>
      </c>
      <c r="E11" s="47">
        <v>4498036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4498036</v>
      </c>
      <c r="O11" s="48">
        <f t="shared" si="1"/>
        <v>12.244651514780303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629477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629477</v>
      </c>
      <c r="O12" s="48">
        <f t="shared" si="1"/>
        <v>1.713575992181779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SUM(D14:D23)</f>
        <v>215860</v>
      </c>
      <c r="E13" s="32">
        <f t="shared" si="3"/>
        <v>32527880</v>
      </c>
      <c r="F13" s="32">
        <f t="shared" si="3"/>
        <v>0</v>
      </c>
      <c r="G13" s="32">
        <f t="shared" si="3"/>
        <v>47147896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79891636</v>
      </c>
      <c r="O13" s="46">
        <f t="shared" si="1"/>
        <v>217.48275064176377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27518975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27518975</v>
      </c>
      <c r="O14" s="48">
        <f t="shared" si="1"/>
        <v>74.912752792318983</v>
      </c>
      <c r="P14" s="9"/>
    </row>
    <row r="15" spans="1:133">
      <c r="A15" s="12"/>
      <c r="B15" s="25">
        <v>324.11</v>
      </c>
      <c r="C15" s="20" t="s">
        <v>117</v>
      </c>
      <c r="D15" s="47">
        <v>0</v>
      </c>
      <c r="E15" s="47">
        <v>0</v>
      </c>
      <c r="F15" s="47">
        <v>0</v>
      </c>
      <c r="G15" s="47">
        <v>3586143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3586143</v>
      </c>
      <c r="O15" s="48">
        <f t="shared" si="1"/>
        <v>9.7622765396205775</v>
      </c>
      <c r="P15" s="9"/>
    </row>
    <row r="16" spans="1:133">
      <c r="A16" s="12"/>
      <c r="B16" s="25">
        <v>324.12</v>
      </c>
      <c r="C16" s="20" t="s">
        <v>118</v>
      </c>
      <c r="D16" s="47">
        <v>0</v>
      </c>
      <c r="E16" s="47">
        <v>0</v>
      </c>
      <c r="F16" s="47">
        <v>0</v>
      </c>
      <c r="G16" s="47">
        <v>537045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537045</v>
      </c>
      <c r="O16" s="48">
        <f t="shared" si="1"/>
        <v>1.4619555896740684</v>
      </c>
      <c r="P16" s="9"/>
    </row>
    <row r="17" spans="1:16">
      <c r="A17" s="12"/>
      <c r="B17" s="25">
        <v>324.31</v>
      </c>
      <c r="C17" s="20" t="s">
        <v>121</v>
      </c>
      <c r="D17" s="47">
        <v>0</v>
      </c>
      <c r="E17" s="47">
        <v>0</v>
      </c>
      <c r="F17" s="47">
        <v>0</v>
      </c>
      <c r="G17" s="47">
        <v>20319396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20319396</v>
      </c>
      <c r="O17" s="48">
        <f t="shared" si="1"/>
        <v>55.313902114349645</v>
      </c>
      <c r="P17" s="9"/>
    </row>
    <row r="18" spans="1:16">
      <c r="A18" s="12"/>
      <c r="B18" s="25">
        <v>324.32</v>
      </c>
      <c r="C18" s="20" t="s">
        <v>122</v>
      </c>
      <c r="D18" s="47">
        <v>0</v>
      </c>
      <c r="E18" s="47">
        <v>0</v>
      </c>
      <c r="F18" s="47">
        <v>0</v>
      </c>
      <c r="G18" s="47">
        <v>6259870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6259870</v>
      </c>
      <c r="O18" s="48">
        <f t="shared" si="1"/>
        <v>17.040754382096491</v>
      </c>
      <c r="P18" s="9"/>
    </row>
    <row r="19" spans="1:16">
      <c r="A19" s="12"/>
      <c r="B19" s="25">
        <v>324.61</v>
      </c>
      <c r="C19" s="20" t="s">
        <v>123</v>
      </c>
      <c r="D19" s="47">
        <v>0</v>
      </c>
      <c r="E19" s="47">
        <v>0</v>
      </c>
      <c r="F19" s="47">
        <v>0</v>
      </c>
      <c r="G19" s="47">
        <v>11873719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11873719</v>
      </c>
      <c r="O19" s="48">
        <f t="shared" si="1"/>
        <v>32.322896335072834</v>
      </c>
      <c r="P19" s="9"/>
    </row>
    <row r="20" spans="1:16">
      <c r="A20" s="12"/>
      <c r="B20" s="25">
        <v>324.70999999999998</v>
      </c>
      <c r="C20" s="20" t="s">
        <v>125</v>
      </c>
      <c r="D20" s="47">
        <v>0</v>
      </c>
      <c r="E20" s="47">
        <v>0</v>
      </c>
      <c r="F20" s="47">
        <v>0</v>
      </c>
      <c r="G20" s="47">
        <v>2602311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2602311</v>
      </c>
      <c r="O20" s="48">
        <f t="shared" si="1"/>
        <v>7.0840676526553912</v>
      </c>
      <c r="P20" s="9"/>
    </row>
    <row r="21" spans="1:16">
      <c r="A21" s="12"/>
      <c r="B21" s="25">
        <v>324.72000000000003</v>
      </c>
      <c r="C21" s="20" t="s">
        <v>149</v>
      </c>
      <c r="D21" s="47">
        <v>0</v>
      </c>
      <c r="E21" s="47">
        <v>0</v>
      </c>
      <c r="F21" s="47">
        <v>0</v>
      </c>
      <c r="G21" s="47">
        <v>494768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494768</v>
      </c>
      <c r="O21" s="48">
        <f t="shared" si="1"/>
        <v>1.3468682199664077</v>
      </c>
      <c r="P21" s="9"/>
    </row>
    <row r="22" spans="1:16">
      <c r="A22" s="12"/>
      <c r="B22" s="25">
        <v>325.10000000000002</v>
      </c>
      <c r="C22" s="20" t="s">
        <v>126</v>
      </c>
      <c r="D22" s="47">
        <v>0</v>
      </c>
      <c r="E22" s="47">
        <v>3918172</v>
      </c>
      <c r="F22" s="47">
        <v>0</v>
      </c>
      <c r="G22" s="47">
        <v>871254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4789426</v>
      </c>
      <c r="O22" s="48">
        <f t="shared" si="1"/>
        <v>13.037879715908936</v>
      </c>
      <c r="P22" s="9"/>
    </row>
    <row r="23" spans="1:16">
      <c r="A23" s="12"/>
      <c r="B23" s="25">
        <v>329</v>
      </c>
      <c r="C23" s="20" t="s">
        <v>19</v>
      </c>
      <c r="D23" s="47">
        <v>215860</v>
      </c>
      <c r="E23" s="47">
        <v>1090733</v>
      </c>
      <c r="F23" s="47">
        <v>0</v>
      </c>
      <c r="G23" s="47">
        <v>603390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1909983</v>
      </c>
      <c r="O23" s="48">
        <f t="shared" si="1"/>
        <v>5.1993973001004496</v>
      </c>
      <c r="P23" s="9"/>
    </row>
    <row r="24" spans="1:16" ht="15.75">
      <c r="A24" s="29" t="s">
        <v>21</v>
      </c>
      <c r="B24" s="30"/>
      <c r="C24" s="31"/>
      <c r="D24" s="32">
        <f t="shared" ref="D24:M24" si="5">SUM(D25:D52)</f>
        <v>64190464</v>
      </c>
      <c r="E24" s="32">
        <f t="shared" si="5"/>
        <v>21374321</v>
      </c>
      <c r="F24" s="32">
        <f t="shared" si="5"/>
        <v>2017122</v>
      </c>
      <c r="G24" s="32">
        <f t="shared" si="5"/>
        <v>4624638</v>
      </c>
      <c r="H24" s="32">
        <f t="shared" si="5"/>
        <v>0</v>
      </c>
      <c r="I24" s="32">
        <f t="shared" si="5"/>
        <v>20509051</v>
      </c>
      <c r="J24" s="32">
        <f t="shared" si="5"/>
        <v>240299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112955895</v>
      </c>
      <c r="O24" s="46">
        <f t="shared" si="1"/>
        <v>307.49099625150063</v>
      </c>
      <c r="P24" s="10"/>
    </row>
    <row r="25" spans="1:16">
      <c r="A25" s="12"/>
      <c r="B25" s="25">
        <v>331.1</v>
      </c>
      <c r="C25" s="20" t="s">
        <v>127</v>
      </c>
      <c r="D25" s="47">
        <v>0</v>
      </c>
      <c r="E25" s="47">
        <v>1009244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1009244</v>
      </c>
      <c r="O25" s="48">
        <f t="shared" si="1"/>
        <v>2.7473859865467802</v>
      </c>
      <c r="P25" s="9"/>
    </row>
    <row r="26" spans="1:16">
      <c r="A26" s="12"/>
      <c r="B26" s="25">
        <v>331.2</v>
      </c>
      <c r="C26" s="20" t="s">
        <v>20</v>
      </c>
      <c r="D26" s="47">
        <v>4800953</v>
      </c>
      <c r="E26" s="47">
        <v>4376692</v>
      </c>
      <c r="F26" s="47">
        <v>0</v>
      </c>
      <c r="G26" s="47">
        <v>0</v>
      </c>
      <c r="H26" s="47">
        <v>0</v>
      </c>
      <c r="I26" s="47">
        <v>10598491</v>
      </c>
      <c r="J26" s="47">
        <v>240299</v>
      </c>
      <c r="K26" s="47">
        <v>0</v>
      </c>
      <c r="L26" s="47">
        <v>0</v>
      </c>
      <c r="M26" s="47">
        <v>0</v>
      </c>
      <c r="N26" s="47">
        <f>SUM(D26:M26)</f>
        <v>20016435</v>
      </c>
      <c r="O26" s="48">
        <f t="shared" si="1"/>
        <v>54.489175085137482</v>
      </c>
      <c r="P26" s="9"/>
    </row>
    <row r="27" spans="1:16">
      <c r="A27" s="12"/>
      <c r="B27" s="25">
        <v>331.39</v>
      </c>
      <c r="C27" s="20" t="s">
        <v>27</v>
      </c>
      <c r="D27" s="47">
        <v>151416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5" si="6">SUM(D27:M27)</f>
        <v>151416</v>
      </c>
      <c r="O27" s="48">
        <f t="shared" si="1"/>
        <v>0.41218793130201142</v>
      </c>
      <c r="P27" s="9"/>
    </row>
    <row r="28" spans="1:16">
      <c r="A28" s="12"/>
      <c r="B28" s="25">
        <v>331.41</v>
      </c>
      <c r="C28" s="20" t="s">
        <v>128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1016847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1016847</v>
      </c>
      <c r="O28" s="48">
        <f t="shared" si="1"/>
        <v>2.768083038652827</v>
      </c>
      <c r="P28" s="9"/>
    </row>
    <row r="29" spans="1:16">
      <c r="A29" s="12"/>
      <c r="B29" s="25">
        <v>331.42</v>
      </c>
      <c r="C29" s="20" t="s">
        <v>28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5153098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5153098</v>
      </c>
      <c r="O29" s="48">
        <f t="shared" si="1"/>
        <v>14.027875550909631</v>
      </c>
      <c r="P29" s="9"/>
    </row>
    <row r="30" spans="1:16">
      <c r="A30" s="12"/>
      <c r="B30" s="25">
        <v>331.49</v>
      </c>
      <c r="C30" s="20" t="s">
        <v>29</v>
      </c>
      <c r="D30" s="47">
        <v>0</v>
      </c>
      <c r="E30" s="47">
        <v>2237580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2237580</v>
      </c>
      <c r="O30" s="48">
        <f t="shared" si="1"/>
        <v>6.0911889848018355</v>
      </c>
      <c r="P30" s="9"/>
    </row>
    <row r="31" spans="1:16">
      <c r="A31" s="12"/>
      <c r="B31" s="25">
        <v>331.5</v>
      </c>
      <c r="C31" s="20" t="s">
        <v>22</v>
      </c>
      <c r="D31" s="47">
        <v>0</v>
      </c>
      <c r="E31" s="47">
        <v>4401182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4401182</v>
      </c>
      <c r="O31" s="48">
        <f t="shared" si="1"/>
        <v>11.980993447612203</v>
      </c>
      <c r="P31" s="9"/>
    </row>
    <row r="32" spans="1:16">
      <c r="A32" s="12"/>
      <c r="B32" s="25">
        <v>331.69</v>
      </c>
      <c r="C32" s="20" t="s">
        <v>31</v>
      </c>
      <c r="D32" s="47">
        <v>0</v>
      </c>
      <c r="E32" s="47">
        <v>1040283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1040283</v>
      </c>
      <c r="O32" s="48">
        <f t="shared" si="1"/>
        <v>2.8318810280198288</v>
      </c>
      <c r="P32" s="9"/>
    </row>
    <row r="33" spans="1:16">
      <c r="A33" s="12"/>
      <c r="B33" s="25">
        <v>331.7</v>
      </c>
      <c r="C33" s="20" t="s">
        <v>23</v>
      </c>
      <c r="D33" s="47">
        <v>0</v>
      </c>
      <c r="E33" s="47">
        <v>65218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65218</v>
      </c>
      <c r="O33" s="48">
        <f t="shared" si="1"/>
        <v>0.17753785929924568</v>
      </c>
      <c r="P33" s="9"/>
    </row>
    <row r="34" spans="1:16">
      <c r="A34" s="12"/>
      <c r="B34" s="25">
        <v>333</v>
      </c>
      <c r="C34" s="20" t="s">
        <v>4</v>
      </c>
      <c r="D34" s="47">
        <v>2209655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2209655</v>
      </c>
      <c r="O34" s="48">
        <f t="shared" si="1"/>
        <v>6.0151709419159545</v>
      </c>
      <c r="P34" s="9"/>
    </row>
    <row r="35" spans="1:16">
      <c r="A35" s="12"/>
      <c r="B35" s="25">
        <v>334.2</v>
      </c>
      <c r="C35" s="20" t="s">
        <v>26</v>
      </c>
      <c r="D35" s="47">
        <v>0</v>
      </c>
      <c r="E35" s="47">
        <v>807794</v>
      </c>
      <c r="F35" s="47">
        <v>0</v>
      </c>
      <c r="G35" s="47">
        <v>0</v>
      </c>
      <c r="H35" s="47">
        <v>0</v>
      </c>
      <c r="I35" s="47">
        <v>1240002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2047796</v>
      </c>
      <c r="O35" s="48">
        <f t="shared" si="1"/>
        <v>5.5745548486853034</v>
      </c>
      <c r="P35" s="9"/>
    </row>
    <row r="36" spans="1:16">
      <c r="A36" s="12"/>
      <c r="B36" s="25">
        <v>334.34</v>
      </c>
      <c r="C36" s="20" t="s">
        <v>129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110282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110282</v>
      </c>
      <c r="O36" s="48">
        <f t="shared" si="1"/>
        <v>0.30021206107576759</v>
      </c>
      <c r="P36" s="9"/>
    </row>
    <row r="37" spans="1:16">
      <c r="A37" s="12"/>
      <c r="B37" s="25">
        <v>334.39</v>
      </c>
      <c r="C37" s="20" t="s">
        <v>33</v>
      </c>
      <c r="D37" s="47">
        <v>0</v>
      </c>
      <c r="E37" s="47">
        <v>-3942877</v>
      </c>
      <c r="F37" s="47">
        <v>0</v>
      </c>
      <c r="G37" s="47">
        <v>2981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0" si="7">SUM(D37:M37)</f>
        <v>-3939896</v>
      </c>
      <c r="O37" s="48">
        <f t="shared" ref="O37:O68" si="8">(N37/O$97)</f>
        <v>-10.725270656899335</v>
      </c>
      <c r="P37" s="9"/>
    </row>
    <row r="38" spans="1:16">
      <c r="A38" s="12"/>
      <c r="B38" s="25">
        <v>334.41</v>
      </c>
      <c r="C38" s="20" t="s">
        <v>159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844346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844346</v>
      </c>
      <c r="O38" s="48">
        <f t="shared" si="8"/>
        <v>2.2984970613616009</v>
      </c>
      <c r="P38" s="9"/>
    </row>
    <row r="39" spans="1:16">
      <c r="A39" s="12"/>
      <c r="B39" s="25">
        <v>334.42</v>
      </c>
      <c r="C39" s="20" t="s">
        <v>173</v>
      </c>
      <c r="D39" s="47">
        <v>0</v>
      </c>
      <c r="E39" s="47">
        <v>4765424</v>
      </c>
      <c r="F39" s="47">
        <v>0</v>
      </c>
      <c r="G39" s="47">
        <v>0</v>
      </c>
      <c r="H39" s="47">
        <v>0</v>
      </c>
      <c r="I39" s="47">
        <v>1545985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6311409</v>
      </c>
      <c r="O39" s="48">
        <f t="shared" si="8"/>
        <v>17.181054969824171</v>
      </c>
      <c r="P39" s="9"/>
    </row>
    <row r="40" spans="1:16">
      <c r="A40" s="12"/>
      <c r="B40" s="25">
        <v>334.5</v>
      </c>
      <c r="C40" s="20" t="s">
        <v>35</v>
      </c>
      <c r="D40" s="47">
        <v>0</v>
      </c>
      <c r="E40" s="47">
        <v>1072746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1072746</v>
      </c>
      <c r="O40" s="48">
        <f t="shared" si="8"/>
        <v>2.9202525132912478</v>
      </c>
      <c r="P40" s="9"/>
    </row>
    <row r="41" spans="1:16">
      <c r="A41" s="12"/>
      <c r="B41" s="25">
        <v>334.62</v>
      </c>
      <c r="C41" s="20" t="s">
        <v>36</v>
      </c>
      <c r="D41" s="47">
        <v>0</v>
      </c>
      <c r="E41" s="47">
        <v>1691722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1691722</v>
      </c>
      <c r="O41" s="48">
        <f t="shared" si="8"/>
        <v>4.6052424546818127</v>
      </c>
      <c r="P41" s="9"/>
    </row>
    <row r="42" spans="1:16">
      <c r="A42" s="12"/>
      <c r="B42" s="25">
        <v>334.7</v>
      </c>
      <c r="C42" s="20" t="s">
        <v>37</v>
      </c>
      <c r="D42" s="47">
        <v>0</v>
      </c>
      <c r="E42" s="47">
        <v>237496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237496</v>
      </c>
      <c r="O42" s="48">
        <f t="shared" si="8"/>
        <v>0.64651678113609201</v>
      </c>
      <c r="P42" s="9"/>
    </row>
    <row r="43" spans="1:16">
      <c r="A43" s="12"/>
      <c r="B43" s="25">
        <v>335.12</v>
      </c>
      <c r="C43" s="20" t="s">
        <v>179</v>
      </c>
      <c r="D43" s="47">
        <v>11673572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11673572</v>
      </c>
      <c r="O43" s="48">
        <f t="shared" si="8"/>
        <v>31.778051814769142</v>
      </c>
      <c r="P43" s="9"/>
    </row>
    <row r="44" spans="1:16">
      <c r="A44" s="12"/>
      <c r="B44" s="25">
        <v>335.13</v>
      </c>
      <c r="C44" s="20" t="s">
        <v>180</v>
      </c>
      <c r="D44" s="47">
        <v>49459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49459</v>
      </c>
      <c r="O44" s="48">
        <f t="shared" si="8"/>
        <v>0.13463836644916113</v>
      </c>
      <c r="P44" s="9"/>
    </row>
    <row r="45" spans="1:16">
      <c r="A45" s="12"/>
      <c r="B45" s="25">
        <v>335.14</v>
      </c>
      <c r="C45" s="20" t="s">
        <v>181</v>
      </c>
      <c r="D45" s="47">
        <v>0</v>
      </c>
      <c r="E45" s="47">
        <v>102707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102707</v>
      </c>
      <c r="O45" s="48">
        <f t="shared" si="8"/>
        <v>0.27959123117923923</v>
      </c>
      <c r="P45" s="9"/>
    </row>
    <row r="46" spans="1:16">
      <c r="A46" s="12"/>
      <c r="B46" s="25">
        <v>335.15</v>
      </c>
      <c r="C46" s="20" t="s">
        <v>182</v>
      </c>
      <c r="D46" s="47">
        <v>207499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207499</v>
      </c>
      <c r="O46" s="48">
        <f t="shared" si="8"/>
        <v>0.56485829474583982</v>
      </c>
      <c r="P46" s="9"/>
    </row>
    <row r="47" spans="1:16">
      <c r="A47" s="12"/>
      <c r="B47" s="25">
        <v>335.18</v>
      </c>
      <c r="C47" s="20" t="s">
        <v>183</v>
      </c>
      <c r="D47" s="47">
        <v>44092859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44092859</v>
      </c>
      <c r="O47" s="48">
        <f t="shared" si="8"/>
        <v>120.03054060602101</v>
      </c>
      <c r="P47" s="9"/>
    </row>
    <row r="48" spans="1:16">
      <c r="A48" s="12"/>
      <c r="B48" s="25">
        <v>335.22</v>
      </c>
      <c r="C48" s="20" t="s">
        <v>43</v>
      </c>
      <c r="D48" s="47">
        <v>0</v>
      </c>
      <c r="E48" s="47">
        <v>1749505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1749505</v>
      </c>
      <c r="O48" s="48">
        <f t="shared" si="8"/>
        <v>4.7625405951321227</v>
      </c>
      <c r="P48" s="9"/>
    </row>
    <row r="49" spans="1:16">
      <c r="A49" s="12"/>
      <c r="B49" s="25">
        <v>335.49</v>
      </c>
      <c r="C49" s="20" t="s">
        <v>45</v>
      </c>
      <c r="D49" s="47">
        <v>0</v>
      </c>
      <c r="E49" s="47">
        <v>149235</v>
      </c>
      <c r="F49" s="47">
        <v>2017122</v>
      </c>
      <c r="G49" s="47">
        <v>4591815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6758172</v>
      </c>
      <c r="O49" s="48">
        <f t="shared" si="8"/>
        <v>18.397242933792846</v>
      </c>
      <c r="P49" s="9"/>
    </row>
    <row r="50" spans="1:16">
      <c r="A50" s="12"/>
      <c r="B50" s="25">
        <v>335.9</v>
      </c>
      <c r="C50" s="20" t="s">
        <v>132</v>
      </c>
      <c r="D50" s="47">
        <v>1005051</v>
      </c>
      <c r="E50" s="47">
        <v>402809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1407860</v>
      </c>
      <c r="O50" s="48">
        <f t="shared" si="8"/>
        <v>3.8325071390265881</v>
      </c>
      <c r="P50" s="9"/>
    </row>
    <row r="51" spans="1:16">
      <c r="A51" s="12"/>
      <c r="B51" s="25">
        <v>337.3</v>
      </c>
      <c r="C51" s="20" t="s">
        <v>47</v>
      </c>
      <c r="D51" s="47">
        <v>0</v>
      </c>
      <c r="E51" s="47">
        <v>1190282</v>
      </c>
      <c r="F51" s="47">
        <v>0</v>
      </c>
      <c r="G51" s="47">
        <v>29842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1220124</v>
      </c>
      <c r="O51" s="48">
        <f t="shared" si="8"/>
        <v>3.3214481130919813</v>
      </c>
      <c r="P51" s="9"/>
    </row>
    <row r="52" spans="1:16">
      <c r="A52" s="12"/>
      <c r="B52" s="25">
        <v>337.4</v>
      </c>
      <c r="C52" s="20" t="s">
        <v>48</v>
      </c>
      <c r="D52" s="47">
        <v>0</v>
      </c>
      <c r="E52" s="47">
        <v>17279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17279</v>
      </c>
      <c r="O52" s="48">
        <f t="shared" si="8"/>
        <v>4.703726993823279E-2</v>
      </c>
      <c r="P52" s="9"/>
    </row>
    <row r="53" spans="1:16" ht="15.75">
      <c r="A53" s="29" t="s">
        <v>53</v>
      </c>
      <c r="B53" s="30"/>
      <c r="C53" s="31"/>
      <c r="D53" s="32">
        <f t="shared" ref="D53:M53" si="9">SUM(D54:D74)</f>
        <v>17870088</v>
      </c>
      <c r="E53" s="32">
        <f t="shared" si="9"/>
        <v>19098406</v>
      </c>
      <c r="F53" s="32">
        <f t="shared" si="9"/>
        <v>0</v>
      </c>
      <c r="G53" s="32">
        <f t="shared" si="9"/>
        <v>12406</v>
      </c>
      <c r="H53" s="32">
        <f t="shared" si="9"/>
        <v>0</v>
      </c>
      <c r="I53" s="32">
        <f t="shared" si="9"/>
        <v>213471084</v>
      </c>
      <c r="J53" s="32">
        <f t="shared" si="9"/>
        <v>95540601</v>
      </c>
      <c r="K53" s="32">
        <f t="shared" si="9"/>
        <v>0</v>
      </c>
      <c r="L53" s="32">
        <f t="shared" si="9"/>
        <v>0</v>
      </c>
      <c r="M53" s="32">
        <f t="shared" si="9"/>
        <v>90785</v>
      </c>
      <c r="N53" s="32">
        <f>SUM(D53:M53)</f>
        <v>346083370</v>
      </c>
      <c r="O53" s="46">
        <f t="shared" si="8"/>
        <v>942.11568353627501</v>
      </c>
      <c r="P53" s="10"/>
    </row>
    <row r="54" spans="1:16">
      <c r="A54" s="12"/>
      <c r="B54" s="25">
        <v>341.2</v>
      </c>
      <c r="C54" s="20" t="s">
        <v>186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95540601</v>
      </c>
      <c r="K54" s="47">
        <v>0</v>
      </c>
      <c r="L54" s="47">
        <v>0</v>
      </c>
      <c r="M54" s="47">
        <v>0</v>
      </c>
      <c r="N54" s="47">
        <f t="shared" ref="N54:N74" si="10">SUM(D54:M54)</f>
        <v>95540601</v>
      </c>
      <c r="O54" s="48">
        <f t="shared" si="8"/>
        <v>260.08270381954935</v>
      </c>
      <c r="P54" s="9"/>
    </row>
    <row r="55" spans="1:16">
      <c r="A55" s="12"/>
      <c r="B55" s="25">
        <v>341.3</v>
      </c>
      <c r="C55" s="20" t="s">
        <v>187</v>
      </c>
      <c r="D55" s="47">
        <v>0</v>
      </c>
      <c r="E55" s="47">
        <v>1447911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1447911</v>
      </c>
      <c r="O55" s="48">
        <f t="shared" si="8"/>
        <v>3.9415348430775263</v>
      </c>
      <c r="P55" s="9"/>
    </row>
    <row r="56" spans="1:16">
      <c r="A56" s="12"/>
      <c r="B56" s="25">
        <v>341.9</v>
      </c>
      <c r="C56" s="20" t="s">
        <v>188</v>
      </c>
      <c r="D56" s="47">
        <v>12190938</v>
      </c>
      <c r="E56" s="47">
        <v>4838070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17029008</v>
      </c>
      <c r="O56" s="48">
        <f t="shared" si="8"/>
        <v>46.356736273877289</v>
      </c>
      <c r="P56" s="9"/>
    </row>
    <row r="57" spans="1:16">
      <c r="A57" s="12"/>
      <c r="B57" s="25">
        <v>342.5</v>
      </c>
      <c r="C57" s="20" t="s">
        <v>66</v>
      </c>
      <c r="D57" s="47">
        <v>0</v>
      </c>
      <c r="E57" s="47">
        <v>5097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5097</v>
      </c>
      <c r="O57" s="48">
        <f t="shared" si="8"/>
        <v>1.3875164354139274E-2</v>
      </c>
      <c r="P57" s="9"/>
    </row>
    <row r="58" spans="1:16">
      <c r="A58" s="12"/>
      <c r="B58" s="25">
        <v>342.6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12746940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12746940</v>
      </c>
      <c r="O58" s="48">
        <f t="shared" si="8"/>
        <v>34.699997550000411</v>
      </c>
      <c r="P58" s="9"/>
    </row>
    <row r="59" spans="1:16">
      <c r="A59" s="12"/>
      <c r="B59" s="25">
        <v>343.4</v>
      </c>
      <c r="C59" s="20" t="s">
        <v>68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50276682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50276682</v>
      </c>
      <c r="O59" s="48">
        <f t="shared" si="8"/>
        <v>136.86427818928698</v>
      </c>
      <c r="P59" s="9"/>
    </row>
    <row r="60" spans="1:16">
      <c r="A60" s="12"/>
      <c r="B60" s="25">
        <v>343.6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145436218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145436218</v>
      </c>
      <c r="O60" s="48">
        <f t="shared" si="8"/>
        <v>395.90963857061581</v>
      </c>
      <c r="P60" s="9"/>
    </row>
    <row r="61" spans="1:16">
      <c r="A61" s="12"/>
      <c r="B61" s="25">
        <v>343.9</v>
      </c>
      <c r="C61" s="20" t="s">
        <v>71</v>
      </c>
      <c r="D61" s="47">
        <v>0</v>
      </c>
      <c r="E61" s="47">
        <v>3144566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3144566</v>
      </c>
      <c r="O61" s="48">
        <f t="shared" si="8"/>
        <v>8.5602060177434414</v>
      </c>
      <c r="P61" s="9"/>
    </row>
    <row r="62" spans="1:16">
      <c r="A62" s="12"/>
      <c r="B62" s="25">
        <v>344.1</v>
      </c>
      <c r="C62" s="20" t="s">
        <v>189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3934790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3934790</v>
      </c>
      <c r="O62" s="48">
        <f t="shared" si="8"/>
        <v>10.711370992549279</v>
      </c>
      <c r="P62" s="9"/>
    </row>
    <row r="63" spans="1:16">
      <c r="A63" s="12"/>
      <c r="B63" s="25">
        <v>344.3</v>
      </c>
      <c r="C63" s="20" t="s">
        <v>190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1076454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1076454</v>
      </c>
      <c r="O63" s="48">
        <f t="shared" si="8"/>
        <v>2.9303465116089149</v>
      </c>
      <c r="P63" s="9"/>
    </row>
    <row r="64" spans="1:16">
      <c r="A64" s="12"/>
      <c r="B64" s="25">
        <v>344.9</v>
      </c>
      <c r="C64" s="20" t="s">
        <v>191</v>
      </c>
      <c r="D64" s="47">
        <v>0</v>
      </c>
      <c r="E64" s="47">
        <v>401612</v>
      </c>
      <c r="F64" s="47">
        <v>0</v>
      </c>
      <c r="G64" s="47">
        <v>12406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414018</v>
      </c>
      <c r="O64" s="48">
        <f t="shared" si="8"/>
        <v>1.1270488121585314</v>
      </c>
      <c r="P64" s="9"/>
    </row>
    <row r="65" spans="1:16">
      <c r="A65" s="12"/>
      <c r="B65" s="25">
        <v>345.1</v>
      </c>
      <c r="C65" s="20" t="s">
        <v>75</v>
      </c>
      <c r="D65" s="47">
        <v>0</v>
      </c>
      <c r="E65" s="47">
        <v>16332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16332</v>
      </c>
      <c r="O65" s="48">
        <f t="shared" si="8"/>
        <v>4.4459325923445682E-2</v>
      </c>
      <c r="P65" s="9"/>
    </row>
    <row r="66" spans="1:16">
      <c r="A66" s="12"/>
      <c r="B66" s="25">
        <v>345.9</v>
      </c>
      <c r="C66" s="20" t="s">
        <v>136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20763</v>
      </c>
      <c r="N66" s="47">
        <f t="shared" si="10"/>
        <v>20763</v>
      </c>
      <c r="O66" s="48">
        <f t="shared" si="8"/>
        <v>5.6521490579751567E-2</v>
      </c>
      <c r="P66" s="9"/>
    </row>
    <row r="67" spans="1:16">
      <c r="A67" s="12"/>
      <c r="B67" s="25">
        <v>346.4</v>
      </c>
      <c r="C67" s="20" t="s">
        <v>76</v>
      </c>
      <c r="D67" s="47">
        <v>111318</v>
      </c>
      <c r="E67" s="47">
        <v>18450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129768</v>
      </c>
      <c r="O67" s="48">
        <f t="shared" si="8"/>
        <v>0.35325727445712091</v>
      </c>
      <c r="P67" s="9"/>
    </row>
    <row r="68" spans="1:16">
      <c r="A68" s="12"/>
      <c r="B68" s="25">
        <v>346.9</v>
      </c>
      <c r="C68" s="20" t="s">
        <v>162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70022</v>
      </c>
      <c r="N68" s="47">
        <f t="shared" si="10"/>
        <v>70022</v>
      </c>
      <c r="O68" s="48">
        <f t="shared" si="8"/>
        <v>0.19061541267520901</v>
      </c>
      <c r="P68" s="9"/>
    </row>
    <row r="69" spans="1:16">
      <c r="A69" s="12"/>
      <c r="B69" s="25">
        <v>347.1</v>
      </c>
      <c r="C69" s="20" t="s">
        <v>77</v>
      </c>
      <c r="D69" s="47">
        <v>117269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117269</v>
      </c>
      <c r="O69" s="48">
        <f t="shared" ref="O69:O95" si="11">(N69/O$97)</f>
        <v>0.31923222457240702</v>
      </c>
      <c r="P69" s="9"/>
    </row>
    <row r="70" spans="1:16">
      <c r="A70" s="12"/>
      <c r="B70" s="25">
        <v>347.2</v>
      </c>
      <c r="C70" s="20" t="s">
        <v>78</v>
      </c>
      <c r="D70" s="47">
        <v>4518854</v>
      </c>
      <c r="E70" s="47">
        <v>786702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5305556</v>
      </c>
      <c r="O70" s="48">
        <f t="shared" si="11"/>
        <v>14.442900037294438</v>
      </c>
      <c r="P70" s="9"/>
    </row>
    <row r="71" spans="1:16">
      <c r="A71" s="12"/>
      <c r="B71" s="25">
        <v>347.4</v>
      </c>
      <c r="C71" s="20" t="s">
        <v>79</v>
      </c>
      <c r="D71" s="47">
        <v>0</v>
      </c>
      <c r="E71" s="47">
        <v>41023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41023</v>
      </c>
      <c r="O71" s="48">
        <f t="shared" si="11"/>
        <v>0.11167370360993829</v>
      </c>
      <c r="P71" s="9"/>
    </row>
    <row r="72" spans="1:16">
      <c r="A72" s="12"/>
      <c r="B72" s="25">
        <v>347.9</v>
      </c>
      <c r="C72" s="20" t="s">
        <v>80</v>
      </c>
      <c r="D72" s="47">
        <v>0</v>
      </c>
      <c r="E72" s="47">
        <v>1636182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1636182</v>
      </c>
      <c r="O72" s="48">
        <f t="shared" si="11"/>
        <v>4.4540502576582908</v>
      </c>
      <c r="P72" s="9"/>
    </row>
    <row r="73" spans="1:16">
      <c r="A73" s="12"/>
      <c r="B73" s="25">
        <v>348.48</v>
      </c>
      <c r="C73" s="20" t="s">
        <v>214</v>
      </c>
      <c r="D73" s="47">
        <v>0</v>
      </c>
      <c r="E73" s="47">
        <v>3343244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3343244</v>
      </c>
      <c r="O73" s="48">
        <f t="shared" si="11"/>
        <v>9.1010515942691779</v>
      </c>
      <c r="P73" s="9"/>
    </row>
    <row r="74" spans="1:16">
      <c r="A74" s="12"/>
      <c r="B74" s="25">
        <v>349</v>
      </c>
      <c r="C74" s="20" t="s">
        <v>1</v>
      </c>
      <c r="D74" s="47">
        <v>931709</v>
      </c>
      <c r="E74" s="47">
        <v>3419217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4350926</v>
      </c>
      <c r="O74" s="48">
        <f t="shared" si="11"/>
        <v>11.844185470413533</v>
      </c>
      <c r="P74" s="9"/>
    </row>
    <row r="75" spans="1:16" ht="15.75">
      <c r="A75" s="29" t="s">
        <v>54</v>
      </c>
      <c r="B75" s="30"/>
      <c r="C75" s="31"/>
      <c r="D75" s="32">
        <f t="shared" ref="D75:M75" si="12">SUM(D76:D80)</f>
        <v>440773</v>
      </c>
      <c r="E75" s="32">
        <f t="shared" si="12"/>
        <v>1934145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0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 t="shared" ref="N75:N82" si="13">SUM(D75:M75)</f>
        <v>2374918</v>
      </c>
      <c r="O75" s="46">
        <f t="shared" si="11"/>
        <v>6.4650534780466424</v>
      </c>
      <c r="P75" s="10"/>
    </row>
    <row r="76" spans="1:16">
      <c r="A76" s="13"/>
      <c r="B76" s="40">
        <v>351.1</v>
      </c>
      <c r="C76" s="21" t="s">
        <v>92</v>
      </c>
      <c r="D76" s="47">
        <v>0</v>
      </c>
      <c r="E76" s="47">
        <v>827051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827051</v>
      </c>
      <c r="O76" s="48">
        <f t="shared" si="11"/>
        <v>2.2514162358750718</v>
      </c>
      <c r="P76" s="9"/>
    </row>
    <row r="77" spans="1:16">
      <c r="A77" s="13"/>
      <c r="B77" s="40">
        <v>351.2</v>
      </c>
      <c r="C77" s="21" t="s">
        <v>137</v>
      </c>
      <c r="D77" s="47">
        <v>0</v>
      </c>
      <c r="E77" s="47">
        <v>4678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4678</v>
      </c>
      <c r="O77" s="48">
        <f t="shared" si="11"/>
        <v>1.2734553433129984E-2</v>
      </c>
      <c r="P77" s="9"/>
    </row>
    <row r="78" spans="1:16">
      <c r="A78" s="13"/>
      <c r="B78" s="40">
        <v>351.9</v>
      </c>
      <c r="C78" s="21" t="s">
        <v>192</v>
      </c>
      <c r="D78" s="47">
        <v>246493</v>
      </c>
      <c r="E78" s="47">
        <v>838242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1084735</v>
      </c>
      <c r="O78" s="48">
        <f t="shared" si="11"/>
        <v>2.952889230074017</v>
      </c>
      <c r="P78" s="9"/>
    </row>
    <row r="79" spans="1:16">
      <c r="A79" s="13"/>
      <c r="B79" s="40">
        <v>352</v>
      </c>
      <c r="C79" s="21" t="s">
        <v>93</v>
      </c>
      <c r="D79" s="47">
        <v>148156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148156</v>
      </c>
      <c r="O79" s="48">
        <f t="shared" si="11"/>
        <v>0.40331348833664082</v>
      </c>
      <c r="P79" s="9"/>
    </row>
    <row r="80" spans="1:16">
      <c r="A80" s="13"/>
      <c r="B80" s="40">
        <v>354</v>
      </c>
      <c r="C80" s="21" t="s">
        <v>94</v>
      </c>
      <c r="D80" s="47">
        <v>46124</v>
      </c>
      <c r="E80" s="47">
        <v>264174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310298</v>
      </c>
      <c r="O80" s="48">
        <f t="shared" si="11"/>
        <v>0.84469997032778277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SUM(D82:D89)</f>
        <v>4710358</v>
      </c>
      <c r="E81" s="32">
        <f t="shared" si="14"/>
        <v>4959429</v>
      </c>
      <c r="F81" s="32">
        <f t="shared" si="14"/>
        <v>46559</v>
      </c>
      <c r="G81" s="32">
        <f t="shared" si="14"/>
        <v>17666535</v>
      </c>
      <c r="H81" s="32">
        <f t="shared" si="14"/>
        <v>18665</v>
      </c>
      <c r="I81" s="32">
        <f t="shared" si="14"/>
        <v>10280631</v>
      </c>
      <c r="J81" s="32">
        <f t="shared" si="14"/>
        <v>11218649</v>
      </c>
      <c r="K81" s="32">
        <f t="shared" si="14"/>
        <v>0</v>
      </c>
      <c r="L81" s="32">
        <f t="shared" si="14"/>
        <v>0</v>
      </c>
      <c r="M81" s="32">
        <f t="shared" si="14"/>
        <v>275</v>
      </c>
      <c r="N81" s="32">
        <f t="shared" si="13"/>
        <v>48901101</v>
      </c>
      <c r="O81" s="46">
        <f t="shared" si="11"/>
        <v>133.11964164672639</v>
      </c>
      <c r="P81" s="10"/>
    </row>
    <row r="82" spans="1:119">
      <c r="A82" s="12"/>
      <c r="B82" s="25">
        <v>361.1</v>
      </c>
      <c r="C82" s="20" t="s">
        <v>96</v>
      </c>
      <c r="D82" s="47">
        <v>2061525</v>
      </c>
      <c r="E82" s="47">
        <v>3266908</v>
      </c>
      <c r="F82" s="47">
        <v>59733</v>
      </c>
      <c r="G82" s="47">
        <v>2372057</v>
      </c>
      <c r="H82" s="47">
        <v>23713</v>
      </c>
      <c r="I82" s="47">
        <v>3242985</v>
      </c>
      <c r="J82" s="47">
        <v>903843</v>
      </c>
      <c r="K82" s="47">
        <v>0</v>
      </c>
      <c r="L82" s="47">
        <v>0</v>
      </c>
      <c r="M82" s="47">
        <v>275</v>
      </c>
      <c r="N82" s="47">
        <f t="shared" si="13"/>
        <v>11931039</v>
      </c>
      <c r="O82" s="48">
        <f t="shared" si="11"/>
        <v>32.478934086844319</v>
      </c>
      <c r="P82" s="9"/>
    </row>
    <row r="83" spans="1:119">
      <c r="A83" s="12"/>
      <c r="B83" s="25">
        <v>361.3</v>
      </c>
      <c r="C83" s="20" t="s">
        <v>97</v>
      </c>
      <c r="D83" s="47">
        <v>-406104</v>
      </c>
      <c r="E83" s="47">
        <v>-705486</v>
      </c>
      <c r="F83" s="47">
        <v>-13174</v>
      </c>
      <c r="G83" s="47">
        <v>-521241</v>
      </c>
      <c r="H83" s="47">
        <v>-5298</v>
      </c>
      <c r="I83" s="47">
        <v>-641290</v>
      </c>
      <c r="J83" s="47">
        <v>-179915</v>
      </c>
      <c r="K83" s="47">
        <v>0</v>
      </c>
      <c r="L83" s="47">
        <v>0</v>
      </c>
      <c r="M83" s="47">
        <v>0</v>
      </c>
      <c r="N83" s="47">
        <f t="shared" ref="N83:N89" si="15">SUM(D83:M83)</f>
        <v>-2472508</v>
      </c>
      <c r="O83" s="48">
        <f t="shared" si="11"/>
        <v>-6.7307151004363721</v>
      </c>
      <c r="P83" s="9"/>
    </row>
    <row r="84" spans="1:119">
      <c r="A84" s="12"/>
      <c r="B84" s="25">
        <v>362</v>
      </c>
      <c r="C84" s="20" t="s">
        <v>98</v>
      </c>
      <c r="D84" s="47">
        <v>0</v>
      </c>
      <c r="E84" s="47">
        <v>458458</v>
      </c>
      <c r="F84" s="47">
        <v>0</v>
      </c>
      <c r="G84" s="47">
        <v>440202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898660</v>
      </c>
      <c r="O84" s="48">
        <f t="shared" si="11"/>
        <v>2.4463518144969196</v>
      </c>
      <c r="P84" s="9"/>
    </row>
    <row r="85" spans="1:119">
      <c r="A85" s="12"/>
      <c r="B85" s="25">
        <v>364</v>
      </c>
      <c r="C85" s="20" t="s">
        <v>193</v>
      </c>
      <c r="D85" s="47">
        <v>952480</v>
      </c>
      <c r="E85" s="47">
        <v>0</v>
      </c>
      <c r="F85" s="47">
        <v>0</v>
      </c>
      <c r="G85" s="47">
        <v>69000</v>
      </c>
      <c r="H85" s="47">
        <v>0</v>
      </c>
      <c r="I85" s="47">
        <v>-1398182</v>
      </c>
      <c r="J85" s="47">
        <v>586242</v>
      </c>
      <c r="K85" s="47">
        <v>0</v>
      </c>
      <c r="L85" s="47">
        <v>0</v>
      </c>
      <c r="M85" s="47">
        <v>0</v>
      </c>
      <c r="N85" s="47">
        <f t="shared" si="15"/>
        <v>209540</v>
      </c>
      <c r="O85" s="48">
        <f t="shared" si="11"/>
        <v>0.57041434937538626</v>
      </c>
      <c r="P85" s="9"/>
    </row>
    <row r="86" spans="1:119">
      <c r="A86" s="12"/>
      <c r="B86" s="25">
        <v>365</v>
      </c>
      <c r="C86" s="20" t="s">
        <v>194</v>
      </c>
      <c r="D86" s="47">
        <v>0</v>
      </c>
      <c r="E86" s="47">
        <v>22771</v>
      </c>
      <c r="F86" s="47">
        <v>0</v>
      </c>
      <c r="G86" s="47">
        <v>0</v>
      </c>
      <c r="H86" s="47">
        <v>0</v>
      </c>
      <c r="I86" s="47">
        <v>96713</v>
      </c>
      <c r="J86" s="47">
        <v>15288</v>
      </c>
      <c r="K86" s="47">
        <v>0</v>
      </c>
      <c r="L86" s="47">
        <v>0</v>
      </c>
      <c r="M86" s="47">
        <v>0</v>
      </c>
      <c r="N86" s="47">
        <f t="shared" si="15"/>
        <v>134772</v>
      </c>
      <c r="O86" s="48">
        <f t="shared" si="11"/>
        <v>0.36687927218678795</v>
      </c>
      <c r="P86" s="9"/>
    </row>
    <row r="87" spans="1:119">
      <c r="A87" s="12"/>
      <c r="B87" s="25">
        <v>366</v>
      </c>
      <c r="C87" s="20" t="s">
        <v>101</v>
      </c>
      <c r="D87" s="47">
        <v>0</v>
      </c>
      <c r="E87" s="47">
        <v>375143</v>
      </c>
      <c r="F87" s="47">
        <v>0</v>
      </c>
      <c r="G87" s="47">
        <v>214034</v>
      </c>
      <c r="H87" s="47">
        <v>0</v>
      </c>
      <c r="I87" s="47">
        <v>4330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593507</v>
      </c>
      <c r="O87" s="48">
        <f t="shared" si="11"/>
        <v>1.6156576751681653</v>
      </c>
      <c r="P87" s="9"/>
    </row>
    <row r="88" spans="1:119">
      <c r="A88" s="12"/>
      <c r="B88" s="25">
        <v>369.3</v>
      </c>
      <c r="C88" s="20" t="s">
        <v>152</v>
      </c>
      <c r="D88" s="47">
        <v>210429</v>
      </c>
      <c r="E88" s="47">
        <v>417964</v>
      </c>
      <c r="F88" s="47">
        <v>0</v>
      </c>
      <c r="G88" s="47">
        <v>15092483</v>
      </c>
      <c r="H88" s="47">
        <v>0</v>
      </c>
      <c r="I88" s="47">
        <v>8422701</v>
      </c>
      <c r="J88" s="47">
        <v>9869190</v>
      </c>
      <c r="K88" s="47">
        <v>0</v>
      </c>
      <c r="L88" s="47">
        <v>0</v>
      </c>
      <c r="M88" s="47">
        <v>0</v>
      </c>
      <c r="N88" s="47">
        <f t="shared" si="15"/>
        <v>34012767</v>
      </c>
      <c r="O88" s="48">
        <f t="shared" si="11"/>
        <v>92.590294734950874</v>
      </c>
      <c r="P88" s="9"/>
    </row>
    <row r="89" spans="1:119">
      <c r="A89" s="12"/>
      <c r="B89" s="25">
        <v>369.9</v>
      </c>
      <c r="C89" s="20" t="s">
        <v>102</v>
      </c>
      <c r="D89" s="47">
        <v>1892028</v>
      </c>
      <c r="E89" s="47">
        <v>1123671</v>
      </c>
      <c r="F89" s="47">
        <v>0</v>
      </c>
      <c r="G89" s="47">
        <v>0</v>
      </c>
      <c r="H89" s="47">
        <v>250</v>
      </c>
      <c r="I89" s="47">
        <v>553374</v>
      </c>
      <c r="J89" s="47">
        <v>24001</v>
      </c>
      <c r="K89" s="47">
        <v>0</v>
      </c>
      <c r="L89" s="47">
        <v>0</v>
      </c>
      <c r="M89" s="47">
        <v>0</v>
      </c>
      <c r="N89" s="47">
        <f t="shared" si="15"/>
        <v>3593324</v>
      </c>
      <c r="O89" s="48">
        <f t="shared" si="11"/>
        <v>9.7818248141403092</v>
      </c>
      <c r="P89" s="9"/>
    </row>
    <row r="90" spans="1:119" ht="15.75">
      <c r="A90" s="29" t="s">
        <v>55</v>
      </c>
      <c r="B90" s="30"/>
      <c r="C90" s="31"/>
      <c r="D90" s="32">
        <f t="shared" ref="D90:M90" si="16">SUM(D91:D94)</f>
        <v>12351959</v>
      </c>
      <c r="E90" s="32">
        <f t="shared" si="16"/>
        <v>33216763</v>
      </c>
      <c r="F90" s="32">
        <f t="shared" si="16"/>
        <v>29426793</v>
      </c>
      <c r="G90" s="32">
        <f t="shared" si="16"/>
        <v>38635108</v>
      </c>
      <c r="H90" s="32">
        <f t="shared" si="16"/>
        <v>0</v>
      </c>
      <c r="I90" s="32">
        <f t="shared" si="16"/>
        <v>60002458</v>
      </c>
      <c r="J90" s="32">
        <f t="shared" si="16"/>
        <v>3958900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 t="shared" ref="N90:N95" si="17">SUM(D90:M90)</f>
        <v>177591981</v>
      </c>
      <c r="O90" s="46">
        <f t="shared" si="11"/>
        <v>483.44475659254056</v>
      </c>
      <c r="P90" s="9"/>
    </row>
    <row r="91" spans="1:119">
      <c r="A91" s="12"/>
      <c r="B91" s="25">
        <v>381</v>
      </c>
      <c r="C91" s="20" t="s">
        <v>103</v>
      </c>
      <c r="D91" s="47">
        <v>12351959</v>
      </c>
      <c r="E91" s="47">
        <v>33173013</v>
      </c>
      <c r="F91" s="47">
        <v>30197507</v>
      </c>
      <c r="G91" s="47">
        <v>38635108</v>
      </c>
      <c r="H91" s="47">
        <v>0</v>
      </c>
      <c r="I91" s="47">
        <v>25414705</v>
      </c>
      <c r="J91" s="47">
        <v>3958900</v>
      </c>
      <c r="K91" s="47">
        <v>0</v>
      </c>
      <c r="L91" s="47">
        <v>0</v>
      </c>
      <c r="M91" s="47">
        <v>0</v>
      </c>
      <c r="N91" s="47">
        <f t="shared" si="17"/>
        <v>143731192</v>
      </c>
      <c r="O91" s="48">
        <f t="shared" si="11"/>
        <v>391.26817967752561</v>
      </c>
      <c r="P91" s="9"/>
    </row>
    <row r="92" spans="1:119">
      <c r="A92" s="12"/>
      <c r="B92" s="25">
        <v>384</v>
      </c>
      <c r="C92" s="20" t="s">
        <v>104</v>
      </c>
      <c r="D92" s="47">
        <v>0</v>
      </c>
      <c r="E92" s="47">
        <v>0</v>
      </c>
      <c r="F92" s="47">
        <v>-770714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7"/>
        <v>-770714</v>
      </c>
      <c r="O92" s="48">
        <f t="shared" si="11"/>
        <v>-2.0980544281020399</v>
      </c>
      <c r="P92" s="9"/>
    </row>
    <row r="93" spans="1:119">
      <c r="A93" s="12"/>
      <c r="B93" s="25">
        <v>388.1</v>
      </c>
      <c r="C93" s="20" t="s">
        <v>141</v>
      </c>
      <c r="D93" s="47">
        <v>0</v>
      </c>
      <c r="E93" s="47">
        <v>43750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7"/>
        <v>43750</v>
      </c>
      <c r="O93" s="48">
        <f t="shared" si="11"/>
        <v>0.11909720237268849</v>
      </c>
      <c r="P93" s="9"/>
    </row>
    <row r="94" spans="1:119" ht="15.75" thickBot="1">
      <c r="A94" s="12"/>
      <c r="B94" s="25">
        <v>389.4</v>
      </c>
      <c r="C94" s="20" t="s">
        <v>198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34587753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34587753</v>
      </c>
      <c r="O94" s="48">
        <f t="shared" si="11"/>
        <v>94.155534140744308</v>
      </c>
      <c r="P94" s="9"/>
    </row>
    <row r="95" spans="1:119" ht="16.5" thickBot="1">
      <c r="A95" s="14" t="s">
        <v>81</v>
      </c>
      <c r="B95" s="23"/>
      <c r="C95" s="22"/>
      <c r="D95" s="15">
        <f t="shared" ref="D95:M95" si="18">SUM(D5,D13,D24,D53,D75,D81,D90)</f>
        <v>385373497</v>
      </c>
      <c r="E95" s="15">
        <f t="shared" si="18"/>
        <v>197703771</v>
      </c>
      <c r="F95" s="15">
        <f t="shared" si="18"/>
        <v>31978255</v>
      </c>
      <c r="G95" s="15">
        <f t="shared" si="18"/>
        <v>124226214</v>
      </c>
      <c r="H95" s="15">
        <f t="shared" si="18"/>
        <v>18665</v>
      </c>
      <c r="I95" s="15">
        <f t="shared" si="18"/>
        <v>304263224</v>
      </c>
      <c r="J95" s="15">
        <f t="shared" si="18"/>
        <v>110958449</v>
      </c>
      <c r="K95" s="15">
        <f t="shared" si="18"/>
        <v>0</v>
      </c>
      <c r="L95" s="15">
        <f t="shared" si="18"/>
        <v>0</v>
      </c>
      <c r="M95" s="15">
        <f t="shared" si="18"/>
        <v>91060</v>
      </c>
      <c r="N95" s="15">
        <f t="shared" si="17"/>
        <v>1154613135</v>
      </c>
      <c r="O95" s="38">
        <f t="shared" si="11"/>
        <v>3143.1130103144983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49" t="s">
        <v>230</v>
      </c>
      <c r="M97" s="49"/>
      <c r="N97" s="49"/>
      <c r="O97" s="44">
        <v>367347</v>
      </c>
    </row>
    <row r="98" spans="1:15">
      <c r="A98" s="50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2"/>
    </row>
    <row r="99" spans="1:15" ht="15.75" customHeight="1" thickBot="1">
      <c r="A99" s="53" t="s">
        <v>144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5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263614045</v>
      </c>
      <c r="E5" s="27">
        <f t="shared" si="0"/>
        <v>76404083</v>
      </c>
      <c r="F5" s="27">
        <f t="shared" si="0"/>
        <v>457829</v>
      </c>
      <c r="G5" s="27">
        <f t="shared" si="0"/>
        <v>15408449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355884406</v>
      </c>
      <c r="O5" s="33">
        <f t="shared" ref="O5:O36" si="1">(N5/O$96)</f>
        <v>995.56439980977427</v>
      </c>
      <c r="P5" s="6"/>
    </row>
    <row r="6" spans="1:133">
      <c r="A6" s="12"/>
      <c r="B6" s="25">
        <v>311</v>
      </c>
      <c r="C6" s="20" t="s">
        <v>3</v>
      </c>
      <c r="D6" s="47">
        <v>263614045</v>
      </c>
      <c r="E6" s="47">
        <v>48797625</v>
      </c>
      <c r="F6" s="47">
        <v>457829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312869499</v>
      </c>
      <c r="O6" s="48">
        <f t="shared" si="1"/>
        <v>875.23288387836737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21961390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21961390</v>
      </c>
      <c r="O7" s="48">
        <f t="shared" si="1"/>
        <v>61.435616974851037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1644802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1644802</v>
      </c>
      <c r="O8" s="48">
        <f t="shared" si="1"/>
        <v>4.6012308725207713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7817673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7817673</v>
      </c>
      <c r="O9" s="48">
        <f t="shared" si="1"/>
        <v>21.869451981984501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0</v>
      </c>
      <c r="F10" s="47">
        <v>0</v>
      </c>
      <c r="G10" s="47">
        <v>5945974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5945974</v>
      </c>
      <c r="O10" s="48">
        <f t="shared" si="1"/>
        <v>16.633490922315158</v>
      </c>
      <c r="P10" s="9"/>
    </row>
    <row r="11" spans="1:133">
      <c r="A11" s="12"/>
      <c r="B11" s="25">
        <v>315</v>
      </c>
      <c r="C11" s="20" t="s">
        <v>178</v>
      </c>
      <c r="D11" s="47">
        <v>0</v>
      </c>
      <c r="E11" s="47">
        <v>5084037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5084037</v>
      </c>
      <c r="O11" s="48">
        <f t="shared" si="1"/>
        <v>14.222275995188408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561031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561031</v>
      </c>
      <c r="O12" s="48">
        <f t="shared" si="1"/>
        <v>1.5694491845469549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SUM(D14:D23)</f>
        <v>281351</v>
      </c>
      <c r="E13" s="32">
        <f t="shared" si="3"/>
        <v>27053241</v>
      </c>
      <c r="F13" s="32">
        <f t="shared" si="3"/>
        <v>0</v>
      </c>
      <c r="G13" s="32">
        <f t="shared" si="3"/>
        <v>36232663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63567255</v>
      </c>
      <c r="O13" s="46">
        <f t="shared" si="1"/>
        <v>177.82542590986657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22246148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22246148</v>
      </c>
      <c r="O14" s="48">
        <f t="shared" si="1"/>
        <v>62.232209695918542</v>
      </c>
      <c r="P14" s="9"/>
    </row>
    <row r="15" spans="1:133">
      <c r="A15" s="12"/>
      <c r="B15" s="25">
        <v>324.11</v>
      </c>
      <c r="C15" s="20" t="s">
        <v>117</v>
      </c>
      <c r="D15" s="47">
        <v>0</v>
      </c>
      <c r="E15" s="47">
        <v>0</v>
      </c>
      <c r="F15" s="47">
        <v>0</v>
      </c>
      <c r="G15" s="47">
        <v>2905862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2905862</v>
      </c>
      <c r="O15" s="48">
        <f t="shared" si="1"/>
        <v>8.1289674658013258</v>
      </c>
      <c r="P15" s="9"/>
    </row>
    <row r="16" spans="1:133">
      <c r="A16" s="12"/>
      <c r="B16" s="25">
        <v>324.12</v>
      </c>
      <c r="C16" s="20" t="s">
        <v>118</v>
      </c>
      <c r="D16" s="47">
        <v>0</v>
      </c>
      <c r="E16" s="47">
        <v>0</v>
      </c>
      <c r="F16" s="47">
        <v>0</v>
      </c>
      <c r="G16" s="47">
        <v>386681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386681</v>
      </c>
      <c r="O16" s="48">
        <f t="shared" si="1"/>
        <v>1.0817159481914567</v>
      </c>
      <c r="P16" s="9"/>
    </row>
    <row r="17" spans="1:16">
      <c r="A17" s="12"/>
      <c r="B17" s="25">
        <v>324.31</v>
      </c>
      <c r="C17" s="20" t="s">
        <v>121</v>
      </c>
      <c r="D17" s="47">
        <v>0</v>
      </c>
      <c r="E17" s="47">
        <v>0</v>
      </c>
      <c r="F17" s="47">
        <v>0</v>
      </c>
      <c r="G17" s="47">
        <v>15079290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15079290</v>
      </c>
      <c r="O17" s="48">
        <f t="shared" si="1"/>
        <v>42.183372031219406</v>
      </c>
      <c r="P17" s="9"/>
    </row>
    <row r="18" spans="1:16">
      <c r="A18" s="12"/>
      <c r="B18" s="25">
        <v>324.32</v>
      </c>
      <c r="C18" s="20" t="s">
        <v>122</v>
      </c>
      <c r="D18" s="47">
        <v>0</v>
      </c>
      <c r="E18" s="47">
        <v>0</v>
      </c>
      <c r="F18" s="47">
        <v>0</v>
      </c>
      <c r="G18" s="47">
        <v>4194384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4194384</v>
      </c>
      <c r="O18" s="48">
        <f t="shared" si="1"/>
        <v>11.733527289003273</v>
      </c>
      <c r="P18" s="9"/>
    </row>
    <row r="19" spans="1:16">
      <c r="A19" s="12"/>
      <c r="B19" s="25">
        <v>324.61</v>
      </c>
      <c r="C19" s="20" t="s">
        <v>123</v>
      </c>
      <c r="D19" s="47">
        <v>0</v>
      </c>
      <c r="E19" s="47">
        <v>0</v>
      </c>
      <c r="F19" s="47">
        <v>0</v>
      </c>
      <c r="G19" s="47">
        <v>9970791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9970791</v>
      </c>
      <c r="O19" s="48">
        <f t="shared" si="1"/>
        <v>27.892665118751225</v>
      </c>
      <c r="P19" s="9"/>
    </row>
    <row r="20" spans="1:16">
      <c r="A20" s="12"/>
      <c r="B20" s="25">
        <v>324.70999999999998</v>
      </c>
      <c r="C20" s="20" t="s">
        <v>125</v>
      </c>
      <c r="D20" s="47">
        <v>0</v>
      </c>
      <c r="E20" s="47">
        <v>1108</v>
      </c>
      <c r="F20" s="47">
        <v>0</v>
      </c>
      <c r="G20" s="47">
        <v>2238283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2239391</v>
      </c>
      <c r="O20" s="48">
        <f t="shared" si="1"/>
        <v>6.2645564662768907</v>
      </c>
      <c r="P20" s="9"/>
    </row>
    <row r="21" spans="1:16">
      <c r="A21" s="12"/>
      <c r="B21" s="25">
        <v>324.72000000000003</v>
      </c>
      <c r="C21" s="20" t="s">
        <v>149</v>
      </c>
      <c r="D21" s="47">
        <v>0</v>
      </c>
      <c r="E21" s="47">
        <v>0</v>
      </c>
      <c r="F21" s="47">
        <v>0</v>
      </c>
      <c r="G21" s="47">
        <v>323314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323314</v>
      </c>
      <c r="O21" s="48">
        <f t="shared" si="1"/>
        <v>0.90445072313760599</v>
      </c>
      <c r="P21" s="9"/>
    </row>
    <row r="22" spans="1:16">
      <c r="A22" s="12"/>
      <c r="B22" s="25">
        <v>325.10000000000002</v>
      </c>
      <c r="C22" s="20" t="s">
        <v>126</v>
      </c>
      <c r="D22" s="47">
        <v>0</v>
      </c>
      <c r="E22" s="47">
        <v>3811117</v>
      </c>
      <c r="F22" s="47">
        <v>0</v>
      </c>
      <c r="G22" s="47">
        <v>539206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4350323</v>
      </c>
      <c r="O22" s="48">
        <f t="shared" si="1"/>
        <v>12.169756902677149</v>
      </c>
      <c r="P22" s="9"/>
    </row>
    <row r="23" spans="1:16">
      <c r="A23" s="12"/>
      <c r="B23" s="25">
        <v>329</v>
      </c>
      <c r="C23" s="20" t="s">
        <v>19</v>
      </c>
      <c r="D23" s="47">
        <v>281351</v>
      </c>
      <c r="E23" s="47">
        <v>994868</v>
      </c>
      <c r="F23" s="47">
        <v>0</v>
      </c>
      <c r="G23" s="47">
        <v>594852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1871071</v>
      </c>
      <c r="O23" s="48">
        <f t="shared" si="1"/>
        <v>5.2342042688896973</v>
      </c>
      <c r="P23" s="9"/>
    </row>
    <row r="24" spans="1:16" ht="15.75">
      <c r="A24" s="29" t="s">
        <v>21</v>
      </c>
      <c r="B24" s="30"/>
      <c r="C24" s="31"/>
      <c r="D24" s="32">
        <f t="shared" ref="D24:M24" si="5">SUM(D25:D52)</f>
        <v>55298792</v>
      </c>
      <c r="E24" s="32">
        <f t="shared" si="5"/>
        <v>24706230</v>
      </c>
      <c r="F24" s="32">
        <f t="shared" si="5"/>
        <v>1953725</v>
      </c>
      <c r="G24" s="32">
        <f t="shared" si="5"/>
        <v>4697395</v>
      </c>
      <c r="H24" s="32">
        <f t="shared" si="5"/>
        <v>0</v>
      </c>
      <c r="I24" s="32">
        <f t="shared" si="5"/>
        <v>6603198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93259340</v>
      </c>
      <c r="O24" s="46">
        <f t="shared" si="1"/>
        <v>260.88717934372113</v>
      </c>
      <c r="P24" s="10"/>
    </row>
    <row r="25" spans="1:16">
      <c r="A25" s="12"/>
      <c r="B25" s="25">
        <v>331.1</v>
      </c>
      <c r="C25" s="20" t="s">
        <v>127</v>
      </c>
      <c r="D25" s="47">
        <v>0</v>
      </c>
      <c r="E25" s="47">
        <v>46975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46975</v>
      </c>
      <c r="O25" s="48">
        <f t="shared" si="1"/>
        <v>0.13140962878003748</v>
      </c>
      <c r="P25" s="9"/>
    </row>
    <row r="26" spans="1:16">
      <c r="A26" s="12"/>
      <c r="B26" s="25">
        <v>331.2</v>
      </c>
      <c r="C26" s="20" t="s">
        <v>20</v>
      </c>
      <c r="D26" s="47">
        <v>12705</v>
      </c>
      <c r="E26" s="47">
        <v>1834317</v>
      </c>
      <c r="F26" s="47">
        <v>0</v>
      </c>
      <c r="G26" s="47">
        <v>0</v>
      </c>
      <c r="H26" s="47">
        <v>0</v>
      </c>
      <c r="I26" s="47">
        <v>25088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1872110</v>
      </c>
      <c r="O26" s="48">
        <f t="shared" si="1"/>
        <v>5.2371108065012448</v>
      </c>
      <c r="P26" s="9"/>
    </row>
    <row r="27" spans="1:16">
      <c r="A27" s="12"/>
      <c r="B27" s="25">
        <v>331.39</v>
      </c>
      <c r="C27" s="20" t="s">
        <v>27</v>
      </c>
      <c r="D27" s="47">
        <v>186104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5" si="6">SUM(D27:M27)</f>
        <v>186104</v>
      </c>
      <c r="O27" s="48">
        <f t="shared" si="1"/>
        <v>0.52061431728536656</v>
      </c>
      <c r="P27" s="9"/>
    </row>
    <row r="28" spans="1:16">
      <c r="A28" s="12"/>
      <c r="B28" s="25">
        <v>331.41</v>
      </c>
      <c r="C28" s="20" t="s">
        <v>128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606911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606911</v>
      </c>
      <c r="O28" s="48">
        <f t="shared" si="1"/>
        <v>1.697795619212801</v>
      </c>
      <c r="P28" s="9"/>
    </row>
    <row r="29" spans="1:16">
      <c r="A29" s="12"/>
      <c r="B29" s="25">
        <v>331.42</v>
      </c>
      <c r="C29" s="20" t="s">
        <v>28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3163454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3163454</v>
      </c>
      <c r="O29" s="48">
        <f t="shared" si="1"/>
        <v>8.8495649984614086</v>
      </c>
      <c r="P29" s="9"/>
    </row>
    <row r="30" spans="1:16">
      <c r="A30" s="12"/>
      <c r="B30" s="25">
        <v>331.49</v>
      </c>
      <c r="C30" s="20" t="s">
        <v>29</v>
      </c>
      <c r="D30" s="47">
        <v>0</v>
      </c>
      <c r="E30" s="47">
        <v>2946624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2946624</v>
      </c>
      <c r="O30" s="48">
        <f t="shared" si="1"/>
        <v>8.2429966151005676</v>
      </c>
      <c r="P30" s="9"/>
    </row>
    <row r="31" spans="1:16">
      <c r="A31" s="12"/>
      <c r="B31" s="25">
        <v>331.5</v>
      </c>
      <c r="C31" s="20" t="s">
        <v>22</v>
      </c>
      <c r="D31" s="47">
        <v>0</v>
      </c>
      <c r="E31" s="47">
        <v>3022701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3022701</v>
      </c>
      <c r="O31" s="48">
        <f t="shared" si="1"/>
        <v>8.4558172713794164</v>
      </c>
      <c r="P31" s="9"/>
    </row>
    <row r="32" spans="1:16">
      <c r="A32" s="12"/>
      <c r="B32" s="25">
        <v>331.69</v>
      </c>
      <c r="C32" s="20" t="s">
        <v>31</v>
      </c>
      <c r="D32" s="47">
        <v>0</v>
      </c>
      <c r="E32" s="47">
        <v>1221049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1221049</v>
      </c>
      <c r="O32" s="48">
        <f t="shared" si="1"/>
        <v>3.4158083195792655</v>
      </c>
      <c r="P32" s="9"/>
    </row>
    <row r="33" spans="1:16">
      <c r="A33" s="12"/>
      <c r="B33" s="25">
        <v>331.7</v>
      </c>
      <c r="C33" s="20" t="s">
        <v>23</v>
      </c>
      <c r="D33" s="47">
        <v>0</v>
      </c>
      <c r="E33" s="47">
        <v>82880</v>
      </c>
      <c r="F33" s="47">
        <v>0</v>
      </c>
      <c r="G33" s="47">
        <v>18012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100892</v>
      </c>
      <c r="O33" s="48">
        <f t="shared" si="1"/>
        <v>0.28223906901278428</v>
      </c>
      <c r="P33" s="9"/>
    </row>
    <row r="34" spans="1:16">
      <c r="A34" s="12"/>
      <c r="B34" s="25">
        <v>333</v>
      </c>
      <c r="C34" s="20" t="s">
        <v>4</v>
      </c>
      <c r="D34" s="47">
        <v>1357453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1357453</v>
      </c>
      <c r="O34" s="48">
        <f t="shared" si="1"/>
        <v>3.7973899907684561</v>
      </c>
      <c r="P34" s="9"/>
    </row>
    <row r="35" spans="1:16">
      <c r="A35" s="12"/>
      <c r="B35" s="25">
        <v>334.2</v>
      </c>
      <c r="C35" s="20" t="s">
        <v>26</v>
      </c>
      <c r="D35" s="47">
        <v>0</v>
      </c>
      <c r="E35" s="47">
        <v>1718932</v>
      </c>
      <c r="F35" s="47">
        <v>0</v>
      </c>
      <c r="G35" s="47">
        <v>0</v>
      </c>
      <c r="H35" s="47">
        <v>0</v>
      </c>
      <c r="I35" s="47">
        <v>413755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2132687</v>
      </c>
      <c r="O35" s="48">
        <f t="shared" si="1"/>
        <v>5.9660586902397403</v>
      </c>
      <c r="P35" s="9"/>
    </row>
    <row r="36" spans="1:16">
      <c r="A36" s="12"/>
      <c r="B36" s="25">
        <v>334.34</v>
      </c>
      <c r="C36" s="20" t="s">
        <v>129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135654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135654</v>
      </c>
      <c r="O36" s="48">
        <f t="shared" si="1"/>
        <v>0.37948359302878565</v>
      </c>
      <c r="P36" s="9"/>
    </row>
    <row r="37" spans="1:16">
      <c r="A37" s="12"/>
      <c r="B37" s="25">
        <v>334.39</v>
      </c>
      <c r="C37" s="20" t="s">
        <v>33</v>
      </c>
      <c r="D37" s="47">
        <v>0</v>
      </c>
      <c r="E37" s="47">
        <v>752535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0" si="7">SUM(D37:M37)</f>
        <v>752535</v>
      </c>
      <c r="O37" s="48">
        <f t="shared" ref="O37:O68" si="8">(N37/O$96)</f>
        <v>2.1051696645872382</v>
      </c>
      <c r="P37" s="9"/>
    </row>
    <row r="38" spans="1:16">
      <c r="A38" s="12"/>
      <c r="B38" s="25">
        <v>334.41</v>
      </c>
      <c r="C38" s="20" t="s">
        <v>159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971670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971670</v>
      </c>
      <c r="O38" s="48">
        <f t="shared" si="8"/>
        <v>2.7181861414943911</v>
      </c>
      <c r="P38" s="9"/>
    </row>
    <row r="39" spans="1:16">
      <c r="A39" s="12"/>
      <c r="B39" s="25">
        <v>334.42</v>
      </c>
      <c r="C39" s="20" t="s">
        <v>173</v>
      </c>
      <c r="D39" s="47">
        <v>0</v>
      </c>
      <c r="E39" s="47">
        <v>5391401</v>
      </c>
      <c r="F39" s="47">
        <v>0</v>
      </c>
      <c r="G39" s="47">
        <v>0</v>
      </c>
      <c r="H39" s="47">
        <v>0</v>
      </c>
      <c r="I39" s="47">
        <v>1286666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6678067</v>
      </c>
      <c r="O39" s="48">
        <f t="shared" si="8"/>
        <v>18.681475368562396</v>
      </c>
      <c r="P39" s="9"/>
    </row>
    <row r="40" spans="1:16">
      <c r="A40" s="12"/>
      <c r="B40" s="25">
        <v>334.5</v>
      </c>
      <c r="C40" s="20" t="s">
        <v>35</v>
      </c>
      <c r="D40" s="47">
        <v>0</v>
      </c>
      <c r="E40" s="47">
        <v>2255124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2255124</v>
      </c>
      <c r="O40" s="48">
        <f t="shared" si="8"/>
        <v>6.3085685512070944</v>
      </c>
      <c r="P40" s="9"/>
    </row>
    <row r="41" spans="1:16">
      <c r="A41" s="12"/>
      <c r="B41" s="25">
        <v>334.62</v>
      </c>
      <c r="C41" s="20" t="s">
        <v>36</v>
      </c>
      <c r="D41" s="47">
        <v>0</v>
      </c>
      <c r="E41" s="47">
        <v>1469414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1469414</v>
      </c>
      <c r="O41" s="48">
        <f t="shared" si="8"/>
        <v>4.110593895991272</v>
      </c>
      <c r="P41" s="9"/>
    </row>
    <row r="42" spans="1:16">
      <c r="A42" s="12"/>
      <c r="B42" s="25">
        <v>334.7</v>
      </c>
      <c r="C42" s="20" t="s">
        <v>37</v>
      </c>
      <c r="D42" s="47">
        <v>0</v>
      </c>
      <c r="E42" s="47">
        <v>221236</v>
      </c>
      <c r="F42" s="47">
        <v>0</v>
      </c>
      <c r="G42" s="47">
        <v>3002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224238</v>
      </c>
      <c r="O42" s="48">
        <f t="shared" si="8"/>
        <v>0.62729180071054913</v>
      </c>
      <c r="P42" s="9"/>
    </row>
    <row r="43" spans="1:16">
      <c r="A43" s="12"/>
      <c r="B43" s="25">
        <v>335.12</v>
      </c>
      <c r="C43" s="20" t="s">
        <v>179</v>
      </c>
      <c r="D43" s="47">
        <v>11091933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11091933</v>
      </c>
      <c r="O43" s="48">
        <f t="shared" si="8"/>
        <v>31.028989845301705</v>
      </c>
      <c r="P43" s="9"/>
    </row>
    <row r="44" spans="1:16">
      <c r="A44" s="12"/>
      <c r="B44" s="25">
        <v>335.13</v>
      </c>
      <c r="C44" s="20" t="s">
        <v>180</v>
      </c>
      <c r="D44" s="47">
        <v>71031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71031</v>
      </c>
      <c r="O44" s="48">
        <f t="shared" si="8"/>
        <v>0.19870478641564326</v>
      </c>
      <c r="P44" s="9"/>
    </row>
    <row r="45" spans="1:16">
      <c r="A45" s="12"/>
      <c r="B45" s="25">
        <v>335.14</v>
      </c>
      <c r="C45" s="20" t="s">
        <v>181</v>
      </c>
      <c r="D45" s="47">
        <v>0</v>
      </c>
      <c r="E45" s="47">
        <v>105830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105830</v>
      </c>
      <c r="O45" s="48">
        <f t="shared" si="8"/>
        <v>0.29605281562089125</v>
      </c>
      <c r="P45" s="9"/>
    </row>
    <row r="46" spans="1:16">
      <c r="A46" s="12"/>
      <c r="B46" s="25">
        <v>335.15</v>
      </c>
      <c r="C46" s="20" t="s">
        <v>182</v>
      </c>
      <c r="D46" s="47">
        <v>193188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193188</v>
      </c>
      <c r="O46" s="48">
        <f t="shared" si="8"/>
        <v>0.54043136486977927</v>
      </c>
      <c r="P46" s="9"/>
    </row>
    <row r="47" spans="1:16">
      <c r="A47" s="12"/>
      <c r="B47" s="25">
        <v>335.18</v>
      </c>
      <c r="C47" s="20" t="s">
        <v>183</v>
      </c>
      <c r="D47" s="47">
        <v>41798943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41798943</v>
      </c>
      <c r="O47" s="48">
        <f t="shared" si="8"/>
        <v>116.92993258175511</v>
      </c>
      <c r="P47" s="9"/>
    </row>
    <row r="48" spans="1:16">
      <c r="A48" s="12"/>
      <c r="B48" s="25">
        <v>335.22</v>
      </c>
      <c r="C48" s="20" t="s">
        <v>43</v>
      </c>
      <c r="D48" s="47">
        <v>0</v>
      </c>
      <c r="E48" s="47">
        <v>1839090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1839090</v>
      </c>
      <c r="O48" s="48">
        <f t="shared" si="8"/>
        <v>5.1447394186924775</v>
      </c>
      <c r="P48" s="9"/>
    </row>
    <row r="49" spans="1:16">
      <c r="A49" s="12"/>
      <c r="B49" s="25">
        <v>335.49</v>
      </c>
      <c r="C49" s="20" t="s">
        <v>45</v>
      </c>
      <c r="D49" s="47">
        <v>0</v>
      </c>
      <c r="E49" s="47">
        <v>161583</v>
      </c>
      <c r="F49" s="47">
        <v>1953725</v>
      </c>
      <c r="G49" s="47">
        <v>4436414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6551722</v>
      </c>
      <c r="O49" s="48">
        <f t="shared" si="8"/>
        <v>18.32803312166056</v>
      </c>
      <c r="P49" s="9"/>
    </row>
    <row r="50" spans="1:16">
      <c r="A50" s="12"/>
      <c r="B50" s="25">
        <v>335.9</v>
      </c>
      <c r="C50" s="20" t="s">
        <v>132</v>
      </c>
      <c r="D50" s="47">
        <v>587435</v>
      </c>
      <c r="E50" s="47">
        <v>629086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1216521</v>
      </c>
      <c r="O50" s="48">
        <f t="shared" si="8"/>
        <v>3.4031415223655133</v>
      </c>
      <c r="P50" s="9"/>
    </row>
    <row r="51" spans="1:16">
      <c r="A51" s="12"/>
      <c r="B51" s="25">
        <v>337.3</v>
      </c>
      <c r="C51" s="20" t="s">
        <v>47</v>
      </c>
      <c r="D51" s="47">
        <v>0</v>
      </c>
      <c r="E51" s="47">
        <v>1000000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1000000</v>
      </c>
      <c r="O51" s="48">
        <f t="shared" si="8"/>
        <v>2.7974375472067585</v>
      </c>
      <c r="P51" s="9"/>
    </row>
    <row r="52" spans="1:16">
      <c r="A52" s="12"/>
      <c r="B52" s="25">
        <v>337.4</v>
      </c>
      <c r="C52" s="20" t="s">
        <v>48</v>
      </c>
      <c r="D52" s="47">
        <v>0</v>
      </c>
      <c r="E52" s="47">
        <v>7453</v>
      </c>
      <c r="F52" s="47">
        <v>0</v>
      </c>
      <c r="G52" s="47">
        <v>239967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247420</v>
      </c>
      <c r="O52" s="48">
        <f t="shared" si="8"/>
        <v>0.69214199792989617</v>
      </c>
      <c r="P52" s="9"/>
    </row>
    <row r="53" spans="1:16" ht="15.75">
      <c r="A53" s="29" t="s">
        <v>53</v>
      </c>
      <c r="B53" s="30"/>
      <c r="C53" s="31"/>
      <c r="D53" s="32">
        <f t="shared" ref="D53:M53" si="9">SUM(D54:D72)</f>
        <v>17067279</v>
      </c>
      <c r="E53" s="32">
        <f t="shared" si="9"/>
        <v>16773802</v>
      </c>
      <c r="F53" s="32">
        <f t="shared" si="9"/>
        <v>0</v>
      </c>
      <c r="G53" s="32">
        <f t="shared" si="9"/>
        <v>167043</v>
      </c>
      <c r="H53" s="32">
        <f t="shared" si="9"/>
        <v>0</v>
      </c>
      <c r="I53" s="32">
        <f t="shared" si="9"/>
        <v>196113118</v>
      </c>
      <c r="J53" s="32">
        <f t="shared" si="9"/>
        <v>92836339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322957581</v>
      </c>
      <c r="O53" s="46">
        <f t="shared" si="8"/>
        <v>903.45366324446809</v>
      </c>
      <c r="P53" s="10"/>
    </row>
    <row r="54" spans="1:16">
      <c r="A54" s="12"/>
      <c r="B54" s="25">
        <v>341.2</v>
      </c>
      <c r="C54" s="20" t="s">
        <v>186</v>
      </c>
      <c r="D54" s="47">
        <v>0</v>
      </c>
      <c r="E54" s="47">
        <v>19035</v>
      </c>
      <c r="F54" s="47">
        <v>0</v>
      </c>
      <c r="G54" s="47">
        <v>0</v>
      </c>
      <c r="H54" s="47">
        <v>0</v>
      </c>
      <c r="I54" s="47">
        <v>0</v>
      </c>
      <c r="J54" s="47">
        <v>92836339</v>
      </c>
      <c r="K54" s="47">
        <v>0</v>
      </c>
      <c r="L54" s="47">
        <v>0</v>
      </c>
      <c r="M54" s="47">
        <v>0</v>
      </c>
      <c r="N54" s="47">
        <f t="shared" ref="N54:N72" si="10">SUM(D54:M54)</f>
        <v>92855374</v>
      </c>
      <c r="O54" s="48">
        <f t="shared" si="8"/>
        <v>259.75710968752622</v>
      </c>
      <c r="P54" s="9"/>
    </row>
    <row r="55" spans="1:16">
      <c r="A55" s="12"/>
      <c r="B55" s="25">
        <v>341.3</v>
      </c>
      <c r="C55" s="20" t="s">
        <v>187</v>
      </c>
      <c r="D55" s="47">
        <v>0</v>
      </c>
      <c r="E55" s="47">
        <v>1599353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1599353</v>
      </c>
      <c r="O55" s="48">
        <f t="shared" si="8"/>
        <v>4.4740901334377714</v>
      </c>
      <c r="P55" s="9"/>
    </row>
    <row r="56" spans="1:16">
      <c r="A56" s="12"/>
      <c r="B56" s="25">
        <v>341.9</v>
      </c>
      <c r="C56" s="20" t="s">
        <v>188</v>
      </c>
      <c r="D56" s="47">
        <v>9668364</v>
      </c>
      <c r="E56" s="47">
        <v>4271392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13939756</v>
      </c>
      <c r="O56" s="48">
        <f t="shared" si="8"/>
        <v>38.995596833300695</v>
      </c>
      <c r="P56" s="9"/>
    </row>
    <row r="57" spans="1:16">
      <c r="A57" s="12"/>
      <c r="B57" s="25">
        <v>342.5</v>
      </c>
      <c r="C57" s="20" t="s">
        <v>66</v>
      </c>
      <c r="D57" s="47">
        <v>0</v>
      </c>
      <c r="E57" s="47">
        <v>10352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10352</v>
      </c>
      <c r="O57" s="48">
        <f t="shared" si="8"/>
        <v>2.8959073488684366E-2</v>
      </c>
      <c r="P57" s="9"/>
    </row>
    <row r="58" spans="1:16">
      <c r="A58" s="12"/>
      <c r="B58" s="25">
        <v>342.6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11722273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11722273</v>
      </c>
      <c r="O58" s="48">
        <f t="shared" si="8"/>
        <v>32.792326628808013</v>
      </c>
      <c r="P58" s="9"/>
    </row>
    <row r="59" spans="1:16">
      <c r="A59" s="12"/>
      <c r="B59" s="25">
        <v>342.9</v>
      </c>
      <c r="C59" s="20" t="s">
        <v>135</v>
      </c>
      <c r="D59" s="47">
        <v>1665707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1665707</v>
      </c>
      <c r="O59" s="48">
        <f t="shared" si="8"/>
        <v>4.6597113044451284</v>
      </c>
      <c r="P59" s="9"/>
    </row>
    <row r="60" spans="1:16">
      <c r="A60" s="12"/>
      <c r="B60" s="25">
        <v>343.4</v>
      </c>
      <c r="C60" s="20" t="s">
        <v>68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44927084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44927084</v>
      </c>
      <c r="O60" s="48">
        <f t="shared" si="8"/>
        <v>125.68071166811201</v>
      </c>
      <c r="P60" s="9"/>
    </row>
    <row r="61" spans="1:16">
      <c r="A61" s="12"/>
      <c r="B61" s="25">
        <v>343.6</v>
      </c>
      <c r="C61" s="20" t="s">
        <v>69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134633817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134633817</v>
      </c>
      <c r="O61" s="48">
        <f t="shared" si="8"/>
        <v>376.62969479956359</v>
      </c>
      <c r="P61" s="9"/>
    </row>
    <row r="62" spans="1:16">
      <c r="A62" s="12"/>
      <c r="B62" s="25">
        <v>343.9</v>
      </c>
      <c r="C62" s="20" t="s">
        <v>71</v>
      </c>
      <c r="D62" s="47">
        <v>0</v>
      </c>
      <c r="E62" s="47">
        <v>3026663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3026663</v>
      </c>
      <c r="O62" s="48">
        <f t="shared" si="8"/>
        <v>8.4669007189414494</v>
      </c>
      <c r="P62" s="9"/>
    </row>
    <row r="63" spans="1:16">
      <c r="A63" s="12"/>
      <c r="B63" s="25">
        <v>344.1</v>
      </c>
      <c r="C63" s="20" t="s">
        <v>189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3696751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3696751</v>
      </c>
      <c r="O63" s="48">
        <f t="shared" si="8"/>
        <v>10.341430050074132</v>
      </c>
      <c r="P63" s="9"/>
    </row>
    <row r="64" spans="1:16">
      <c r="A64" s="12"/>
      <c r="B64" s="25">
        <v>344.3</v>
      </c>
      <c r="C64" s="20" t="s">
        <v>190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1133193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1133193</v>
      </c>
      <c r="O64" s="48">
        <f t="shared" si="8"/>
        <v>3.1700366464318686</v>
      </c>
      <c r="P64" s="9"/>
    </row>
    <row r="65" spans="1:16">
      <c r="A65" s="12"/>
      <c r="B65" s="25">
        <v>344.9</v>
      </c>
      <c r="C65" s="20" t="s">
        <v>191</v>
      </c>
      <c r="D65" s="47">
        <v>0</v>
      </c>
      <c r="E65" s="47">
        <v>369798</v>
      </c>
      <c r="F65" s="47">
        <v>0</v>
      </c>
      <c r="G65" s="47">
        <v>167043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536841</v>
      </c>
      <c r="O65" s="48">
        <f t="shared" si="8"/>
        <v>1.5017791702800234</v>
      </c>
      <c r="P65" s="9"/>
    </row>
    <row r="66" spans="1:16">
      <c r="A66" s="12"/>
      <c r="B66" s="25">
        <v>346.4</v>
      </c>
      <c r="C66" s="20" t="s">
        <v>76</v>
      </c>
      <c r="D66" s="47">
        <v>130702</v>
      </c>
      <c r="E66" s="47">
        <v>18398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149100</v>
      </c>
      <c r="O66" s="48">
        <f t="shared" si="8"/>
        <v>0.4170979382885277</v>
      </c>
      <c r="P66" s="9"/>
    </row>
    <row r="67" spans="1:16">
      <c r="A67" s="12"/>
      <c r="B67" s="25">
        <v>347.1</v>
      </c>
      <c r="C67" s="20" t="s">
        <v>77</v>
      </c>
      <c r="D67" s="47">
        <v>133114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133114</v>
      </c>
      <c r="O67" s="48">
        <f t="shared" si="8"/>
        <v>0.37237810165888047</v>
      </c>
      <c r="P67" s="9"/>
    </row>
    <row r="68" spans="1:16">
      <c r="A68" s="12"/>
      <c r="B68" s="25">
        <v>347.2</v>
      </c>
      <c r="C68" s="20" t="s">
        <v>78</v>
      </c>
      <c r="D68" s="47">
        <v>4504290</v>
      </c>
      <c r="E68" s="47">
        <v>900611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5404901</v>
      </c>
      <c r="O68" s="48">
        <f t="shared" si="8"/>
        <v>15.119872996335356</v>
      </c>
      <c r="P68" s="9"/>
    </row>
    <row r="69" spans="1:16">
      <c r="A69" s="12"/>
      <c r="B69" s="25">
        <v>347.4</v>
      </c>
      <c r="C69" s="20" t="s">
        <v>79</v>
      </c>
      <c r="D69" s="47">
        <v>0</v>
      </c>
      <c r="E69" s="47">
        <v>50644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50644</v>
      </c>
      <c r="O69" s="48">
        <f t="shared" ref="O69:O94" si="11">(N69/O$96)</f>
        <v>0.14167342714073908</v>
      </c>
      <c r="P69" s="9"/>
    </row>
    <row r="70" spans="1:16">
      <c r="A70" s="12"/>
      <c r="B70" s="25">
        <v>347.9</v>
      </c>
      <c r="C70" s="20" t="s">
        <v>80</v>
      </c>
      <c r="D70" s="47">
        <v>0</v>
      </c>
      <c r="E70" s="47">
        <v>1755812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1755812</v>
      </c>
      <c r="O70" s="48">
        <f t="shared" si="11"/>
        <v>4.9117744146361932</v>
      </c>
      <c r="P70" s="9"/>
    </row>
    <row r="71" spans="1:16">
      <c r="A71" s="12"/>
      <c r="B71" s="25">
        <v>348.48</v>
      </c>
      <c r="C71" s="20" t="s">
        <v>214</v>
      </c>
      <c r="D71" s="47">
        <v>0</v>
      </c>
      <c r="E71" s="47">
        <v>2237262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2237262</v>
      </c>
      <c r="O71" s="48">
        <f t="shared" si="11"/>
        <v>6.2586007217388868</v>
      </c>
      <c r="P71" s="9"/>
    </row>
    <row r="72" spans="1:16">
      <c r="A72" s="12"/>
      <c r="B72" s="25">
        <v>349</v>
      </c>
      <c r="C72" s="20" t="s">
        <v>1</v>
      </c>
      <c r="D72" s="47">
        <v>965102</v>
      </c>
      <c r="E72" s="47">
        <v>2514482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3479584</v>
      </c>
      <c r="O72" s="48">
        <f t="shared" si="11"/>
        <v>9.7339189302598825</v>
      </c>
      <c r="P72" s="9"/>
    </row>
    <row r="73" spans="1:16" ht="15.75">
      <c r="A73" s="29" t="s">
        <v>54</v>
      </c>
      <c r="B73" s="30"/>
      <c r="C73" s="31"/>
      <c r="D73" s="32">
        <f t="shared" ref="D73:M73" si="12">SUM(D74:D78)</f>
        <v>300107</v>
      </c>
      <c r="E73" s="32">
        <f t="shared" si="12"/>
        <v>1963297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ref="N73:N80" si="13">SUM(D73:M73)</f>
        <v>2263404</v>
      </c>
      <c r="O73" s="46">
        <f t="shared" si="11"/>
        <v>6.3317313340979666</v>
      </c>
      <c r="P73" s="10"/>
    </row>
    <row r="74" spans="1:16">
      <c r="A74" s="13"/>
      <c r="B74" s="40">
        <v>351.1</v>
      </c>
      <c r="C74" s="21" t="s">
        <v>92</v>
      </c>
      <c r="D74" s="47">
        <v>0</v>
      </c>
      <c r="E74" s="47">
        <v>737223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737223</v>
      </c>
      <c r="O74" s="48">
        <f t="shared" si="11"/>
        <v>2.0623353008644081</v>
      </c>
      <c r="P74" s="9"/>
    </row>
    <row r="75" spans="1:16">
      <c r="A75" s="13"/>
      <c r="B75" s="40">
        <v>351.2</v>
      </c>
      <c r="C75" s="21" t="s">
        <v>137</v>
      </c>
      <c r="D75" s="47">
        <v>0</v>
      </c>
      <c r="E75" s="47">
        <v>48945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48945</v>
      </c>
      <c r="O75" s="48">
        <f t="shared" si="11"/>
        <v>0.13692058074803479</v>
      </c>
      <c r="P75" s="9"/>
    </row>
    <row r="76" spans="1:16">
      <c r="A76" s="13"/>
      <c r="B76" s="40">
        <v>351.9</v>
      </c>
      <c r="C76" s="21" t="s">
        <v>192</v>
      </c>
      <c r="D76" s="47">
        <v>173069</v>
      </c>
      <c r="E76" s="47">
        <v>925070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1098139</v>
      </c>
      <c r="O76" s="48">
        <f t="shared" si="11"/>
        <v>3.0719752706520826</v>
      </c>
      <c r="P76" s="9"/>
    </row>
    <row r="77" spans="1:16">
      <c r="A77" s="13"/>
      <c r="B77" s="40">
        <v>352</v>
      </c>
      <c r="C77" s="21" t="s">
        <v>93</v>
      </c>
      <c r="D77" s="47">
        <v>81609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81609</v>
      </c>
      <c r="O77" s="48">
        <f t="shared" si="11"/>
        <v>0.22829608078999636</v>
      </c>
      <c r="P77" s="9"/>
    </row>
    <row r="78" spans="1:16">
      <c r="A78" s="13"/>
      <c r="B78" s="40">
        <v>354</v>
      </c>
      <c r="C78" s="21" t="s">
        <v>94</v>
      </c>
      <c r="D78" s="47">
        <v>45429</v>
      </c>
      <c r="E78" s="47">
        <v>252059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297488</v>
      </c>
      <c r="O78" s="48">
        <f t="shared" si="11"/>
        <v>0.83220410104344422</v>
      </c>
      <c r="P78" s="9"/>
    </row>
    <row r="79" spans="1:16" ht="15.75">
      <c r="A79" s="29" t="s">
        <v>5</v>
      </c>
      <c r="B79" s="30"/>
      <c r="C79" s="31"/>
      <c r="D79" s="32">
        <f t="shared" ref="D79:M79" si="14">SUM(D80:D87)</f>
        <v>3577997</v>
      </c>
      <c r="E79" s="32">
        <f t="shared" si="14"/>
        <v>3332253</v>
      </c>
      <c r="F79" s="32">
        <f t="shared" si="14"/>
        <v>25591</v>
      </c>
      <c r="G79" s="32">
        <f t="shared" si="14"/>
        <v>5462428</v>
      </c>
      <c r="H79" s="32">
        <f t="shared" si="14"/>
        <v>10015</v>
      </c>
      <c r="I79" s="32">
        <f t="shared" si="14"/>
        <v>1782884</v>
      </c>
      <c r="J79" s="32">
        <f t="shared" si="14"/>
        <v>1387551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 t="shared" si="13"/>
        <v>15578719</v>
      </c>
      <c r="O79" s="46">
        <f t="shared" si="11"/>
        <v>43.580493467983324</v>
      </c>
      <c r="P79" s="10"/>
    </row>
    <row r="80" spans="1:16">
      <c r="A80" s="12"/>
      <c r="B80" s="25">
        <v>361.1</v>
      </c>
      <c r="C80" s="20" t="s">
        <v>96</v>
      </c>
      <c r="D80" s="47">
        <v>1296904</v>
      </c>
      <c r="E80" s="47">
        <v>2248221</v>
      </c>
      <c r="F80" s="47">
        <v>44556</v>
      </c>
      <c r="G80" s="47">
        <v>1874302</v>
      </c>
      <c r="H80" s="47">
        <v>17845</v>
      </c>
      <c r="I80" s="47">
        <v>2440331</v>
      </c>
      <c r="J80" s="47">
        <v>574863</v>
      </c>
      <c r="K80" s="47">
        <v>0</v>
      </c>
      <c r="L80" s="47">
        <v>0</v>
      </c>
      <c r="M80" s="47">
        <v>0</v>
      </c>
      <c r="N80" s="47">
        <f t="shared" si="13"/>
        <v>8497022</v>
      </c>
      <c r="O80" s="48">
        <f t="shared" si="11"/>
        <v>23.769888382241867</v>
      </c>
      <c r="P80" s="9"/>
    </row>
    <row r="81" spans="1:119">
      <c r="A81" s="12"/>
      <c r="B81" s="25">
        <v>361.3</v>
      </c>
      <c r="C81" s="20" t="s">
        <v>97</v>
      </c>
      <c r="D81" s="47">
        <v>-459865</v>
      </c>
      <c r="E81" s="47">
        <v>-949750</v>
      </c>
      <c r="F81" s="47">
        <v>-18965</v>
      </c>
      <c r="G81" s="47">
        <v>-812863</v>
      </c>
      <c r="H81" s="47">
        <v>-7830</v>
      </c>
      <c r="I81" s="47">
        <v>-1061238</v>
      </c>
      <c r="J81" s="47">
        <v>-233807</v>
      </c>
      <c r="K81" s="47">
        <v>0</v>
      </c>
      <c r="L81" s="47">
        <v>0</v>
      </c>
      <c r="M81" s="47">
        <v>0</v>
      </c>
      <c r="N81" s="47">
        <f t="shared" ref="N81:N87" si="15">SUM(D81:M81)</f>
        <v>-3544318</v>
      </c>
      <c r="O81" s="48">
        <f t="shared" si="11"/>
        <v>-9.9150082524407637</v>
      </c>
      <c r="P81" s="9"/>
    </row>
    <row r="82" spans="1:119">
      <c r="A82" s="12"/>
      <c r="B82" s="25">
        <v>362</v>
      </c>
      <c r="C82" s="20" t="s">
        <v>98</v>
      </c>
      <c r="D82" s="47">
        <v>0</v>
      </c>
      <c r="E82" s="47">
        <v>318030</v>
      </c>
      <c r="F82" s="47">
        <v>0</v>
      </c>
      <c r="G82" s="47">
        <v>3390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321420</v>
      </c>
      <c r="O82" s="48">
        <f t="shared" si="11"/>
        <v>0.89915237642319634</v>
      </c>
      <c r="P82" s="9"/>
    </row>
    <row r="83" spans="1:119">
      <c r="A83" s="12"/>
      <c r="B83" s="25">
        <v>364</v>
      </c>
      <c r="C83" s="20" t="s">
        <v>193</v>
      </c>
      <c r="D83" s="47">
        <v>130885</v>
      </c>
      <c r="E83" s="47">
        <v>0</v>
      </c>
      <c r="F83" s="47">
        <v>0</v>
      </c>
      <c r="G83" s="47">
        <v>1533</v>
      </c>
      <c r="H83" s="47">
        <v>0</v>
      </c>
      <c r="I83" s="47">
        <v>-676215</v>
      </c>
      <c r="J83" s="47">
        <v>274156</v>
      </c>
      <c r="K83" s="47">
        <v>0</v>
      </c>
      <c r="L83" s="47">
        <v>0</v>
      </c>
      <c r="M83" s="47">
        <v>0</v>
      </c>
      <c r="N83" s="47">
        <f t="shared" si="15"/>
        <v>-269641</v>
      </c>
      <c r="O83" s="48">
        <f t="shared" si="11"/>
        <v>-0.75430385766637764</v>
      </c>
      <c r="P83" s="9"/>
    </row>
    <row r="84" spans="1:119">
      <c r="A84" s="12"/>
      <c r="B84" s="25">
        <v>365</v>
      </c>
      <c r="C84" s="20" t="s">
        <v>194</v>
      </c>
      <c r="D84" s="47">
        <v>0</v>
      </c>
      <c r="E84" s="47">
        <v>18358</v>
      </c>
      <c r="F84" s="47">
        <v>0</v>
      </c>
      <c r="G84" s="47">
        <v>0</v>
      </c>
      <c r="H84" s="47">
        <v>0</v>
      </c>
      <c r="I84" s="47">
        <v>0</v>
      </c>
      <c r="J84" s="47">
        <v>5974</v>
      </c>
      <c r="K84" s="47">
        <v>0</v>
      </c>
      <c r="L84" s="47">
        <v>0</v>
      </c>
      <c r="M84" s="47">
        <v>0</v>
      </c>
      <c r="N84" s="47">
        <f t="shared" si="15"/>
        <v>24332</v>
      </c>
      <c r="O84" s="48">
        <f t="shared" si="11"/>
        <v>6.8067250398634857E-2</v>
      </c>
      <c r="P84" s="9"/>
    </row>
    <row r="85" spans="1:119">
      <c r="A85" s="12"/>
      <c r="B85" s="25">
        <v>366</v>
      </c>
      <c r="C85" s="20" t="s">
        <v>101</v>
      </c>
      <c r="D85" s="47">
        <v>0</v>
      </c>
      <c r="E85" s="47">
        <v>283925</v>
      </c>
      <c r="F85" s="47">
        <v>0</v>
      </c>
      <c r="G85" s="47">
        <v>3106830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3390755</v>
      </c>
      <c r="O85" s="48">
        <f t="shared" si="11"/>
        <v>9.4854253503790531</v>
      </c>
      <c r="P85" s="9"/>
    </row>
    <row r="86" spans="1:119">
      <c r="A86" s="12"/>
      <c r="B86" s="25">
        <v>369.3</v>
      </c>
      <c r="C86" s="20" t="s">
        <v>152</v>
      </c>
      <c r="D86" s="47">
        <v>223750</v>
      </c>
      <c r="E86" s="47">
        <v>113272</v>
      </c>
      <c r="F86" s="47">
        <v>0</v>
      </c>
      <c r="G86" s="47">
        <v>1500</v>
      </c>
      <c r="H86" s="47">
        <v>0</v>
      </c>
      <c r="I86" s="47">
        <v>126181</v>
      </c>
      <c r="J86" s="47">
        <v>708024</v>
      </c>
      <c r="K86" s="47">
        <v>0</v>
      </c>
      <c r="L86" s="47">
        <v>0</v>
      </c>
      <c r="M86" s="47">
        <v>0</v>
      </c>
      <c r="N86" s="47">
        <f t="shared" si="15"/>
        <v>1172727</v>
      </c>
      <c r="O86" s="48">
        <f t="shared" si="11"/>
        <v>3.2806305424231406</v>
      </c>
      <c r="P86" s="9"/>
    </row>
    <row r="87" spans="1:119">
      <c r="A87" s="12"/>
      <c r="B87" s="25">
        <v>369.9</v>
      </c>
      <c r="C87" s="20" t="s">
        <v>102</v>
      </c>
      <c r="D87" s="47">
        <v>2386323</v>
      </c>
      <c r="E87" s="47">
        <v>1300197</v>
      </c>
      <c r="F87" s="47">
        <v>0</v>
      </c>
      <c r="G87" s="47">
        <v>1287736</v>
      </c>
      <c r="H87" s="47">
        <v>0</v>
      </c>
      <c r="I87" s="47">
        <v>953825</v>
      </c>
      <c r="J87" s="47">
        <v>58341</v>
      </c>
      <c r="K87" s="47">
        <v>0</v>
      </c>
      <c r="L87" s="47">
        <v>0</v>
      </c>
      <c r="M87" s="47">
        <v>0</v>
      </c>
      <c r="N87" s="47">
        <f t="shared" si="15"/>
        <v>5986422</v>
      </c>
      <c r="O87" s="48">
        <f t="shared" si="11"/>
        <v>16.746641676224577</v>
      </c>
      <c r="P87" s="9"/>
    </row>
    <row r="88" spans="1:119" ht="15.75">
      <c r="A88" s="29" t="s">
        <v>55</v>
      </c>
      <c r="B88" s="30"/>
      <c r="C88" s="31"/>
      <c r="D88" s="32">
        <f t="shared" ref="D88:M88" si="16">SUM(D89:D93)</f>
        <v>11316472</v>
      </c>
      <c r="E88" s="32">
        <f t="shared" si="16"/>
        <v>35764277</v>
      </c>
      <c r="F88" s="32">
        <f t="shared" si="16"/>
        <v>35892433</v>
      </c>
      <c r="G88" s="32">
        <f t="shared" si="16"/>
        <v>40175780</v>
      </c>
      <c r="H88" s="32">
        <f t="shared" si="16"/>
        <v>0</v>
      </c>
      <c r="I88" s="32">
        <f t="shared" si="16"/>
        <v>47662191</v>
      </c>
      <c r="J88" s="32">
        <f t="shared" si="16"/>
        <v>2846639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ref="N88:N94" si="17">SUM(D88:M88)</f>
        <v>173657792</v>
      </c>
      <c r="O88" s="46">
        <f t="shared" si="11"/>
        <v>485.79682770582144</v>
      </c>
      <c r="P88" s="9"/>
    </row>
    <row r="89" spans="1:119">
      <c r="A89" s="12"/>
      <c r="B89" s="25">
        <v>381</v>
      </c>
      <c r="C89" s="20" t="s">
        <v>103</v>
      </c>
      <c r="D89" s="47">
        <v>11316472</v>
      </c>
      <c r="E89" s="47">
        <v>35741577</v>
      </c>
      <c r="F89" s="47">
        <v>30599140</v>
      </c>
      <c r="G89" s="47">
        <v>40175780</v>
      </c>
      <c r="H89" s="47">
        <v>0</v>
      </c>
      <c r="I89" s="47">
        <v>22247621</v>
      </c>
      <c r="J89" s="47">
        <v>2844600</v>
      </c>
      <c r="K89" s="47">
        <v>0</v>
      </c>
      <c r="L89" s="47">
        <v>0</v>
      </c>
      <c r="M89" s="47">
        <v>0</v>
      </c>
      <c r="N89" s="47">
        <f t="shared" si="17"/>
        <v>142925190</v>
      </c>
      <c r="O89" s="48">
        <f t="shared" si="11"/>
        <v>399.82429294765996</v>
      </c>
      <c r="P89" s="9"/>
    </row>
    <row r="90" spans="1:119">
      <c r="A90" s="12"/>
      <c r="B90" s="25">
        <v>384</v>
      </c>
      <c r="C90" s="20" t="s">
        <v>104</v>
      </c>
      <c r="D90" s="47">
        <v>0</v>
      </c>
      <c r="E90" s="47">
        <v>0</v>
      </c>
      <c r="F90" s="47">
        <v>5293293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7"/>
        <v>5293293</v>
      </c>
      <c r="O90" s="48">
        <f t="shared" si="11"/>
        <v>14.807656586566704</v>
      </c>
      <c r="P90" s="9"/>
    </row>
    <row r="91" spans="1:119">
      <c r="A91" s="12"/>
      <c r="B91" s="25">
        <v>388.1</v>
      </c>
      <c r="C91" s="20" t="s">
        <v>141</v>
      </c>
      <c r="D91" s="47">
        <v>0</v>
      </c>
      <c r="E91" s="47">
        <v>22700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7"/>
        <v>22700</v>
      </c>
      <c r="O91" s="48">
        <f t="shared" si="11"/>
        <v>6.3501832321593427E-2</v>
      </c>
      <c r="P91" s="9"/>
    </row>
    <row r="92" spans="1:119">
      <c r="A92" s="12"/>
      <c r="B92" s="25">
        <v>388.2</v>
      </c>
      <c r="C92" s="20" t="s">
        <v>201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2039</v>
      </c>
      <c r="K92" s="47">
        <v>0</v>
      </c>
      <c r="L92" s="47">
        <v>0</v>
      </c>
      <c r="M92" s="47">
        <v>0</v>
      </c>
      <c r="N92" s="47">
        <f t="shared" si="17"/>
        <v>2039</v>
      </c>
      <c r="O92" s="48">
        <f t="shared" si="11"/>
        <v>5.7039751587545807E-3</v>
      </c>
      <c r="P92" s="9"/>
    </row>
    <row r="93" spans="1:119" ht="15.75" thickBot="1">
      <c r="A93" s="12"/>
      <c r="B93" s="25">
        <v>389.4</v>
      </c>
      <c r="C93" s="20" t="s">
        <v>198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25414570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7"/>
        <v>25414570</v>
      </c>
      <c r="O93" s="48">
        <f t="shared" si="11"/>
        <v>71.095672364114478</v>
      </c>
      <c r="P93" s="9"/>
    </row>
    <row r="94" spans="1:119" ht="16.5" thickBot="1">
      <c r="A94" s="14" t="s">
        <v>81</v>
      </c>
      <c r="B94" s="23"/>
      <c r="C94" s="22"/>
      <c r="D94" s="15">
        <f t="shared" ref="D94:M94" si="18">SUM(D5,D13,D24,D53,D73,D79,D88)</f>
        <v>351456043</v>
      </c>
      <c r="E94" s="15">
        <f t="shared" si="18"/>
        <v>185997183</v>
      </c>
      <c r="F94" s="15">
        <f t="shared" si="18"/>
        <v>38329578</v>
      </c>
      <c r="G94" s="15">
        <f t="shared" si="18"/>
        <v>102143758</v>
      </c>
      <c r="H94" s="15">
        <f t="shared" si="18"/>
        <v>10015</v>
      </c>
      <c r="I94" s="15">
        <f t="shared" si="18"/>
        <v>252161391</v>
      </c>
      <c r="J94" s="15">
        <f t="shared" si="18"/>
        <v>97070529</v>
      </c>
      <c r="K94" s="15">
        <f t="shared" si="18"/>
        <v>0</v>
      </c>
      <c r="L94" s="15">
        <f t="shared" si="18"/>
        <v>0</v>
      </c>
      <c r="M94" s="15">
        <f t="shared" si="18"/>
        <v>0</v>
      </c>
      <c r="N94" s="15">
        <f t="shared" si="17"/>
        <v>1027168497</v>
      </c>
      <c r="O94" s="38">
        <f t="shared" si="11"/>
        <v>2873.4397208157329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9" t="s">
        <v>228</v>
      </c>
      <c r="M96" s="49"/>
      <c r="N96" s="49"/>
      <c r="O96" s="44">
        <v>357470</v>
      </c>
    </row>
    <row r="97" spans="1:15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5.75" customHeight="1" thickBot="1">
      <c r="A98" s="53" t="s">
        <v>144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5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239815402</v>
      </c>
      <c r="E5" s="27">
        <f t="shared" si="0"/>
        <v>68317027</v>
      </c>
      <c r="F5" s="27">
        <f t="shared" si="0"/>
        <v>482591</v>
      </c>
      <c r="G5" s="27">
        <f t="shared" si="0"/>
        <v>14299859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322914879</v>
      </c>
      <c r="O5" s="33">
        <f t="shared" ref="O5:O36" si="1">(N5/O$93)</f>
        <v>922.08176709441977</v>
      </c>
      <c r="P5" s="6"/>
    </row>
    <row r="6" spans="1:133">
      <c r="A6" s="12"/>
      <c r="B6" s="25">
        <v>311</v>
      </c>
      <c r="C6" s="20" t="s">
        <v>3</v>
      </c>
      <c r="D6" s="47">
        <v>239815402</v>
      </c>
      <c r="E6" s="47">
        <v>41179591</v>
      </c>
      <c r="F6" s="47">
        <v>482591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281477584</v>
      </c>
      <c r="O6" s="48">
        <f t="shared" si="1"/>
        <v>803.75778550665041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21838332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21838332</v>
      </c>
      <c r="O7" s="48">
        <f t="shared" si="1"/>
        <v>62.359244093408947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1531119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1531119</v>
      </c>
      <c r="O8" s="48">
        <f t="shared" si="1"/>
        <v>4.3721023866225774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7274674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7274674</v>
      </c>
      <c r="O9" s="48">
        <f t="shared" si="1"/>
        <v>20.772793987470088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0</v>
      </c>
      <c r="F10" s="47">
        <v>0</v>
      </c>
      <c r="G10" s="47">
        <v>5494066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5494066</v>
      </c>
      <c r="O10" s="48">
        <f t="shared" si="1"/>
        <v>15.68827705153026</v>
      </c>
      <c r="P10" s="9"/>
    </row>
    <row r="11" spans="1:133">
      <c r="A11" s="12"/>
      <c r="B11" s="25">
        <v>315</v>
      </c>
      <c r="C11" s="20" t="s">
        <v>178</v>
      </c>
      <c r="D11" s="47">
        <v>0</v>
      </c>
      <c r="E11" s="47">
        <v>4702746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4702746</v>
      </c>
      <c r="O11" s="48">
        <f t="shared" si="1"/>
        <v>13.428666883684274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596358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596358</v>
      </c>
      <c r="O12" s="48">
        <f t="shared" si="1"/>
        <v>1.7028971850531978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SUM(D14:D23)</f>
        <v>310727</v>
      </c>
      <c r="E13" s="32">
        <f t="shared" si="3"/>
        <v>27740916</v>
      </c>
      <c r="F13" s="32">
        <f t="shared" si="3"/>
        <v>0</v>
      </c>
      <c r="G13" s="32">
        <f t="shared" si="3"/>
        <v>36727016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64778659</v>
      </c>
      <c r="O13" s="46">
        <f t="shared" si="1"/>
        <v>184.9751257845472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23386150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23386150</v>
      </c>
      <c r="O14" s="48">
        <f t="shared" si="1"/>
        <v>66.779030388175968</v>
      </c>
      <c r="P14" s="9"/>
    </row>
    <row r="15" spans="1:133">
      <c r="A15" s="12"/>
      <c r="B15" s="25">
        <v>324.11</v>
      </c>
      <c r="C15" s="20" t="s">
        <v>117</v>
      </c>
      <c r="D15" s="47">
        <v>0</v>
      </c>
      <c r="E15" s="47">
        <v>0</v>
      </c>
      <c r="F15" s="47">
        <v>0</v>
      </c>
      <c r="G15" s="47">
        <v>3172279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3172279</v>
      </c>
      <c r="O15" s="48">
        <f t="shared" si="1"/>
        <v>9.058426279690007</v>
      </c>
      <c r="P15" s="9"/>
    </row>
    <row r="16" spans="1:133">
      <c r="A16" s="12"/>
      <c r="B16" s="25">
        <v>324.12</v>
      </c>
      <c r="C16" s="20" t="s">
        <v>118</v>
      </c>
      <c r="D16" s="47">
        <v>0</v>
      </c>
      <c r="E16" s="47">
        <v>0</v>
      </c>
      <c r="F16" s="47">
        <v>0</v>
      </c>
      <c r="G16" s="47">
        <v>725193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725193</v>
      </c>
      <c r="O16" s="48">
        <f t="shared" si="1"/>
        <v>2.0707848613086162</v>
      </c>
      <c r="P16" s="9"/>
    </row>
    <row r="17" spans="1:16">
      <c r="A17" s="12"/>
      <c r="B17" s="25">
        <v>324.31</v>
      </c>
      <c r="C17" s="20" t="s">
        <v>121</v>
      </c>
      <c r="D17" s="47">
        <v>0</v>
      </c>
      <c r="E17" s="47">
        <v>0</v>
      </c>
      <c r="F17" s="47">
        <v>0</v>
      </c>
      <c r="G17" s="47">
        <v>13003583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13003583</v>
      </c>
      <c r="O17" s="48">
        <f t="shared" si="1"/>
        <v>37.131664011056479</v>
      </c>
      <c r="P17" s="9"/>
    </row>
    <row r="18" spans="1:16">
      <c r="A18" s="12"/>
      <c r="B18" s="25">
        <v>324.32</v>
      </c>
      <c r="C18" s="20" t="s">
        <v>122</v>
      </c>
      <c r="D18" s="47">
        <v>0</v>
      </c>
      <c r="E18" s="47">
        <v>0</v>
      </c>
      <c r="F18" s="47">
        <v>0</v>
      </c>
      <c r="G18" s="47">
        <v>5629123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5629123</v>
      </c>
      <c r="O18" s="48">
        <f t="shared" si="1"/>
        <v>16.073931616609844</v>
      </c>
      <c r="P18" s="9"/>
    </row>
    <row r="19" spans="1:16">
      <c r="A19" s="12"/>
      <c r="B19" s="25">
        <v>324.61</v>
      </c>
      <c r="C19" s="20" t="s">
        <v>123</v>
      </c>
      <c r="D19" s="47">
        <v>0</v>
      </c>
      <c r="E19" s="47">
        <v>0</v>
      </c>
      <c r="F19" s="47">
        <v>0</v>
      </c>
      <c r="G19" s="47">
        <v>10112005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10112005</v>
      </c>
      <c r="O19" s="48">
        <f t="shared" si="1"/>
        <v>28.874777985277067</v>
      </c>
      <c r="P19" s="9"/>
    </row>
    <row r="20" spans="1:16">
      <c r="A20" s="12"/>
      <c r="B20" s="25">
        <v>324.70999999999998</v>
      </c>
      <c r="C20" s="20" t="s">
        <v>125</v>
      </c>
      <c r="D20" s="47">
        <v>0</v>
      </c>
      <c r="E20" s="47">
        <v>0</v>
      </c>
      <c r="F20" s="47">
        <v>0</v>
      </c>
      <c r="G20" s="47">
        <v>2410461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2410461</v>
      </c>
      <c r="O20" s="48">
        <f t="shared" si="1"/>
        <v>6.8830589202802956</v>
      </c>
      <c r="P20" s="9"/>
    </row>
    <row r="21" spans="1:16">
      <c r="A21" s="12"/>
      <c r="B21" s="25">
        <v>324.72000000000003</v>
      </c>
      <c r="C21" s="20" t="s">
        <v>149</v>
      </c>
      <c r="D21" s="47">
        <v>0</v>
      </c>
      <c r="E21" s="47">
        <v>0</v>
      </c>
      <c r="F21" s="47">
        <v>0</v>
      </c>
      <c r="G21" s="47">
        <v>550306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550306</v>
      </c>
      <c r="O21" s="48">
        <f t="shared" si="1"/>
        <v>1.5713959372019577</v>
      </c>
      <c r="P21" s="9"/>
    </row>
    <row r="22" spans="1:16">
      <c r="A22" s="12"/>
      <c r="B22" s="25">
        <v>325.10000000000002</v>
      </c>
      <c r="C22" s="20" t="s">
        <v>126</v>
      </c>
      <c r="D22" s="47">
        <v>0</v>
      </c>
      <c r="E22" s="47">
        <v>3225237</v>
      </c>
      <c r="F22" s="47">
        <v>0</v>
      </c>
      <c r="G22" s="47">
        <v>520567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3745804</v>
      </c>
      <c r="O22" s="48">
        <f t="shared" si="1"/>
        <v>10.696123951319525</v>
      </c>
      <c r="P22" s="9"/>
    </row>
    <row r="23" spans="1:16">
      <c r="A23" s="12"/>
      <c r="B23" s="25">
        <v>329</v>
      </c>
      <c r="C23" s="20" t="s">
        <v>19</v>
      </c>
      <c r="D23" s="47">
        <v>310727</v>
      </c>
      <c r="E23" s="47">
        <v>1129529</v>
      </c>
      <c r="F23" s="47">
        <v>0</v>
      </c>
      <c r="G23" s="47">
        <v>603499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2043755</v>
      </c>
      <c r="O23" s="48">
        <f t="shared" si="1"/>
        <v>5.8359318336274493</v>
      </c>
      <c r="P23" s="9"/>
    </row>
    <row r="24" spans="1:16" ht="15.75">
      <c r="A24" s="29" t="s">
        <v>21</v>
      </c>
      <c r="B24" s="30"/>
      <c r="C24" s="31"/>
      <c r="D24" s="32">
        <f t="shared" ref="D24:M24" si="5">SUM(D25:D50)</f>
        <v>53717345</v>
      </c>
      <c r="E24" s="32">
        <f t="shared" si="5"/>
        <v>23865699</v>
      </c>
      <c r="F24" s="32">
        <f t="shared" si="5"/>
        <v>0</v>
      </c>
      <c r="G24" s="32">
        <f t="shared" si="5"/>
        <v>6366390</v>
      </c>
      <c r="H24" s="32">
        <f t="shared" si="5"/>
        <v>0</v>
      </c>
      <c r="I24" s="32">
        <f t="shared" si="5"/>
        <v>4434375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88383809</v>
      </c>
      <c r="O24" s="46">
        <f t="shared" si="1"/>
        <v>252.37950954020823</v>
      </c>
      <c r="P24" s="10"/>
    </row>
    <row r="25" spans="1:16">
      <c r="A25" s="12"/>
      <c r="B25" s="25">
        <v>331.1</v>
      </c>
      <c r="C25" s="20" t="s">
        <v>127</v>
      </c>
      <c r="D25" s="47">
        <v>0</v>
      </c>
      <c r="E25" s="47">
        <v>33117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33117</v>
      </c>
      <c r="O25" s="48">
        <f t="shared" si="1"/>
        <v>9.4565422242020317E-2</v>
      </c>
      <c r="P25" s="9"/>
    </row>
    <row r="26" spans="1:16">
      <c r="A26" s="12"/>
      <c r="B26" s="25">
        <v>331.2</v>
      </c>
      <c r="C26" s="20" t="s">
        <v>20</v>
      </c>
      <c r="D26" s="47">
        <v>11382</v>
      </c>
      <c r="E26" s="47">
        <v>1191929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1203311</v>
      </c>
      <c r="O26" s="48">
        <f t="shared" si="1"/>
        <v>3.4360483378164601</v>
      </c>
      <c r="P26" s="9"/>
    </row>
    <row r="27" spans="1:16">
      <c r="A27" s="12"/>
      <c r="B27" s="25">
        <v>331.39</v>
      </c>
      <c r="C27" s="20" t="s">
        <v>27</v>
      </c>
      <c r="D27" s="47">
        <v>164003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4" si="6">SUM(D27:M27)</f>
        <v>164003</v>
      </c>
      <c r="O27" s="48">
        <f t="shared" si="1"/>
        <v>0.46830971839109997</v>
      </c>
      <c r="P27" s="9"/>
    </row>
    <row r="28" spans="1:16">
      <c r="A28" s="12"/>
      <c r="B28" s="25">
        <v>331.42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2436667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2436667</v>
      </c>
      <c r="O28" s="48">
        <f t="shared" si="1"/>
        <v>6.9578900177611782</v>
      </c>
      <c r="P28" s="9"/>
    </row>
    <row r="29" spans="1:16">
      <c r="A29" s="12"/>
      <c r="B29" s="25">
        <v>331.49</v>
      </c>
      <c r="C29" s="20" t="s">
        <v>29</v>
      </c>
      <c r="D29" s="47">
        <v>0</v>
      </c>
      <c r="E29" s="47">
        <v>1741122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1741122</v>
      </c>
      <c r="O29" s="48">
        <f t="shared" si="1"/>
        <v>4.9717648671338255</v>
      </c>
      <c r="P29" s="9"/>
    </row>
    <row r="30" spans="1:16">
      <c r="A30" s="12"/>
      <c r="B30" s="25">
        <v>331.5</v>
      </c>
      <c r="C30" s="20" t="s">
        <v>22</v>
      </c>
      <c r="D30" s="47">
        <v>0</v>
      </c>
      <c r="E30" s="47">
        <v>4615761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4615761</v>
      </c>
      <c r="O30" s="48">
        <f t="shared" si="1"/>
        <v>13.180281666009902</v>
      </c>
      <c r="P30" s="9"/>
    </row>
    <row r="31" spans="1:16">
      <c r="A31" s="12"/>
      <c r="B31" s="25">
        <v>331.69</v>
      </c>
      <c r="C31" s="20" t="s">
        <v>31</v>
      </c>
      <c r="D31" s="47">
        <v>0</v>
      </c>
      <c r="E31" s="47">
        <v>1029959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1029959</v>
      </c>
      <c r="O31" s="48">
        <f t="shared" si="1"/>
        <v>2.9410425982718547</v>
      </c>
      <c r="P31" s="9"/>
    </row>
    <row r="32" spans="1:16">
      <c r="A32" s="12"/>
      <c r="B32" s="25">
        <v>331.7</v>
      </c>
      <c r="C32" s="20" t="s">
        <v>23</v>
      </c>
      <c r="D32" s="47">
        <v>0</v>
      </c>
      <c r="E32" s="47">
        <v>67944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67944</v>
      </c>
      <c r="O32" s="48">
        <f t="shared" si="1"/>
        <v>0.19401374064111571</v>
      </c>
      <c r="P32" s="9"/>
    </row>
    <row r="33" spans="1:16">
      <c r="A33" s="12"/>
      <c r="B33" s="25">
        <v>333</v>
      </c>
      <c r="C33" s="20" t="s">
        <v>4</v>
      </c>
      <c r="D33" s="47">
        <v>1431631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1431631</v>
      </c>
      <c r="O33" s="48">
        <f t="shared" si="1"/>
        <v>4.0880149171049851</v>
      </c>
      <c r="P33" s="9"/>
    </row>
    <row r="34" spans="1:16">
      <c r="A34" s="12"/>
      <c r="B34" s="25">
        <v>334.2</v>
      </c>
      <c r="C34" s="20" t="s">
        <v>26</v>
      </c>
      <c r="D34" s="47">
        <v>0</v>
      </c>
      <c r="E34" s="47">
        <v>703339</v>
      </c>
      <c r="F34" s="47">
        <v>0</v>
      </c>
      <c r="G34" s="47">
        <v>0</v>
      </c>
      <c r="H34" s="47">
        <v>0</v>
      </c>
      <c r="I34" s="47">
        <v>65176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768515</v>
      </c>
      <c r="O34" s="48">
        <f t="shared" si="1"/>
        <v>2.1944906082775084</v>
      </c>
      <c r="P34" s="9"/>
    </row>
    <row r="35" spans="1:16">
      <c r="A35" s="12"/>
      <c r="B35" s="25">
        <v>334.34</v>
      </c>
      <c r="C35" s="20" t="s">
        <v>129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112552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112552</v>
      </c>
      <c r="O35" s="48">
        <f t="shared" si="1"/>
        <v>0.3213916539597147</v>
      </c>
      <c r="P35" s="9"/>
    </row>
    <row r="36" spans="1:16">
      <c r="A36" s="12"/>
      <c r="B36" s="25">
        <v>334.39</v>
      </c>
      <c r="C36" s="20" t="s">
        <v>33</v>
      </c>
      <c r="D36" s="47">
        <v>0</v>
      </c>
      <c r="E36" s="47">
        <v>530224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8" si="7">SUM(D36:M36)</f>
        <v>530224</v>
      </c>
      <c r="O36" s="48">
        <f t="shared" si="1"/>
        <v>1.514051890052027</v>
      </c>
      <c r="P36" s="9"/>
    </row>
    <row r="37" spans="1:16">
      <c r="A37" s="12"/>
      <c r="B37" s="25">
        <v>334.42</v>
      </c>
      <c r="C37" s="20" t="s">
        <v>173</v>
      </c>
      <c r="D37" s="47">
        <v>0</v>
      </c>
      <c r="E37" s="47">
        <v>6268220</v>
      </c>
      <c r="F37" s="47">
        <v>0</v>
      </c>
      <c r="G37" s="47">
        <v>0</v>
      </c>
      <c r="H37" s="47">
        <v>0</v>
      </c>
      <c r="I37" s="47">
        <v>1819980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8088200</v>
      </c>
      <c r="O37" s="48">
        <f t="shared" ref="O37:O68" si="8">(N37/O$93)</f>
        <v>23.095813273482161</v>
      </c>
      <c r="P37" s="9"/>
    </row>
    <row r="38" spans="1:16">
      <c r="A38" s="12"/>
      <c r="B38" s="25">
        <v>334.5</v>
      </c>
      <c r="C38" s="20" t="s">
        <v>35</v>
      </c>
      <c r="D38" s="47">
        <v>0</v>
      </c>
      <c r="E38" s="47">
        <v>2210279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2210279</v>
      </c>
      <c r="O38" s="48">
        <f t="shared" si="8"/>
        <v>6.311440254481699</v>
      </c>
      <c r="P38" s="9"/>
    </row>
    <row r="39" spans="1:16">
      <c r="A39" s="12"/>
      <c r="B39" s="25">
        <v>334.62</v>
      </c>
      <c r="C39" s="20" t="s">
        <v>36</v>
      </c>
      <c r="D39" s="47">
        <v>0</v>
      </c>
      <c r="E39" s="47">
        <v>1346285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1346285</v>
      </c>
      <c r="O39" s="48">
        <f t="shared" si="8"/>
        <v>3.8443098554548518</v>
      </c>
      <c r="P39" s="9"/>
    </row>
    <row r="40" spans="1:16">
      <c r="A40" s="12"/>
      <c r="B40" s="25">
        <v>334.7</v>
      </c>
      <c r="C40" s="20" t="s">
        <v>37</v>
      </c>
      <c r="D40" s="47">
        <v>0</v>
      </c>
      <c r="E40" s="47">
        <v>84305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84305</v>
      </c>
      <c r="O40" s="48">
        <f t="shared" si="8"/>
        <v>0.24073249153345783</v>
      </c>
      <c r="P40" s="9"/>
    </row>
    <row r="41" spans="1:16">
      <c r="A41" s="12"/>
      <c r="B41" s="25">
        <v>335.12</v>
      </c>
      <c r="C41" s="20" t="s">
        <v>179</v>
      </c>
      <c r="D41" s="47">
        <v>10516907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10516907</v>
      </c>
      <c r="O41" s="48">
        <f t="shared" si="8"/>
        <v>30.030973552406898</v>
      </c>
      <c r="P41" s="9"/>
    </row>
    <row r="42" spans="1:16">
      <c r="A42" s="12"/>
      <c r="B42" s="25">
        <v>335.13</v>
      </c>
      <c r="C42" s="20" t="s">
        <v>180</v>
      </c>
      <c r="D42" s="47">
        <v>86015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86015</v>
      </c>
      <c r="O42" s="48">
        <f t="shared" si="8"/>
        <v>0.2456153876905329</v>
      </c>
      <c r="P42" s="9"/>
    </row>
    <row r="43" spans="1:16">
      <c r="A43" s="12"/>
      <c r="B43" s="25">
        <v>335.14</v>
      </c>
      <c r="C43" s="20" t="s">
        <v>181</v>
      </c>
      <c r="D43" s="47">
        <v>0</v>
      </c>
      <c r="E43" s="47">
        <v>102878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102878</v>
      </c>
      <c r="O43" s="48">
        <f t="shared" si="8"/>
        <v>0.29376759698688187</v>
      </c>
      <c r="P43" s="9"/>
    </row>
    <row r="44" spans="1:16">
      <c r="A44" s="12"/>
      <c r="B44" s="25">
        <v>335.15</v>
      </c>
      <c r="C44" s="20" t="s">
        <v>182</v>
      </c>
      <c r="D44" s="47">
        <v>195857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195857</v>
      </c>
      <c r="O44" s="48">
        <f t="shared" si="8"/>
        <v>0.55926865066447362</v>
      </c>
      <c r="P44" s="9"/>
    </row>
    <row r="45" spans="1:16">
      <c r="A45" s="12"/>
      <c r="B45" s="25">
        <v>335.18</v>
      </c>
      <c r="C45" s="20" t="s">
        <v>183</v>
      </c>
      <c r="D45" s="47">
        <v>40658974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40658974</v>
      </c>
      <c r="O45" s="48">
        <f t="shared" si="8"/>
        <v>116.10148999720161</v>
      </c>
      <c r="P45" s="9"/>
    </row>
    <row r="46" spans="1:16">
      <c r="A46" s="12"/>
      <c r="B46" s="25">
        <v>335.22</v>
      </c>
      <c r="C46" s="20" t="s">
        <v>43</v>
      </c>
      <c r="D46" s="47">
        <v>0</v>
      </c>
      <c r="E46" s="47">
        <v>1834390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1834390</v>
      </c>
      <c r="O46" s="48">
        <f t="shared" si="8"/>
        <v>5.2380911588169115</v>
      </c>
      <c r="P46" s="9"/>
    </row>
    <row r="47" spans="1:16">
      <c r="A47" s="12"/>
      <c r="B47" s="25">
        <v>335.49</v>
      </c>
      <c r="C47" s="20" t="s">
        <v>45</v>
      </c>
      <c r="D47" s="47">
        <v>0</v>
      </c>
      <c r="E47" s="47">
        <v>167354</v>
      </c>
      <c r="F47" s="47">
        <v>0</v>
      </c>
      <c r="G47" s="47">
        <v>6178381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6345735</v>
      </c>
      <c r="O47" s="48">
        <f t="shared" si="8"/>
        <v>18.120213476793392</v>
      </c>
      <c r="P47" s="9"/>
    </row>
    <row r="48" spans="1:16">
      <c r="A48" s="12"/>
      <c r="B48" s="25">
        <v>335.9</v>
      </c>
      <c r="C48" s="20" t="s">
        <v>132</v>
      </c>
      <c r="D48" s="47">
        <v>652576</v>
      </c>
      <c r="E48" s="47">
        <v>310321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962897</v>
      </c>
      <c r="O48" s="48">
        <f t="shared" si="8"/>
        <v>2.7495474040696513</v>
      </c>
      <c r="P48" s="9"/>
    </row>
    <row r="49" spans="1:16">
      <c r="A49" s="12"/>
      <c r="B49" s="25">
        <v>337.3</v>
      </c>
      <c r="C49" s="20" t="s">
        <v>47</v>
      </c>
      <c r="D49" s="47">
        <v>0</v>
      </c>
      <c r="E49" s="47">
        <v>1626503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1626503</v>
      </c>
      <c r="O49" s="48">
        <f t="shared" si="8"/>
        <v>4.6444709053631907</v>
      </c>
      <c r="P49" s="9"/>
    </row>
    <row r="50" spans="1:16">
      <c r="A50" s="12"/>
      <c r="B50" s="25">
        <v>337.4</v>
      </c>
      <c r="C50" s="20" t="s">
        <v>48</v>
      </c>
      <c r="D50" s="47">
        <v>0</v>
      </c>
      <c r="E50" s="47">
        <v>1769</v>
      </c>
      <c r="F50" s="47">
        <v>0</v>
      </c>
      <c r="G50" s="47">
        <v>188009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189778</v>
      </c>
      <c r="O50" s="48">
        <f t="shared" si="8"/>
        <v>0.54191009760081321</v>
      </c>
      <c r="P50" s="9"/>
    </row>
    <row r="51" spans="1:16" ht="15.75">
      <c r="A51" s="29" t="s">
        <v>53</v>
      </c>
      <c r="B51" s="30"/>
      <c r="C51" s="31"/>
      <c r="D51" s="32">
        <f t="shared" ref="D51:M51" si="9">SUM(D52:D71)</f>
        <v>16844531</v>
      </c>
      <c r="E51" s="32">
        <f t="shared" si="9"/>
        <v>18246804</v>
      </c>
      <c r="F51" s="32">
        <f t="shared" si="9"/>
        <v>0</v>
      </c>
      <c r="G51" s="32">
        <f t="shared" si="9"/>
        <v>3270269</v>
      </c>
      <c r="H51" s="32">
        <f t="shared" si="9"/>
        <v>0</v>
      </c>
      <c r="I51" s="32">
        <f t="shared" si="9"/>
        <v>182565084</v>
      </c>
      <c r="J51" s="32">
        <f t="shared" si="9"/>
        <v>82556667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303483355</v>
      </c>
      <c r="O51" s="46">
        <f t="shared" si="8"/>
        <v>866.59515079868186</v>
      </c>
      <c r="P51" s="10"/>
    </row>
    <row r="52" spans="1:16">
      <c r="A52" s="12"/>
      <c r="B52" s="25">
        <v>341.1</v>
      </c>
      <c r="C52" s="20" t="s">
        <v>184</v>
      </c>
      <c r="D52" s="47">
        <v>1877920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1877920</v>
      </c>
      <c r="O52" s="48">
        <f t="shared" si="8"/>
        <v>5.3623908487101728</v>
      </c>
      <c r="P52" s="9"/>
    </row>
    <row r="53" spans="1:16">
      <c r="A53" s="12"/>
      <c r="B53" s="25">
        <v>341.2</v>
      </c>
      <c r="C53" s="20" t="s">
        <v>186</v>
      </c>
      <c r="D53" s="47">
        <v>0</v>
      </c>
      <c r="E53" s="47">
        <v>21822</v>
      </c>
      <c r="F53" s="47">
        <v>0</v>
      </c>
      <c r="G53" s="47">
        <v>0</v>
      </c>
      <c r="H53" s="47">
        <v>0</v>
      </c>
      <c r="I53" s="47">
        <v>0</v>
      </c>
      <c r="J53" s="47">
        <v>82556667</v>
      </c>
      <c r="K53" s="47">
        <v>0</v>
      </c>
      <c r="L53" s="47">
        <v>0</v>
      </c>
      <c r="M53" s="47">
        <v>0</v>
      </c>
      <c r="N53" s="47">
        <f t="shared" ref="N53:N71" si="10">SUM(D53:M53)</f>
        <v>82578489</v>
      </c>
      <c r="O53" s="48">
        <f t="shared" si="8"/>
        <v>235.80244830126614</v>
      </c>
      <c r="P53" s="9"/>
    </row>
    <row r="54" spans="1:16">
      <c r="A54" s="12"/>
      <c r="B54" s="25">
        <v>341.3</v>
      </c>
      <c r="C54" s="20" t="s">
        <v>187</v>
      </c>
      <c r="D54" s="47">
        <v>0</v>
      </c>
      <c r="E54" s="47">
        <v>1918232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1918232</v>
      </c>
      <c r="O54" s="48">
        <f t="shared" si="8"/>
        <v>5.4775015562446816</v>
      </c>
      <c r="P54" s="9"/>
    </row>
    <row r="55" spans="1:16">
      <c r="A55" s="12"/>
      <c r="B55" s="25">
        <v>341.9</v>
      </c>
      <c r="C55" s="20" t="s">
        <v>188</v>
      </c>
      <c r="D55" s="47">
        <v>7560475</v>
      </c>
      <c r="E55" s="47">
        <v>4700004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12260479</v>
      </c>
      <c r="O55" s="48">
        <f t="shared" si="8"/>
        <v>35.009734381871034</v>
      </c>
      <c r="P55" s="9"/>
    </row>
    <row r="56" spans="1:16">
      <c r="A56" s="12"/>
      <c r="B56" s="25">
        <v>342.5</v>
      </c>
      <c r="C56" s="20" t="s">
        <v>66</v>
      </c>
      <c r="D56" s="47">
        <v>0</v>
      </c>
      <c r="E56" s="47">
        <v>54722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54722</v>
      </c>
      <c r="O56" s="48">
        <f t="shared" si="8"/>
        <v>0.15625838801605929</v>
      </c>
      <c r="P56" s="9"/>
    </row>
    <row r="57" spans="1:16">
      <c r="A57" s="12"/>
      <c r="B57" s="25">
        <v>342.6</v>
      </c>
      <c r="C57" s="20" t="s">
        <v>67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13079506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13079506</v>
      </c>
      <c r="O57" s="48">
        <f t="shared" si="8"/>
        <v>37.348461744935783</v>
      </c>
      <c r="P57" s="9"/>
    </row>
    <row r="58" spans="1:16">
      <c r="A58" s="12"/>
      <c r="B58" s="25">
        <v>342.9</v>
      </c>
      <c r="C58" s="20" t="s">
        <v>135</v>
      </c>
      <c r="D58" s="47">
        <v>1426310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1426310</v>
      </c>
      <c r="O58" s="48">
        <f t="shared" si="8"/>
        <v>4.0728208291214782</v>
      </c>
      <c r="P58" s="9"/>
    </row>
    <row r="59" spans="1:16">
      <c r="A59" s="12"/>
      <c r="B59" s="25">
        <v>343.4</v>
      </c>
      <c r="C59" s="20" t="s">
        <v>68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41765715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41765715</v>
      </c>
      <c r="O59" s="48">
        <f t="shared" si="8"/>
        <v>119.26178319941063</v>
      </c>
      <c r="P59" s="9"/>
    </row>
    <row r="60" spans="1:16">
      <c r="A60" s="12"/>
      <c r="B60" s="25">
        <v>343.6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123481745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123481745</v>
      </c>
      <c r="O60" s="48">
        <f t="shared" si="8"/>
        <v>352.60148428621198</v>
      </c>
      <c r="P60" s="9"/>
    </row>
    <row r="61" spans="1:16">
      <c r="A61" s="12"/>
      <c r="B61" s="25">
        <v>343.9</v>
      </c>
      <c r="C61" s="20" t="s">
        <v>71</v>
      </c>
      <c r="D61" s="47">
        <v>0</v>
      </c>
      <c r="E61" s="47">
        <v>3085219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3085219</v>
      </c>
      <c r="O61" s="48">
        <f t="shared" si="8"/>
        <v>8.8098268999034843</v>
      </c>
      <c r="P61" s="9"/>
    </row>
    <row r="62" spans="1:16">
      <c r="A62" s="12"/>
      <c r="B62" s="25">
        <v>344.1</v>
      </c>
      <c r="C62" s="20" t="s">
        <v>189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3054600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3054600</v>
      </c>
      <c r="O62" s="48">
        <f t="shared" si="8"/>
        <v>8.7223945037435531</v>
      </c>
      <c r="P62" s="9"/>
    </row>
    <row r="63" spans="1:16">
      <c r="A63" s="12"/>
      <c r="B63" s="25">
        <v>344.3</v>
      </c>
      <c r="C63" s="20" t="s">
        <v>190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1183518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1183518</v>
      </c>
      <c r="O63" s="48">
        <f t="shared" si="8"/>
        <v>3.3795295286720237</v>
      </c>
      <c r="P63" s="9"/>
    </row>
    <row r="64" spans="1:16">
      <c r="A64" s="12"/>
      <c r="B64" s="25">
        <v>344.9</v>
      </c>
      <c r="C64" s="20" t="s">
        <v>191</v>
      </c>
      <c r="D64" s="47">
        <v>0</v>
      </c>
      <c r="E64" s="47">
        <v>260408</v>
      </c>
      <c r="F64" s="47">
        <v>0</v>
      </c>
      <c r="G64" s="47">
        <v>3224089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3484497</v>
      </c>
      <c r="O64" s="48">
        <f t="shared" si="8"/>
        <v>9.9499631641167099</v>
      </c>
      <c r="P64" s="9"/>
    </row>
    <row r="65" spans="1:16">
      <c r="A65" s="12"/>
      <c r="B65" s="25">
        <v>346.4</v>
      </c>
      <c r="C65" s="20" t="s">
        <v>76</v>
      </c>
      <c r="D65" s="47">
        <v>123348</v>
      </c>
      <c r="E65" s="47">
        <v>12750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136098</v>
      </c>
      <c r="O65" s="48">
        <f t="shared" si="8"/>
        <v>0.38862713519625813</v>
      </c>
      <c r="P65" s="9"/>
    </row>
    <row r="66" spans="1:16">
      <c r="A66" s="12"/>
      <c r="B66" s="25">
        <v>347.1</v>
      </c>
      <c r="C66" s="20" t="s">
        <v>77</v>
      </c>
      <c r="D66" s="47">
        <v>134105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134105</v>
      </c>
      <c r="O66" s="48">
        <f t="shared" si="8"/>
        <v>0.3829361340026613</v>
      </c>
      <c r="P66" s="9"/>
    </row>
    <row r="67" spans="1:16">
      <c r="A67" s="12"/>
      <c r="B67" s="25">
        <v>347.2</v>
      </c>
      <c r="C67" s="20" t="s">
        <v>78</v>
      </c>
      <c r="D67" s="47">
        <v>4844327</v>
      </c>
      <c r="E67" s="47">
        <v>942899</v>
      </c>
      <c r="F67" s="47">
        <v>0</v>
      </c>
      <c r="G67" s="47">
        <v>46180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5833406</v>
      </c>
      <c r="O67" s="48">
        <f t="shared" si="8"/>
        <v>16.657260666700932</v>
      </c>
      <c r="P67" s="9"/>
    </row>
    <row r="68" spans="1:16">
      <c r="A68" s="12"/>
      <c r="B68" s="25">
        <v>347.4</v>
      </c>
      <c r="C68" s="20" t="s">
        <v>79</v>
      </c>
      <c r="D68" s="47">
        <v>0</v>
      </c>
      <c r="E68" s="47">
        <v>41736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41736</v>
      </c>
      <c r="O68" s="48">
        <f t="shared" si="8"/>
        <v>0.11917693217057584</v>
      </c>
      <c r="P68" s="9"/>
    </row>
    <row r="69" spans="1:16">
      <c r="A69" s="12"/>
      <c r="B69" s="25">
        <v>347.9</v>
      </c>
      <c r="C69" s="20" t="s">
        <v>80</v>
      </c>
      <c r="D69" s="47">
        <v>0</v>
      </c>
      <c r="E69" s="47">
        <v>1702869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1702869</v>
      </c>
      <c r="O69" s="48">
        <f t="shared" ref="O69:O91" si="11">(N69/O$93)</f>
        <v>4.8625336234516077</v>
      </c>
      <c r="P69" s="9"/>
    </row>
    <row r="70" spans="1:16">
      <c r="A70" s="12"/>
      <c r="B70" s="25">
        <v>348.48</v>
      </c>
      <c r="C70" s="20" t="s">
        <v>214</v>
      </c>
      <c r="D70" s="47">
        <v>0</v>
      </c>
      <c r="E70" s="47">
        <v>2547809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2547809</v>
      </c>
      <c r="O70" s="48">
        <f t="shared" si="11"/>
        <v>7.2752554240124274</v>
      </c>
      <c r="P70" s="9"/>
    </row>
    <row r="71" spans="1:16">
      <c r="A71" s="12"/>
      <c r="B71" s="25">
        <v>349</v>
      </c>
      <c r="C71" s="20" t="s">
        <v>1</v>
      </c>
      <c r="D71" s="47">
        <v>878046</v>
      </c>
      <c r="E71" s="47">
        <v>2958334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3836380</v>
      </c>
      <c r="O71" s="48">
        <f t="shared" si="11"/>
        <v>10.954763250923753</v>
      </c>
      <c r="P71" s="9"/>
    </row>
    <row r="72" spans="1:16" ht="15.75">
      <c r="A72" s="29" t="s">
        <v>54</v>
      </c>
      <c r="B72" s="30"/>
      <c r="C72" s="31"/>
      <c r="D72" s="32">
        <f t="shared" ref="D72:M72" si="12">SUM(D73:D77)</f>
        <v>402238</v>
      </c>
      <c r="E72" s="32">
        <f t="shared" si="12"/>
        <v>2305766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79" si="13">SUM(D72:M72)</f>
        <v>2708004</v>
      </c>
      <c r="O72" s="46">
        <f t="shared" si="11"/>
        <v>7.7326914180958415</v>
      </c>
      <c r="P72" s="10"/>
    </row>
    <row r="73" spans="1:16">
      <c r="A73" s="13"/>
      <c r="B73" s="40">
        <v>351.1</v>
      </c>
      <c r="C73" s="21" t="s">
        <v>92</v>
      </c>
      <c r="D73" s="47">
        <v>0</v>
      </c>
      <c r="E73" s="47">
        <v>900299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900299</v>
      </c>
      <c r="O73" s="48">
        <f t="shared" si="11"/>
        <v>2.5707991387827596</v>
      </c>
      <c r="P73" s="9"/>
    </row>
    <row r="74" spans="1:16">
      <c r="A74" s="13"/>
      <c r="B74" s="40">
        <v>351.2</v>
      </c>
      <c r="C74" s="21" t="s">
        <v>137</v>
      </c>
      <c r="D74" s="47">
        <v>0</v>
      </c>
      <c r="E74" s="47">
        <v>9760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9760</v>
      </c>
      <c r="O74" s="48">
        <f t="shared" si="11"/>
        <v>2.7869629528100924E-2</v>
      </c>
      <c r="P74" s="9"/>
    </row>
    <row r="75" spans="1:16">
      <c r="A75" s="13"/>
      <c r="B75" s="40">
        <v>351.9</v>
      </c>
      <c r="C75" s="21" t="s">
        <v>192</v>
      </c>
      <c r="D75" s="47">
        <v>271870</v>
      </c>
      <c r="E75" s="47">
        <v>1084530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1356400</v>
      </c>
      <c r="O75" s="48">
        <f t="shared" si="11"/>
        <v>3.8731931856471409</v>
      </c>
      <c r="P75" s="9"/>
    </row>
    <row r="76" spans="1:16">
      <c r="A76" s="13"/>
      <c r="B76" s="40">
        <v>352</v>
      </c>
      <c r="C76" s="21" t="s">
        <v>93</v>
      </c>
      <c r="D76" s="47">
        <v>91757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91757</v>
      </c>
      <c r="O76" s="48">
        <f t="shared" si="11"/>
        <v>0.26201163899692176</v>
      </c>
      <c r="P76" s="9"/>
    </row>
    <row r="77" spans="1:16">
      <c r="A77" s="13"/>
      <c r="B77" s="40">
        <v>354</v>
      </c>
      <c r="C77" s="21" t="s">
        <v>94</v>
      </c>
      <c r="D77" s="47">
        <v>38611</v>
      </c>
      <c r="E77" s="47">
        <v>311177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349788</v>
      </c>
      <c r="O77" s="48">
        <f t="shared" si="11"/>
        <v>0.99881782514091866</v>
      </c>
      <c r="P77" s="9"/>
    </row>
    <row r="78" spans="1:16" ht="15.75">
      <c r="A78" s="29" t="s">
        <v>5</v>
      </c>
      <c r="B78" s="30"/>
      <c r="C78" s="31"/>
      <c r="D78" s="32">
        <f t="shared" ref="D78:M78" si="14">SUM(D79:D86)</f>
        <v>4545290</v>
      </c>
      <c r="E78" s="32">
        <f t="shared" si="14"/>
        <v>5244644</v>
      </c>
      <c r="F78" s="32">
        <f t="shared" si="14"/>
        <v>41296</v>
      </c>
      <c r="G78" s="32">
        <f t="shared" si="14"/>
        <v>2276135</v>
      </c>
      <c r="H78" s="32">
        <f t="shared" si="14"/>
        <v>15604</v>
      </c>
      <c r="I78" s="32">
        <f t="shared" si="14"/>
        <v>2092696</v>
      </c>
      <c r="J78" s="32">
        <f t="shared" si="14"/>
        <v>1685829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3"/>
        <v>15901494</v>
      </c>
      <c r="O78" s="46">
        <f t="shared" si="11"/>
        <v>45.406633885586032</v>
      </c>
      <c r="P78" s="10"/>
    </row>
    <row r="79" spans="1:16">
      <c r="A79" s="12"/>
      <c r="B79" s="25">
        <v>361.1</v>
      </c>
      <c r="C79" s="20" t="s">
        <v>96</v>
      </c>
      <c r="D79" s="47">
        <v>1109162</v>
      </c>
      <c r="E79" s="47">
        <v>1874693</v>
      </c>
      <c r="F79" s="47">
        <v>52810</v>
      </c>
      <c r="G79" s="47">
        <v>1544813</v>
      </c>
      <c r="H79" s="47">
        <v>15939</v>
      </c>
      <c r="I79" s="47">
        <v>2082993</v>
      </c>
      <c r="J79" s="47">
        <v>511764</v>
      </c>
      <c r="K79" s="47">
        <v>0</v>
      </c>
      <c r="L79" s="47">
        <v>0</v>
      </c>
      <c r="M79" s="47">
        <v>0</v>
      </c>
      <c r="N79" s="47">
        <f t="shared" si="13"/>
        <v>7192174</v>
      </c>
      <c r="O79" s="48">
        <f t="shared" si="11"/>
        <v>20.537215664102433</v>
      </c>
      <c r="P79" s="9"/>
    </row>
    <row r="80" spans="1:16">
      <c r="A80" s="12"/>
      <c r="B80" s="25">
        <v>361.3</v>
      </c>
      <c r="C80" s="20" t="s">
        <v>97</v>
      </c>
      <c r="D80" s="47">
        <v>-30370</v>
      </c>
      <c r="E80" s="47">
        <v>-64279</v>
      </c>
      <c r="F80" s="47">
        <v>-11514</v>
      </c>
      <c r="G80" s="47">
        <v>-51044</v>
      </c>
      <c r="H80" s="47">
        <v>-585</v>
      </c>
      <c r="I80" s="47">
        <v>-72602</v>
      </c>
      <c r="J80" s="47">
        <v>-60208</v>
      </c>
      <c r="K80" s="47">
        <v>0</v>
      </c>
      <c r="L80" s="47">
        <v>0</v>
      </c>
      <c r="M80" s="47">
        <v>0</v>
      </c>
      <c r="N80" s="47">
        <f t="shared" ref="N80:N86" si="15">SUM(D80:M80)</f>
        <v>-290602</v>
      </c>
      <c r="O80" s="48">
        <f t="shared" si="11"/>
        <v>-0.82981250820954766</v>
      </c>
      <c r="P80" s="9"/>
    </row>
    <row r="81" spans="1:119">
      <c r="A81" s="12"/>
      <c r="B81" s="25">
        <v>362</v>
      </c>
      <c r="C81" s="20" t="s">
        <v>98</v>
      </c>
      <c r="D81" s="47">
        <v>0</v>
      </c>
      <c r="E81" s="47">
        <v>372124</v>
      </c>
      <c r="F81" s="47">
        <v>0</v>
      </c>
      <c r="G81" s="47">
        <v>3221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375345</v>
      </c>
      <c r="O81" s="48">
        <f t="shared" si="11"/>
        <v>1.0717957064779755</v>
      </c>
      <c r="P81" s="9"/>
    </row>
    <row r="82" spans="1:119">
      <c r="A82" s="12"/>
      <c r="B82" s="25">
        <v>364</v>
      </c>
      <c r="C82" s="20" t="s">
        <v>193</v>
      </c>
      <c r="D82" s="47">
        <v>286858</v>
      </c>
      <c r="E82" s="47">
        <v>0</v>
      </c>
      <c r="F82" s="47">
        <v>0</v>
      </c>
      <c r="G82" s="47">
        <v>0</v>
      </c>
      <c r="H82" s="47">
        <v>0</v>
      </c>
      <c r="I82" s="47">
        <v>-785499</v>
      </c>
      <c r="J82" s="47">
        <v>358267</v>
      </c>
      <c r="K82" s="47">
        <v>0</v>
      </c>
      <c r="L82" s="47">
        <v>0</v>
      </c>
      <c r="M82" s="47">
        <v>0</v>
      </c>
      <c r="N82" s="47">
        <f t="shared" si="15"/>
        <v>-140374</v>
      </c>
      <c r="O82" s="48">
        <f t="shared" si="11"/>
        <v>-0.4008372310837745</v>
      </c>
      <c r="P82" s="9"/>
    </row>
    <row r="83" spans="1:119">
      <c r="A83" s="12"/>
      <c r="B83" s="25">
        <v>365</v>
      </c>
      <c r="C83" s="20" t="s">
        <v>194</v>
      </c>
      <c r="D83" s="47">
        <v>0</v>
      </c>
      <c r="E83" s="47">
        <v>10890</v>
      </c>
      <c r="F83" s="47">
        <v>0</v>
      </c>
      <c r="G83" s="47">
        <v>0</v>
      </c>
      <c r="H83" s="47">
        <v>0</v>
      </c>
      <c r="I83" s="47">
        <v>0</v>
      </c>
      <c r="J83" s="47">
        <v>28153</v>
      </c>
      <c r="K83" s="47">
        <v>0</v>
      </c>
      <c r="L83" s="47">
        <v>0</v>
      </c>
      <c r="M83" s="47">
        <v>0</v>
      </c>
      <c r="N83" s="47">
        <f t="shared" si="15"/>
        <v>39043</v>
      </c>
      <c r="O83" s="48">
        <f t="shared" si="11"/>
        <v>0.1114870845968898</v>
      </c>
      <c r="P83" s="9"/>
    </row>
    <row r="84" spans="1:119">
      <c r="A84" s="12"/>
      <c r="B84" s="25">
        <v>366</v>
      </c>
      <c r="C84" s="20" t="s">
        <v>101</v>
      </c>
      <c r="D84" s="47">
        <v>0</v>
      </c>
      <c r="E84" s="47">
        <v>968523</v>
      </c>
      <c r="F84" s="47">
        <v>0</v>
      </c>
      <c r="G84" s="47">
        <v>640146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1608669</v>
      </c>
      <c r="O84" s="48">
        <f t="shared" si="11"/>
        <v>4.5935460105881747</v>
      </c>
      <c r="P84" s="9"/>
    </row>
    <row r="85" spans="1:119">
      <c r="A85" s="12"/>
      <c r="B85" s="25">
        <v>369.3</v>
      </c>
      <c r="C85" s="20" t="s">
        <v>152</v>
      </c>
      <c r="D85" s="47">
        <v>437506</v>
      </c>
      <c r="E85" s="47">
        <v>331440</v>
      </c>
      <c r="F85" s="47">
        <v>0</v>
      </c>
      <c r="G85" s="47">
        <v>27064</v>
      </c>
      <c r="H85" s="47">
        <v>0</v>
      </c>
      <c r="I85" s="47">
        <v>199942</v>
      </c>
      <c r="J85" s="47">
        <v>579550</v>
      </c>
      <c r="K85" s="47">
        <v>0</v>
      </c>
      <c r="L85" s="47">
        <v>0</v>
      </c>
      <c r="M85" s="47">
        <v>0</v>
      </c>
      <c r="N85" s="47">
        <f t="shared" si="15"/>
        <v>1575502</v>
      </c>
      <c r="O85" s="48">
        <f t="shared" si="11"/>
        <v>4.4988378136047196</v>
      </c>
      <c r="P85" s="9"/>
    </row>
    <row r="86" spans="1:119">
      <c r="A86" s="12"/>
      <c r="B86" s="25">
        <v>369.9</v>
      </c>
      <c r="C86" s="20" t="s">
        <v>102</v>
      </c>
      <c r="D86" s="47">
        <v>2742134</v>
      </c>
      <c r="E86" s="47">
        <v>1751253</v>
      </c>
      <c r="F86" s="47">
        <v>0</v>
      </c>
      <c r="G86" s="47">
        <v>111935</v>
      </c>
      <c r="H86" s="47">
        <v>250</v>
      </c>
      <c r="I86" s="47">
        <v>667862</v>
      </c>
      <c r="J86" s="47">
        <v>268303</v>
      </c>
      <c r="K86" s="47">
        <v>0</v>
      </c>
      <c r="L86" s="47">
        <v>0</v>
      </c>
      <c r="M86" s="47">
        <v>0</v>
      </c>
      <c r="N86" s="47">
        <f t="shared" si="15"/>
        <v>5541737</v>
      </c>
      <c r="O86" s="48">
        <f t="shared" si="11"/>
        <v>15.824401345509163</v>
      </c>
      <c r="P86" s="9"/>
    </row>
    <row r="87" spans="1:119" ht="15.75">
      <c r="A87" s="29" t="s">
        <v>55</v>
      </c>
      <c r="B87" s="30"/>
      <c r="C87" s="31"/>
      <c r="D87" s="32">
        <f t="shared" ref="D87:M87" si="16">SUM(D88:D90)</f>
        <v>10455705</v>
      </c>
      <c r="E87" s="32">
        <f t="shared" si="16"/>
        <v>28922756</v>
      </c>
      <c r="F87" s="32">
        <f t="shared" si="16"/>
        <v>32172805</v>
      </c>
      <c r="G87" s="32">
        <f t="shared" si="16"/>
        <v>50121843</v>
      </c>
      <c r="H87" s="32">
        <f t="shared" si="16"/>
        <v>0</v>
      </c>
      <c r="I87" s="32">
        <f t="shared" si="16"/>
        <v>46050951</v>
      </c>
      <c r="J87" s="32">
        <f t="shared" si="16"/>
        <v>3098000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>SUM(D87:M87)</f>
        <v>170822060</v>
      </c>
      <c r="O87" s="46">
        <f t="shared" si="11"/>
        <v>487.78150895768727</v>
      </c>
      <c r="P87" s="9"/>
    </row>
    <row r="88" spans="1:119">
      <c r="A88" s="12"/>
      <c r="B88" s="25">
        <v>381</v>
      </c>
      <c r="C88" s="20" t="s">
        <v>103</v>
      </c>
      <c r="D88" s="47">
        <v>10455705</v>
      </c>
      <c r="E88" s="47">
        <v>28903225</v>
      </c>
      <c r="F88" s="47">
        <v>32172805</v>
      </c>
      <c r="G88" s="47">
        <v>50121843</v>
      </c>
      <c r="H88" s="47">
        <v>0</v>
      </c>
      <c r="I88" s="47">
        <v>20488253</v>
      </c>
      <c r="J88" s="47">
        <v>3098000</v>
      </c>
      <c r="K88" s="47">
        <v>0</v>
      </c>
      <c r="L88" s="47">
        <v>0</v>
      </c>
      <c r="M88" s="47">
        <v>0</v>
      </c>
      <c r="N88" s="47">
        <f>SUM(D88:M88)</f>
        <v>145239831</v>
      </c>
      <c r="O88" s="48">
        <f t="shared" si="11"/>
        <v>414.73158634159711</v>
      </c>
      <c r="P88" s="9"/>
    </row>
    <row r="89" spans="1:119">
      <c r="A89" s="12"/>
      <c r="B89" s="25">
        <v>388.1</v>
      </c>
      <c r="C89" s="20" t="s">
        <v>141</v>
      </c>
      <c r="D89" s="47">
        <v>0</v>
      </c>
      <c r="E89" s="47">
        <v>19531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19531</v>
      </c>
      <c r="O89" s="48">
        <f t="shared" si="11"/>
        <v>5.5770669499317534E-2</v>
      </c>
      <c r="P89" s="9"/>
    </row>
    <row r="90" spans="1:119" ht="15.75" thickBot="1">
      <c r="A90" s="12"/>
      <c r="B90" s="25">
        <v>389.4</v>
      </c>
      <c r="C90" s="20" t="s">
        <v>198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25562698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25562698</v>
      </c>
      <c r="O90" s="48">
        <f t="shared" si="11"/>
        <v>72.994151946590819</v>
      </c>
      <c r="P90" s="9"/>
    </row>
    <row r="91" spans="1:119" ht="16.5" thickBot="1">
      <c r="A91" s="14" t="s">
        <v>81</v>
      </c>
      <c r="B91" s="23"/>
      <c r="C91" s="22"/>
      <c r="D91" s="15">
        <f t="shared" ref="D91:M91" si="17">SUM(D5,D13,D24,D51,D72,D78,D87)</f>
        <v>326091238</v>
      </c>
      <c r="E91" s="15">
        <f t="shared" si="17"/>
        <v>174643612</v>
      </c>
      <c r="F91" s="15">
        <f t="shared" si="17"/>
        <v>32696692</v>
      </c>
      <c r="G91" s="15">
        <f t="shared" si="17"/>
        <v>113061512</v>
      </c>
      <c r="H91" s="15">
        <f t="shared" si="17"/>
        <v>15604</v>
      </c>
      <c r="I91" s="15">
        <f t="shared" si="17"/>
        <v>235143106</v>
      </c>
      <c r="J91" s="15">
        <f t="shared" si="17"/>
        <v>87340496</v>
      </c>
      <c r="K91" s="15">
        <f t="shared" si="17"/>
        <v>0</v>
      </c>
      <c r="L91" s="15">
        <f t="shared" si="17"/>
        <v>0</v>
      </c>
      <c r="M91" s="15">
        <f t="shared" si="17"/>
        <v>0</v>
      </c>
      <c r="N91" s="15">
        <f>SUM(D91:M91)</f>
        <v>968992260</v>
      </c>
      <c r="O91" s="38">
        <f t="shared" si="11"/>
        <v>2766.9523874792262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9" t="s">
        <v>217</v>
      </c>
      <c r="M93" s="49"/>
      <c r="N93" s="49"/>
      <c r="O93" s="44">
        <v>350202</v>
      </c>
    </row>
    <row r="94" spans="1:119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</row>
    <row r="95" spans="1:119" ht="15.75" customHeight="1" thickBot="1">
      <c r="A95" s="53" t="s">
        <v>144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5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106</v>
      </c>
      <c r="B3" s="63"/>
      <c r="C3" s="64"/>
      <c r="D3" s="68" t="s">
        <v>49</v>
      </c>
      <c r="E3" s="69"/>
      <c r="F3" s="69"/>
      <c r="G3" s="69"/>
      <c r="H3" s="70"/>
      <c r="I3" s="68" t="s">
        <v>50</v>
      </c>
      <c r="J3" s="70"/>
      <c r="K3" s="68" t="s">
        <v>52</v>
      </c>
      <c r="L3" s="70"/>
      <c r="M3" s="36"/>
      <c r="N3" s="37"/>
      <c r="O3" s="71" t="s">
        <v>111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107</v>
      </c>
      <c r="F4" s="34" t="s">
        <v>108</v>
      </c>
      <c r="G4" s="34" t="s">
        <v>109</v>
      </c>
      <c r="H4" s="34" t="s">
        <v>7</v>
      </c>
      <c r="I4" s="34" t="s">
        <v>8</v>
      </c>
      <c r="J4" s="35" t="s">
        <v>110</v>
      </c>
      <c r="K4" s="35" t="s">
        <v>9</v>
      </c>
      <c r="L4" s="35" t="s">
        <v>10</v>
      </c>
      <c r="M4" s="35" t="s">
        <v>11</v>
      </c>
      <c r="N4" s="35" t="s">
        <v>51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221480290</v>
      </c>
      <c r="E5" s="27">
        <f t="shared" si="0"/>
        <v>64749162</v>
      </c>
      <c r="F5" s="27">
        <f t="shared" si="0"/>
        <v>494761</v>
      </c>
      <c r="G5" s="27">
        <f t="shared" si="0"/>
        <v>13616925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300341138</v>
      </c>
      <c r="O5" s="33">
        <f t="shared" ref="O5:O36" si="1">(N5/O$101)</f>
        <v>873.58752421451879</v>
      </c>
      <c r="P5" s="6"/>
    </row>
    <row r="6" spans="1:133">
      <c r="A6" s="12"/>
      <c r="B6" s="25">
        <v>311</v>
      </c>
      <c r="C6" s="20" t="s">
        <v>3</v>
      </c>
      <c r="D6" s="47">
        <v>221480290</v>
      </c>
      <c r="E6" s="47">
        <v>38126524</v>
      </c>
      <c r="F6" s="47">
        <v>494761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260101575</v>
      </c>
      <c r="O6" s="48">
        <f t="shared" si="1"/>
        <v>756.54468269527229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21188191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21188191</v>
      </c>
      <c r="O7" s="48">
        <f t="shared" si="1"/>
        <v>61.629051023554254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1456775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1456775</v>
      </c>
      <c r="O8" s="48">
        <f t="shared" si="1"/>
        <v>4.237249928738053</v>
      </c>
      <c r="P8" s="9"/>
    </row>
    <row r="9" spans="1:133">
      <c r="A9" s="12"/>
      <c r="B9" s="25">
        <v>312.41000000000003</v>
      </c>
      <c r="C9" s="20" t="s">
        <v>115</v>
      </c>
      <c r="D9" s="47">
        <v>0</v>
      </c>
      <c r="E9" s="47">
        <v>0</v>
      </c>
      <c r="F9" s="47">
        <v>0</v>
      </c>
      <c r="G9" s="47">
        <v>6921219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6921219</v>
      </c>
      <c r="O9" s="48">
        <f t="shared" si="1"/>
        <v>20.131409939441888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0</v>
      </c>
      <c r="F10" s="47">
        <v>0</v>
      </c>
      <c r="G10" s="47">
        <v>5238931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5238931</v>
      </c>
      <c r="O10" s="48">
        <f t="shared" si="1"/>
        <v>15.238221418141837</v>
      </c>
      <c r="P10" s="9"/>
    </row>
    <row r="11" spans="1:133">
      <c r="A11" s="12"/>
      <c r="B11" s="25">
        <v>315</v>
      </c>
      <c r="C11" s="20" t="s">
        <v>178</v>
      </c>
      <c r="D11" s="47">
        <v>0</v>
      </c>
      <c r="E11" s="47">
        <v>4855279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4855279</v>
      </c>
      <c r="O11" s="48">
        <f t="shared" si="1"/>
        <v>14.122311679396862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579168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579168</v>
      </c>
      <c r="O12" s="48">
        <f t="shared" si="1"/>
        <v>1.6845975299736475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SUM(D14:D25)</f>
        <v>309500</v>
      </c>
      <c r="E13" s="32">
        <f t="shared" si="3"/>
        <v>27653158</v>
      </c>
      <c r="F13" s="32">
        <f t="shared" si="3"/>
        <v>0</v>
      </c>
      <c r="G13" s="32">
        <f t="shared" si="3"/>
        <v>26487867</v>
      </c>
      <c r="H13" s="32">
        <f t="shared" si="3"/>
        <v>0</v>
      </c>
      <c r="I13" s="32">
        <f t="shared" si="3"/>
        <v>12596649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67047174</v>
      </c>
      <c r="O13" s="46">
        <f t="shared" si="1"/>
        <v>195.01682363686075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22067472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22067472</v>
      </c>
      <c r="O14" s="48">
        <f t="shared" si="1"/>
        <v>64.186572503941221</v>
      </c>
      <c r="P14" s="9"/>
    </row>
    <row r="15" spans="1:133">
      <c r="A15" s="12"/>
      <c r="B15" s="25">
        <v>324.11</v>
      </c>
      <c r="C15" s="20" t="s">
        <v>117</v>
      </c>
      <c r="D15" s="47">
        <v>0</v>
      </c>
      <c r="E15" s="47">
        <v>0</v>
      </c>
      <c r="F15" s="47">
        <v>0</v>
      </c>
      <c r="G15" s="47">
        <v>2620461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2620461</v>
      </c>
      <c r="O15" s="48">
        <f t="shared" si="1"/>
        <v>7.6220062710513607</v>
      </c>
      <c r="P15" s="9"/>
    </row>
    <row r="16" spans="1:133">
      <c r="A16" s="12"/>
      <c r="B16" s="25">
        <v>324.12</v>
      </c>
      <c r="C16" s="20" t="s">
        <v>118</v>
      </c>
      <c r="D16" s="47">
        <v>0</v>
      </c>
      <c r="E16" s="47">
        <v>0</v>
      </c>
      <c r="F16" s="47">
        <v>0</v>
      </c>
      <c r="G16" s="47">
        <v>455956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455956</v>
      </c>
      <c r="O16" s="48">
        <f t="shared" si="1"/>
        <v>1.3262168341080041</v>
      </c>
      <c r="P16" s="9"/>
    </row>
    <row r="17" spans="1:16">
      <c r="A17" s="12"/>
      <c r="B17" s="25">
        <v>324.20999999999998</v>
      </c>
      <c r="C17" s="20" t="s">
        <v>119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11540398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11540398</v>
      </c>
      <c r="O17" s="48">
        <f t="shared" si="1"/>
        <v>33.566989139097501</v>
      </c>
      <c r="P17" s="9"/>
    </row>
    <row r="18" spans="1:16">
      <c r="A18" s="12"/>
      <c r="B18" s="25">
        <v>324.22000000000003</v>
      </c>
      <c r="C18" s="20" t="s">
        <v>120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1056251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1056251</v>
      </c>
      <c r="O18" s="48">
        <f t="shared" si="1"/>
        <v>3.0722654318474008</v>
      </c>
      <c r="P18" s="9"/>
    </row>
    <row r="19" spans="1:16">
      <c r="A19" s="12"/>
      <c r="B19" s="25">
        <v>324.31</v>
      </c>
      <c r="C19" s="20" t="s">
        <v>121</v>
      </c>
      <c r="D19" s="47">
        <v>0</v>
      </c>
      <c r="E19" s="47">
        <v>0</v>
      </c>
      <c r="F19" s="47">
        <v>0</v>
      </c>
      <c r="G19" s="47">
        <v>7587634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7587634</v>
      </c>
      <c r="O19" s="48">
        <f t="shared" si="1"/>
        <v>22.069778535319749</v>
      </c>
      <c r="P19" s="9"/>
    </row>
    <row r="20" spans="1:16">
      <c r="A20" s="12"/>
      <c r="B20" s="25">
        <v>324.32</v>
      </c>
      <c r="C20" s="20" t="s">
        <v>122</v>
      </c>
      <c r="D20" s="47">
        <v>0</v>
      </c>
      <c r="E20" s="47">
        <v>0</v>
      </c>
      <c r="F20" s="47">
        <v>0</v>
      </c>
      <c r="G20" s="47">
        <v>3426867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3426867</v>
      </c>
      <c r="O20" s="48">
        <f t="shared" si="1"/>
        <v>9.967559816405954</v>
      </c>
      <c r="P20" s="9"/>
    </row>
    <row r="21" spans="1:16">
      <c r="A21" s="12"/>
      <c r="B21" s="25">
        <v>324.61</v>
      </c>
      <c r="C21" s="20" t="s">
        <v>123</v>
      </c>
      <c r="D21" s="47">
        <v>0</v>
      </c>
      <c r="E21" s="47">
        <v>0</v>
      </c>
      <c r="F21" s="47">
        <v>0</v>
      </c>
      <c r="G21" s="47">
        <v>8968176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8968176</v>
      </c>
      <c r="O21" s="48">
        <f t="shared" si="1"/>
        <v>26.085293279271209</v>
      </c>
      <c r="P21" s="9"/>
    </row>
    <row r="22" spans="1:16">
      <c r="A22" s="12"/>
      <c r="B22" s="25">
        <v>324.70999999999998</v>
      </c>
      <c r="C22" s="20" t="s">
        <v>125</v>
      </c>
      <c r="D22" s="47">
        <v>0</v>
      </c>
      <c r="E22" s="47">
        <v>710</v>
      </c>
      <c r="F22" s="47">
        <v>0</v>
      </c>
      <c r="G22" s="47">
        <v>2018063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2018773</v>
      </c>
      <c r="O22" s="48">
        <f t="shared" si="1"/>
        <v>5.8719059225949817</v>
      </c>
      <c r="P22" s="9"/>
    </row>
    <row r="23" spans="1:16">
      <c r="A23" s="12"/>
      <c r="B23" s="25">
        <v>324.72000000000003</v>
      </c>
      <c r="C23" s="20" t="s">
        <v>149</v>
      </c>
      <c r="D23" s="47">
        <v>0</v>
      </c>
      <c r="E23" s="47">
        <v>0</v>
      </c>
      <c r="F23" s="47">
        <v>0</v>
      </c>
      <c r="G23" s="47">
        <v>336314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336314</v>
      </c>
      <c r="O23" s="48">
        <f t="shared" si="1"/>
        <v>0.97822002198940083</v>
      </c>
      <c r="P23" s="9"/>
    </row>
    <row r="24" spans="1:16">
      <c r="A24" s="12"/>
      <c r="B24" s="25">
        <v>325.10000000000002</v>
      </c>
      <c r="C24" s="20" t="s">
        <v>126</v>
      </c>
      <c r="D24" s="47">
        <v>0</v>
      </c>
      <c r="E24" s="47">
        <v>2693303</v>
      </c>
      <c r="F24" s="47">
        <v>0</v>
      </c>
      <c r="G24" s="47">
        <v>438561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3131864</v>
      </c>
      <c r="O24" s="48">
        <f t="shared" si="1"/>
        <v>9.109499072140359</v>
      </c>
      <c r="P24" s="9"/>
    </row>
    <row r="25" spans="1:16">
      <c r="A25" s="12"/>
      <c r="B25" s="25">
        <v>329</v>
      </c>
      <c r="C25" s="20" t="s">
        <v>19</v>
      </c>
      <c r="D25" s="47">
        <v>309500</v>
      </c>
      <c r="E25" s="47">
        <v>2891673</v>
      </c>
      <c r="F25" s="47">
        <v>0</v>
      </c>
      <c r="G25" s="47">
        <v>635835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3837008</v>
      </c>
      <c r="O25" s="48">
        <f t="shared" si="1"/>
        <v>11.160516809093606</v>
      </c>
      <c r="P25" s="9"/>
    </row>
    <row r="26" spans="1:16" ht="15.75">
      <c r="A26" s="29" t="s">
        <v>21</v>
      </c>
      <c r="B26" s="30"/>
      <c r="C26" s="31"/>
      <c r="D26" s="32">
        <f t="shared" ref="D26:M26" si="5">SUM(D27:D54)</f>
        <v>51121618</v>
      </c>
      <c r="E26" s="32">
        <f t="shared" si="5"/>
        <v>34140467</v>
      </c>
      <c r="F26" s="32">
        <f t="shared" si="5"/>
        <v>0</v>
      </c>
      <c r="G26" s="32">
        <f t="shared" si="5"/>
        <v>7556180</v>
      </c>
      <c r="H26" s="32">
        <f t="shared" si="5"/>
        <v>0</v>
      </c>
      <c r="I26" s="32">
        <f t="shared" si="5"/>
        <v>8531854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101350119</v>
      </c>
      <c r="O26" s="46">
        <f t="shared" si="1"/>
        <v>294.79211581084462</v>
      </c>
      <c r="P26" s="10"/>
    </row>
    <row r="27" spans="1:16">
      <c r="A27" s="12"/>
      <c r="B27" s="25">
        <v>331.2</v>
      </c>
      <c r="C27" s="20" t="s">
        <v>20</v>
      </c>
      <c r="D27" s="47">
        <v>77640</v>
      </c>
      <c r="E27" s="47">
        <v>3203993</v>
      </c>
      <c r="F27" s="47">
        <v>0</v>
      </c>
      <c r="G27" s="47">
        <v>11800</v>
      </c>
      <c r="H27" s="47">
        <v>0</v>
      </c>
      <c r="I27" s="47">
        <v>30578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3324011</v>
      </c>
      <c r="O27" s="48">
        <f t="shared" si="1"/>
        <v>9.6683876184548083</v>
      </c>
      <c r="P27" s="9"/>
    </row>
    <row r="28" spans="1:16">
      <c r="A28" s="12"/>
      <c r="B28" s="25">
        <v>331.39</v>
      </c>
      <c r="C28" s="20" t="s">
        <v>27</v>
      </c>
      <c r="D28" s="47">
        <v>155985</v>
      </c>
      <c r="E28" s="47">
        <v>918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6" si="6">SUM(D28:M28)</f>
        <v>156903</v>
      </c>
      <c r="O28" s="48">
        <f t="shared" si="1"/>
        <v>0.45637605365879197</v>
      </c>
      <c r="P28" s="9"/>
    </row>
    <row r="29" spans="1:16">
      <c r="A29" s="12"/>
      <c r="B29" s="25">
        <v>331.41</v>
      </c>
      <c r="C29" s="20" t="s">
        <v>128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366116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366116</v>
      </c>
      <c r="O29" s="48">
        <f t="shared" si="1"/>
        <v>1.064903636395367</v>
      </c>
      <c r="P29" s="9"/>
    </row>
    <row r="30" spans="1:16">
      <c r="A30" s="12"/>
      <c r="B30" s="25">
        <v>331.42</v>
      </c>
      <c r="C30" s="20" t="s">
        <v>28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5800729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5800729</v>
      </c>
      <c r="O30" s="48">
        <f t="shared" si="1"/>
        <v>16.872295681816858</v>
      </c>
      <c r="P30" s="9"/>
    </row>
    <row r="31" spans="1:16">
      <c r="A31" s="12"/>
      <c r="B31" s="25">
        <v>331.49</v>
      </c>
      <c r="C31" s="20" t="s">
        <v>29</v>
      </c>
      <c r="D31" s="47">
        <v>0</v>
      </c>
      <c r="E31" s="47">
        <v>1348560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1348560</v>
      </c>
      <c r="O31" s="48">
        <f t="shared" si="1"/>
        <v>3.9224902705627076</v>
      </c>
      <c r="P31" s="9"/>
    </row>
    <row r="32" spans="1:16">
      <c r="A32" s="12"/>
      <c r="B32" s="25">
        <v>331.5</v>
      </c>
      <c r="C32" s="20" t="s">
        <v>22</v>
      </c>
      <c r="D32" s="47">
        <v>0</v>
      </c>
      <c r="E32" s="47">
        <v>5977341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5977341</v>
      </c>
      <c r="O32" s="48">
        <f t="shared" si="1"/>
        <v>17.385998336251681</v>
      </c>
      <c r="P32" s="9"/>
    </row>
    <row r="33" spans="1:16">
      <c r="A33" s="12"/>
      <c r="B33" s="25">
        <v>331.69</v>
      </c>
      <c r="C33" s="20" t="s">
        <v>31</v>
      </c>
      <c r="D33" s="47">
        <v>0</v>
      </c>
      <c r="E33" s="47">
        <v>750483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750483</v>
      </c>
      <c r="O33" s="48">
        <f t="shared" si="1"/>
        <v>2.18289306054066</v>
      </c>
      <c r="P33" s="9"/>
    </row>
    <row r="34" spans="1:16">
      <c r="A34" s="12"/>
      <c r="B34" s="25">
        <v>331.7</v>
      </c>
      <c r="C34" s="20" t="s">
        <v>23</v>
      </c>
      <c r="D34" s="47">
        <v>0</v>
      </c>
      <c r="E34" s="47">
        <v>88824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88824</v>
      </c>
      <c r="O34" s="48">
        <f t="shared" si="1"/>
        <v>0.25835800838854922</v>
      </c>
      <c r="P34" s="9"/>
    </row>
    <row r="35" spans="1:16">
      <c r="A35" s="12"/>
      <c r="B35" s="25">
        <v>333</v>
      </c>
      <c r="C35" s="20" t="s">
        <v>4</v>
      </c>
      <c r="D35" s="47">
        <v>1204083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1204083</v>
      </c>
      <c r="O35" s="48">
        <f t="shared" si="1"/>
        <v>3.5022571131057991</v>
      </c>
      <c r="P35" s="9"/>
    </row>
    <row r="36" spans="1:16">
      <c r="A36" s="12"/>
      <c r="B36" s="25">
        <v>334.2</v>
      </c>
      <c r="C36" s="20" t="s">
        <v>26</v>
      </c>
      <c r="D36" s="47">
        <v>11036</v>
      </c>
      <c r="E36" s="47">
        <v>1171757</v>
      </c>
      <c r="F36" s="47">
        <v>0</v>
      </c>
      <c r="G36" s="47">
        <v>1967</v>
      </c>
      <c r="H36" s="47">
        <v>0</v>
      </c>
      <c r="I36" s="47">
        <v>211684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1396444</v>
      </c>
      <c r="O36" s="48">
        <f t="shared" si="1"/>
        <v>4.0617681107148886</v>
      </c>
      <c r="P36" s="9"/>
    </row>
    <row r="37" spans="1:16">
      <c r="A37" s="12"/>
      <c r="B37" s="25">
        <v>334.34</v>
      </c>
      <c r="C37" s="20" t="s">
        <v>129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111351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111351</v>
      </c>
      <c r="O37" s="48">
        <f t="shared" ref="O37:O68" si="7">(N37/O$101)</f>
        <v>0.32388118742764732</v>
      </c>
      <c r="P37" s="9"/>
    </row>
    <row r="38" spans="1:16">
      <c r="A38" s="12"/>
      <c r="B38" s="25">
        <v>334.39</v>
      </c>
      <c r="C38" s="20" t="s">
        <v>33</v>
      </c>
      <c r="D38" s="47">
        <v>0</v>
      </c>
      <c r="E38" s="47">
        <v>162787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2" si="8">SUM(D38:M38)</f>
        <v>162787</v>
      </c>
      <c r="O38" s="48">
        <f t="shared" si="7"/>
        <v>0.47349055561049674</v>
      </c>
      <c r="P38" s="9"/>
    </row>
    <row r="39" spans="1:16">
      <c r="A39" s="12"/>
      <c r="B39" s="25">
        <v>334.41</v>
      </c>
      <c r="C39" s="20" t="s">
        <v>159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2726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2726</v>
      </c>
      <c r="O39" s="48">
        <f t="shared" si="7"/>
        <v>7.9289823793927908E-3</v>
      </c>
      <c r="P39" s="9"/>
    </row>
    <row r="40" spans="1:16">
      <c r="A40" s="12"/>
      <c r="B40" s="25">
        <v>334.42</v>
      </c>
      <c r="C40" s="20" t="s">
        <v>173</v>
      </c>
      <c r="D40" s="47">
        <v>0</v>
      </c>
      <c r="E40" s="47">
        <v>13783042</v>
      </c>
      <c r="F40" s="47">
        <v>0</v>
      </c>
      <c r="G40" s="47">
        <v>0</v>
      </c>
      <c r="H40" s="47">
        <v>0</v>
      </c>
      <c r="I40" s="47">
        <v>2008670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15791712</v>
      </c>
      <c r="O40" s="48">
        <f t="shared" si="7"/>
        <v>45.932577471916979</v>
      </c>
      <c r="P40" s="9"/>
    </row>
    <row r="41" spans="1:16">
      <c r="A41" s="12"/>
      <c r="B41" s="25">
        <v>334.49</v>
      </c>
      <c r="C41" s="20" t="s">
        <v>34</v>
      </c>
      <c r="D41" s="47">
        <v>0</v>
      </c>
      <c r="E41" s="47">
        <v>20645</v>
      </c>
      <c r="F41" s="47">
        <v>0</v>
      </c>
      <c r="G41" s="47">
        <v>1612597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1633242</v>
      </c>
      <c r="O41" s="48">
        <f t="shared" si="7"/>
        <v>4.75053082879099</v>
      </c>
      <c r="P41" s="9"/>
    </row>
    <row r="42" spans="1:16">
      <c r="A42" s="12"/>
      <c r="B42" s="25">
        <v>334.5</v>
      </c>
      <c r="C42" s="20" t="s">
        <v>35</v>
      </c>
      <c r="D42" s="47">
        <v>0</v>
      </c>
      <c r="E42" s="47">
        <v>1247993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1247993</v>
      </c>
      <c r="O42" s="48">
        <f t="shared" si="7"/>
        <v>3.6299759745434872</v>
      </c>
      <c r="P42" s="9"/>
    </row>
    <row r="43" spans="1:16">
      <c r="A43" s="12"/>
      <c r="B43" s="25">
        <v>334.62</v>
      </c>
      <c r="C43" s="20" t="s">
        <v>36</v>
      </c>
      <c r="D43" s="47">
        <v>0</v>
      </c>
      <c r="E43" s="47">
        <v>1366894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1366894</v>
      </c>
      <c r="O43" s="48">
        <f t="shared" si="7"/>
        <v>3.9758174763381247</v>
      </c>
      <c r="P43" s="9"/>
    </row>
    <row r="44" spans="1:16">
      <c r="A44" s="12"/>
      <c r="B44" s="25">
        <v>334.7</v>
      </c>
      <c r="C44" s="20" t="s">
        <v>37</v>
      </c>
      <c r="D44" s="47">
        <v>0</v>
      </c>
      <c r="E44" s="47">
        <v>274833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274833</v>
      </c>
      <c r="O44" s="48">
        <f t="shared" si="7"/>
        <v>0.79939325542027095</v>
      </c>
      <c r="P44" s="9"/>
    </row>
    <row r="45" spans="1:16">
      <c r="A45" s="12"/>
      <c r="B45" s="25">
        <v>335.12</v>
      </c>
      <c r="C45" s="20" t="s">
        <v>179</v>
      </c>
      <c r="D45" s="47">
        <v>10084852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10084852</v>
      </c>
      <c r="O45" s="48">
        <f t="shared" si="7"/>
        <v>29.333313942327269</v>
      </c>
      <c r="P45" s="9"/>
    </row>
    <row r="46" spans="1:16">
      <c r="A46" s="12"/>
      <c r="B46" s="25">
        <v>335.13</v>
      </c>
      <c r="C46" s="20" t="s">
        <v>180</v>
      </c>
      <c r="D46" s="47">
        <v>103889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103889</v>
      </c>
      <c r="O46" s="48">
        <f t="shared" si="7"/>
        <v>0.30217683434069609</v>
      </c>
      <c r="P46" s="9"/>
    </row>
    <row r="47" spans="1:16">
      <c r="A47" s="12"/>
      <c r="B47" s="25">
        <v>335.14</v>
      </c>
      <c r="C47" s="20" t="s">
        <v>181</v>
      </c>
      <c r="D47" s="47">
        <v>0</v>
      </c>
      <c r="E47" s="47">
        <v>106163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106163</v>
      </c>
      <c r="O47" s="48">
        <f t="shared" si="7"/>
        <v>0.30879110650897901</v>
      </c>
      <c r="P47" s="9"/>
    </row>
    <row r="48" spans="1:16">
      <c r="A48" s="12"/>
      <c r="B48" s="25">
        <v>335.15</v>
      </c>
      <c r="C48" s="20" t="s">
        <v>182</v>
      </c>
      <c r="D48" s="47">
        <v>207625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207625</v>
      </c>
      <c r="O48" s="48">
        <f t="shared" si="7"/>
        <v>0.6039086450922333</v>
      </c>
      <c r="P48" s="9"/>
    </row>
    <row r="49" spans="1:16">
      <c r="A49" s="12"/>
      <c r="B49" s="25">
        <v>335.18</v>
      </c>
      <c r="C49" s="20" t="s">
        <v>183</v>
      </c>
      <c r="D49" s="47">
        <v>38572787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38572787</v>
      </c>
      <c r="O49" s="48">
        <f t="shared" si="7"/>
        <v>112.1947719908552</v>
      </c>
      <c r="P49" s="9"/>
    </row>
    <row r="50" spans="1:16">
      <c r="A50" s="12"/>
      <c r="B50" s="25">
        <v>335.22</v>
      </c>
      <c r="C50" s="20" t="s">
        <v>43</v>
      </c>
      <c r="D50" s="47">
        <v>0</v>
      </c>
      <c r="E50" s="47">
        <v>1721811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1721811</v>
      </c>
      <c r="O50" s="48">
        <f t="shared" si="7"/>
        <v>5.0081471311976076</v>
      </c>
      <c r="P50" s="9"/>
    </row>
    <row r="51" spans="1:16">
      <c r="A51" s="12"/>
      <c r="B51" s="25">
        <v>335.49</v>
      </c>
      <c r="C51" s="20" t="s">
        <v>45</v>
      </c>
      <c r="D51" s="47">
        <v>0</v>
      </c>
      <c r="E51" s="47">
        <v>162154</v>
      </c>
      <c r="F51" s="47">
        <v>0</v>
      </c>
      <c r="G51" s="47">
        <v>5929816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6091970</v>
      </c>
      <c r="O51" s="48">
        <f t="shared" si="7"/>
        <v>17.719414081360782</v>
      </c>
      <c r="P51" s="9"/>
    </row>
    <row r="52" spans="1:16">
      <c r="A52" s="12"/>
      <c r="B52" s="25">
        <v>335.9</v>
      </c>
      <c r="C52" s="20" t="s">
        <v>132</v>
      </c>
      <c r="D52" s="47">
        <v>703721</v>
      </c>
      <c r="E52" s="47">
        <v>361895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1065616</v>
      </c>
      <c r="O52" s="48">
        <f t="shared" si="7"/>
        <v>3.099504947615197</v>
      </c>
      <c r="P52" s="9"/>
    </row>
    <row r="53" spans="1:16">
      <c r="A53" s="12"/>
      <c r="B53" s="25">
        <v>337.3</v>
      </c>
      <c r="C53" s="20" t="s">
        <v>47</v>
      </c>
      <c r="D53" s="47">
        <v>0</v>
      </c>
      <c r="E53" s="47">
        <v>2386374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2386374</v>
      </c>
      <c r="O53" s="48">
        <f t="shared" si="7"/>
        <v>6.9411289055910084</v>
      </c>
      <c r="P53" s="9"/>
    </row>
    <row r="54" spans="1:16">
      <c r="A54" s="12"/>
      <c r="B54" s="25">
        <v>337.4</v>
      </c>
      <c r="C54" s="20" t="s">
        <v>48</v>
      </c>
      <c r="D54" s="47">
        <v>0</v>
      </c>
      <c r="E54" s="47">
        <v>4000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4000</v>
      </c>
      <c r="O54" s="48">
        <f t="shared" si="7"/>
        <v>1.1634603638140558E-2</v>
      </c>
      <c r="P54" s="9"/>
    </row>
    <row r="55" spans="1:16" ht="15.75">
      <c r="A55" s="29" t="s">
        <v>53</v>
      </c>
      <c r="B55" s="30"/>
      <c r="C55" s="31"/>
      <c r="D55" s="32">
        <f t="shared" ref="D55:M55" si="9">SUM(D56:D77)</f>
        <v>16277577</v>
      </c>
      <c r="E55" s="32">
        <f t="shared" si="9"/>
        <v>20728557</v>
      </c>
      <c r="F55" s="32">
        <f t="shared" si="9"/>
        <v>0</v>
      </c>
      <c r="G55" s="32">
        <f t="shared" si="9"/>
        <v>165690</v>
      </c>
      <c r="H55" s="32">
        <f t="shared" si="9"/>
        <v>0</v>
      </c>
      <c r="I55" s="32">
        <f t="shared" si="9"/>
        <v>172156826</v>
      </c>
      <c r="J55" s="32">
        <f t="shared" si="9"/>
        <v>78024564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>SUM(D55:M55)</f>
        <v>287353214</v>
      </c>
      <c r="O55" s="46">
        <f t="shared" si="7"/>
        <v>835.81018725894558</v>
      </c>
      <c r="P55" s="10"/>
    </row>
    <row r="56" spans="1:16">
      <c r="A56" s="12"/>
      <c r="B56" s="25">
        <v>341.1</v>
      </c>
      <c r="C56" s="20" t="s">
        <v>184</v>
      </c>
      <c r="D56" s="47">
        <v>1874415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1874415</v>
      </c>
      <c r="O56" s="48">
        <f t="shared" si="7"/>
        <v>5.452018894596308</v>
      </c>
      <c r="P56" s="9"/>
    </row>
    <row r="57" spans="1:16">
      <c r="A57" s="12"/>
      <c r="B57" s="25">
        <v>341.15</v>
      </c>
      <c r="C57" s="20" t="s">
        <v>185</v>
      </c>
      <c r="D57" s="47">
        <v>0</v>
      </c>
      <c r="E57" s="47">
        <v>1186902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7" si="10">SUM(D57:M57)</f>
        <v>1186902</v>
      </c>
      <c r="O57" s="48">
        <f t="shared" si="7"/>
        <v>3.452283581829076</v>
      </c>
      <c r="P57" s="9"/>
    </row>
    <row r="58" spans="1:16">
      <c r="A58" s="12"/>
      <c r="B58" s="25">
        <v>341.2</v>
      </c>
      <c r="C58" s="20" t="s">
        <v>186</v>
      </c>
      <c r="D58" s="47">
        <v>0</v>
      </c>
      <c r="E58" s="47">
        <v>276286</v>
      </c>
      <c r="F58" s="47">
        <v>0</v>
      </c>
      <c r="G58" s="47">
        <v>0</v>
      </c>
      <c r="H58" s="47">
        <v>0</v>
      </c>
      <c r="I58" s="47">
        <v>0</v>
      </c>
      <c r="J58" s="47">
        <v>78024564</v>
      </c>
      <c r="K58" s="47">
        <v>0</v>
      </c>
      <c r="L58" s="47">
        <v>0</v>
      </c>
      <c r="M58" s="47">
        <v>0</v>
      </c>
      <c r="N58" s="47">
        <f t="shared" si="10"/>
        <v>78300850</v>
      </c>
      <c r="O58" s="48">
        <f t="shared" si="7"/>
        <v>227.74983856987453</v>
      </c>
      <c r="P58" s="9"/>
    </row>
    <row r="59" spans="1:16">
      <c r="A59" s="12"/>
      <c r="B59" s="25">
        <v>341.3</v>
      </c>
      <c r="C59" s="20" t="s">
        <v>187</v>
      </c>
      <c r="D59" s="47">
        <v>0</v>
      </c>
      <c r="E59" s="47">
        <v>175280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175280</v>
      </c>
      <c r="O59" s="48">
        <f t="shared" si="7"/>
        <v>0.50982833142331918</v>
      </c>
      <c r="P59" s="9"/>
    </row>
    <row r="60" spans="1:16">
      <c r="A60" s="12"/>
      <c r="B60" s="25">
        <v>341.9</v>
      </c>
      <c r="C60" s="20" t="s">
        <v>188</v>
      </c>
      <c r="D60" s="47">
        <v>1849081</v>
      </c>
      <c r="E60" s="47">
        <v>3689466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5538547</v>
      </c>
      <c r="O60" s="48">
        <f t="shared" si="7"/>
        <v>16.109699769053119</v>
      </c>
      <c r="P60" s="9"/>
    </row>
    <row r="61" spans="1:16">
      <c r="A61" s="12"/>
      <c r="B61" s="25">
        <v>342.5</v>
      </c>
      <c r="C61" s="20" t="s">
        <v>66</v>
      </c>
      <c r="D61" s="47">
        <v>0</v>
      </c>
      <c r="E61" s="47">
        <v>8708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8708</v>
      </c>
      <c r="O61" s="48">
        <f t="shared" si="7"/>
        <v>2.5328532120231995E-2</v>
      </c>
      <c r="P61" s="9"/>
    </row>
    <row r="62" spans="1:16">
      <c r="A62" s="12"/>
      <c r="B62" s="25">
        <v>342.6</v>
      </c>
      <c r="C62" s="20" t="s">
        <v>67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12213440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12213440</v>
      </c>
      <c r="O62" s="48">
        <f t="shared" si="7"/>
        <v>35.524633364552855</v>
      </c>
      <c r="P62" s="9"/>
    </row>
    <row r="63" spans="1:16">
      <c r="A63" s="12"/>
      <c r="B63" s="25">
        <v>342.9</v>
      </c>
      <c r="C63" s="20" t="s">
        <v>135</v>
      </c>
      <c r="D63" s="47">
        <v>1375714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1375714</v>
      </c>
      <c r="O63" s="48">
        <f t="shared" si="7"/>
        <v>4.0014717773602246</v>
      </c>
      <c r="P63" s="9"/>
    </row>
    <row r="64" spans="1:16">
      <c r="A64" s="12"/>
      <c r="B64" s="25">
        <v>343.4</v>
      </c>
      <c r="C64" s="20" t="s">
        <v>68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38944709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38944709</v>
      </c>
      <c r="O64" s="48">
        <f t="shared" si="7"/>
        <v>113.27656325443132</v>
      </c>
      <c r="P64" s="9"/>
    </row>
    <row r="65" spans="1:16">
      <c r="A65" s="12"/>
      <c r="B65" s="25">
        <v>343.6</v>
      </c>
      <c r="C65" s="20" t="s">
        <v>69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116069777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116069777</v>
      </c>
      <c r="O65" s="48">
        <f t="shared" si="7"/>
        <v>337.6064624405908</v>
      </c>
      <c r="P65" s="9"/>
    </row>
    <row r="66" spans="1:16">
      <c r="A66" s="12"/>
      <c r="B66" s="25">
        <v>343.9</v>
      </c>
      <c r="C66" s="20" t="s">
        <v>71</v>
      </c>
      <c r="D66" s="47">
        <v>0</v>
      </c>
      <c r="E66" s="47">
        <v>2814408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2814408</v>
      </c>
      <c r="O66" s="48">
        <f t="shared" si="7"/>
        <v>8.1861303890029724</v>
      </c>
      <c r="P66" s="9"/>
    </row>
    <row r="67" spans="1:16">
      <c r="A67" s="12"/>
      <c r="B67" s="25">
        <v>344.1</v>
      </c>
      <c r="C67" s="20" t="s">
        <v>189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3315331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3315331</v>
      </c>
      <c r="O67" s="48">
        <f t="shared" si="7"/>
        <v>9.6431405285600427</v>
      </c>
      <c r="P67" s="9"/>
    </row>
    <row r="68" spans="1:16">
      <c r="A68" s="12"/>
      <c r="B68" s="25">
        <v>344.3</v>
      </c>
      <c r="C68" s="20" t="s">
        <v>190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1613569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1613569</v>
      </c>
      <c r="O68" s="48">
        <f t="shared" si="7"/>
        <v>4.6933089394477054</v>
      </c>
      <c r="P68" s="9"/>
    </row>
    <row r="69" spans="1:16">
      <c r="A69" s="12"/>
      <c r="B69" s="25">
        <v>344.9</v>
      </c>
      <c r="C69" s="20" t="s">
        <v>191</v>
      </c>
      <c r="D69" s="47">
        <v>0</v>
      </c>
      <c r="E69" s="47">
        <v>290321</v>
      </c>
      <c r="F69" s="47">
        <v>0</v>
      </c>
      <c r="G69" s="47">
        <v>105050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395371</v>
      </c>
      <c r="O69" s="48">
        <f t="shared" ref="O69:O99" si="11">(N69/O$101)</f>
        <v>1.1499962187538175</v>
      </c>
      <c r="P69" s="9"/>
    </row>
    <row r="70" spans="1:16">
      <c r="A70" s="12"/>
      <c r="B70" s="25">
        <v>345.1</v>
      </c>
      <c r="C70" s="20" t="s">
        <v>75</v>
      </c>
      <c r="D70" s="47">
        <v>0</v>
      </c>
      <c r="E70" s="47">
        <v>1801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1801</v>
      </c>
      <c r="O70" s="48">
        <f t="shared" si="11"/>
        <v>5.2384802880727863E-3</v>
      </c>
      <c r="P70" s="9"/>
    </row>
    <row r="71" spans="1:16">
      <c r="A71" s="12"/>
      <c r="B71" s="25">
        <v>345.9</v>
      </c>
      <c r="C71" s="20" t="s">
        <v>136</v>
      </c>
      <c r="D71" s="47">
        <v>0</v>
      </c>
      <c r="E71" s="47">
        <v>2882743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2882743</v>
      </c>
      <c r="O71" s="48">
        <f t="shared" si="11"/>
        <v>8.384893048906056</v>
      </c>
      <c r="P71" s="9"/>
    </row>
    <row r="72" spans="1:16">
      <c r="A72" s="12"/>
      <c r="B72" s="25">
        <v>346.4</v>
      </c>
      <c r="C72" s="20" t="s">
        <v>76</v>
      </c>
      <c r="D72" s="47">
        <v>134616</v>
      </c>
      <c r="E72" s="47">
        <v>20550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155166</v>
      </c>
      <c r="O72" s="48">
        <f t="shared" si="11"/>
        <v>0.45132372702892942</v>
      </c>
      <c r="P72" s="9"/>
    </row>
    <row r="73" spans="1:16">
      <c r="A73" s="12"/>
      <c r="B73" s="25">
        <v>347.1</v>
      </c>
      <c r="C73" s="20" t="s">
        <v>77</v>
      </c>
      <c r="D73" s="47">
        <v>131528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131528</v>
      </c>
      <c r="O73" s="48">
        <f t="shared" si="11"/>
        <v>0.38256903682933779</v>
      </c>
      <c r="P73" s="9"/>
    </row>
    <row r="74" spans="1:16">
      <c r="A74" s="12"/>
      <c r="B74" s="25">
        <v>347.2</v>
      </c>
      <c r="C74" s="20" t="s">
        <v>78</v>
      </c>
      <c r="D74" s="47">
        <v>4831294</v>
      </c>
      <c r="E74" s="47">
        <v>969763</v>
      </c>
      <c r="F74" s="47">
        <v>0</v>
      </c>
      <c r="G74" s="47">
        <v>60640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5861697</v>
      </c>
      <c r="O74" s="48">
        <f t="shared" si="11"/>
        <v>17.049630310469396</v>
      </c>
      <c r="P74" s="9"/>
    </row>
    <row r="75" spans="1:16">
      <c r="A75" s="12"/>
      <c r="B75" s="25">
        <v>347.4</v>
      </c>
      <c r="C75" s="20" t="s">
        <v>79</v>
      </c>
      <c r="D75" s="47">
        <v>0</v>
      </c>
      <c r="E75" s="47">
        <v>51085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51085</v>
      </c>
      <c r="O75" s="48">
        <f t="shared" si="11"/>
        <v>0.14858843171360259</v>
      </c>
      <c r="P75" s="9"/>
    </row>
    <row r="76" spans="1:16">
      <c r="A76" s="12"/>
      <c r="B76" s="25">
        <v>347.9</v>
      </c>
      <c r="C76" s="20" t="s">
        <v>80</v>
      </c>
      <c r="D76" s="47">
        <v>0</v>
      </c>
      <c r="E76" s="47">
        <v>1872181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1872181</v>
      </c>
      <c r="O76" s="48">
        <f t="shared" si="11"/>
        <v>5.4455209684644066</v>
      </c>
      <c r="P76" s="9"/>
    </row>
    <row r="77" spans="1:16">
      <c r="A77" s="12"/>
      <c r="B77" s="25">
        <v>349</v>
      </c>
      <c r="C77" s="20" t="s">
        <v>1</v>
      </c>
      <c r="D77" s="47">
        <v>6080929</v>
      </c>
      <c r="E77" s="47">
        <v>6489063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12569992</v>
      </c>
      <c r="O77" s="48">
        <f t="shared" si="11"/>
        <v>36.56171866364943</v>
      </c>
      <c r="P77" s="9"/>
    </row>
    <row r="78" spans="1:16" ht="15.75">
      <c r="A78" s="29" t="s">
        <v>54</v>
      </c>
      <c r="B78" s="30"/>
      <c r="C78" s="31"/>
      <c r="D78" s="32">
        <f t="shared" ref="D78:M78" si="12">SUM(D79:D83)</f>
        <v>434229</v>
      </c>
      <c r="E78" s="32">
        <f t="shared" si="12"/>
        <v>2432366</v>
      </c>
      <c r="F78" s="32">
        <f t="shared" si="12"/>
        <v>0</v>
      </c>
      <c r="G78" s="32">
        <f t="shared" si="12"/>
        <v>0</v>
      </c>
      <c r="H78" s="32">
        <f t="shared" si="12"/>
        <v>0</v>
      </c>
      <c r="I78" s="32">
        <f t="shared" si="12"/>
        <v>0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 t="shared" ref="N78:N85" si="13">SUM(D78:M78)</f>
        <v>2866595</v>
      </c>
      <c r="O78" s="46">
        <f t="shared" si="11"/>
        <v>8.3379241540188822</v>
      </c>
      <c r="P78" s="10"/>
    </row>
    <row r="79" spans="1:16">
      <c r="A79" s="13"/>
      <c r="B79" s="40">
        <v>351.1</v>
      </c>
      <c r="C79" s="21" t="s">
        <v>92</v>
      </c>
      <c r="D79" s="47">
        <v>0</v>
      </c>
      <c r="E79" s="47">
        <v>891401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891401</v>
      </c>
      <c r="O79" s="48">
        <f t="shared" si="11"/>
        <v>2.592774329410533</v>
      </c>
      <c r="P79" s="9"/>
    </row>
    <row r="80" spans="1:16">
      <c r="A80" s="13"/>
      <c r="B80" s="40">
        <v>351.2</v>
      </c>
      <c r="C80" s="21" t="s">
        <v>137</v>
      </c>
      <c r="D80" s="47">
        <v>0</v>
      </c>
      <c r="E80" s="47">
        <v>68048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68048</v>
      </c>
      <c r="O80" s="48">
        <f t="shared" si="11"/>
        <v>0.19792787709204718</v>
      </c>
      <c r="P80" s="9"/>
    </row>
    <row r="81" spans="1:16">
      <c r="A81" s="13"/>
      <c r="B81" s="40">
        <v>351.9</v>
      </c>
      <c r="C81" s="21" t="s">
        <v>192</v>
      </c>
      <c r="D81" s="47">
        <v>208194</v>
      </c>
      <c r="E81" s="47">
        <v>1096117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1304311</v>
      </c>
      <c r="O81" s="48">
        <f t="shared" si="11"/>
        <v>3.7937853764666873</v>
      </c>
      <c r="P81" s="9"/>
    </row>
    <row r="82" spans="1:16">
      <c r="A82" s="13"/>
      <c r="B82" s="40">
        <v>352</v>
      </c>
      <c r="C82" s="21" t="s">
        <v>93</v>
      </c>
      <c r="D82" s="47">
        <v>185121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185121</v>
      </c>
      <c r="O82" s="48">
        <f t="shared" si="11"/>
        <v>0.53845236502405458</v>
      </c>
      <c r="P82" s="9"/>
    </row>
    <row r="83" spans="1:16">
      <c r="A83" s="13"/>
      <c r="B83" s="40">
        <v>354</v>
      </c>
      <c r="C83" s="21" t="s">
        <v>94</v>
      </c>
      <c r="D83" s="47">
        <v>40914</v>
      </c>
      <c r="E83" s="47">
        <v>376800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417714</v>
      </c>
      <c r="O83" s="48">
        <f t="shared" si="11"/>
        <v>1.2149842060255611</v>
      </c>
      <c r="P83" s="9"/>
    </row>
    <row r="84" spans="1:16" ht="15.75">
      <c r="A84" s="29" t="s">
        <v>5</v>
      </c>
      <c r="B84" s="30"/>
      <c r="C84" s="31"/>
      <c r="D84" s="32">
        <f t="shared" ref="D84:M84" si="14">SUM(D85:D92)</f>
        <v>5212165</v>
      </c>
      <c r="E84" s="32">
        <f t="shared" si="14"/>
        <v>13566599</v>
      </c>
      <c r="F84" s="32">
        <f t="shared" si="14"/>
        <v>252127</v>
      </c>
      <c r="G84" s="32">
        <f t="shared" si="14"/>
        <v>2569842</v>
      </c>
      <c r="H84" s="32">
        <f t="shared" si="14"/>
        <v>18239</v>
      </c>
      <c r="I84" s="32">
        <f t="shared" si="14"/>
        <v>400780</v>
      </c>
      <c r="J84" s="32">
        <f t="shared" si="14"/>
        <v>1647599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3"/>
        <v>23667351</v>
      </c>
      <c r="O84" s="46">
        <f t="shared" si="11"/>
        <v>68.840062012437386</v>
      </c>
      <c r="P84" s="10"/>
    </row>
    <row r="85" spans="1:16">
      <c r="A85" s="12"/>
      <c r="B85" s="25">
        <v>361.1</v>
      </c>
      <c r="C85" s="20" t="s">
        <v>96</v>
      </c>
      <c r="D85" s="47">
        <v>932265</v>
      </c>
      <c r="E85" s="47">
        <v>1592349</v>
      </c>
      <c r="F85" s="47">
        <v>115280</v>
      </c>
      <c r="G85" s="47">
        <v>1204109</v>
      </c>
      <c r="H85" s="47">
        <v>15040</v>
      </c>
      <c r="I85" s="47">
        <v>1828752</v>
      </c>
      <c r="J85" s="47">
        <v>412617</v>
      </c>
      <c r="K85" s="47">
        <v>0</v>
      </c>
      <c r="L85" s="47">
        <v>0</v>
      </c>
      <c r="M85" s="47">
        <v>0</v>
      </c>
      <c r="N85" s="47">
        <f t="shared" si="13"/>
        <v>6100412</v>
      </c>
      <c r="O85" s="48">
        <f t="shared" si="11"/>
        <v>17.743968912339078</v>
      </c>
      <c r="P85" s="9"/>
    </row>
    <row r="86" spans="1:16">
      <c r="A86" s="12"/>
      <c r="B86" s="25">
        <v>361.3</v>
      </c>
      <c r="C86" s="20" t="s">
        <v>97</v>
      </c>
      <c r="D86" s="47">
        <v>154299</v>
      </c>
      <c r="E86" s="47">
        <v>327883</v>
      </c>
      <c r="F86" s="47">
        <v>11847</v>
      </c>
      <c r="G86" s="47">
        <v>249514</v>
      </c>
      <c r="H86" s="47">
        <v>3199</v>
      </c>
      <c r="I86" s="47">
        <v>380345</v>
      </c>
      <c r="J86" s="47">
        <v>50183</v>
      </c>
      <c r="K86" s="47">
        <v>0</v>
      </c>
      <c r="L86" s="47">
        <v>0</v>
      </c>
      <c r="M86" s="47">
        <v>0</v>
      </c>
      <c r="N86" s="47">
        <f t="shared" ref="N86:N92" si="15">SUM(D86:M86)</f>
        <v>1177270</v>
      </c>
      <c r="O86" s="48">
        <f t="shared" si="11"/>
        <v>3.4242674562684337</v>
      </c>
      <c r="P86" s="9"/>
    </row>
    <row r="87" spans="1:16">
      <c r="A87" s="12"/>
      <c r="B87" s="25">
        <v>362</v>
      </c>
      <c r="C87" s="20" t="s">
        <v>98</v>
      </c>
      <c r="D87" s="47">
        <v>0</v>
      </c>
      <c r="E87" s="47">
        <v>440975</v>
      </c>
      <c r="F87" s="47">
        <v>0</v>
      </c>
      <c r="G87" s="47">
        <v>5650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446625</v>
      </c>
      <c r="O87" s="48">
        <f t="shared" si="11"/>
        <v>1.2990762124711317</v>
      </c>
      <c r="P87" s="9"/>
    </row>
    <row r="88" spans="1:16">
      <c r="A88" s="12"/>
      <c r="B88" s="25">
        <v>364</v>
      </c>
      <c r="C88" s="20" t="s">
        <v>193</v>
      </c>
      <c r="D88" s="47">
        <v>570843</v>
      </c>
      <c r="E88" s="47">
        <v>0</v>
      </c>
      <c r="F88" s="47">
        <v>0</v>
      </c>
      <c r="G88" s="47">
        <v>0</v>
      </c>
      <c r="H88" s="47">
        <v>0</v>
      </c>
      <c r="I88" s="47">
        <v>-2907399</v>
      </c>
      <c r="J88" s="47">
        <v>20874</v>
      </c>
      <c r="K88" s="47">
        <v>0</v>
      </c>
      <c r="L88" s="47">
        <v>0</v>
      </c>
      <c r="M88" s="47">
        <v>0</v>
      </c>
      <c r="N88" s="47">
        <f t="shared" si="15"/>
        <v>-2315682</v>
      </c>
      <c r="O88" s="48">
        <f t="shared" si="11"/>
        <v>-6.7355105554941508</v>
      </c>
      <c r="P88" s="9"/>
    </row>
    <row r="89" spans="1:16">
      <c r="A89" s="12"/>
      <c r="B89" s="25">
        <v>365</v>
      </c>
      <c r="C89" s="20" t="s">
        <v>194</v>
      </c>
      <c r="D89" s="47">
        <v>0</v>
      </c>
      <c r="E89" s="47">
        <v>18076</v>
      </c>
      <c r="F89" s="47">
        <v>0</v>
      </c>
      <c r="G89" s="47">
        <v>0</v>
      </c>
      <c r="H89" s="47">
        <v>0</v>
      </c>
      <c r="I89" s="47">
        <v>101</v>
      </c>
      <c r="J89" s="47">
        <v>7424</v>
      </c>
      <c r="K89" s="47">
        <v>0</v>
      </c>
      <c r="L89" s="47">
        <v>0</v>
      </c>
      <c r="M89" s="47">
        <v>0</v>
      </c>
      <c r="N89" s="47">
        <f t="shared" si="15"/>
        <v>25601</v>
      </c>
      <c r="O89" s="48">
        <f t="shared" si="11"/>
        <v>7.4464371935009099E-2</v>
      </c>
      <c r="P89" s="9"/>
    </row>
    <row r="90" spans="1:16">
      <c r="A90" s="12"/>
      <c r="B90" s="25">
        <v>366</v>
      </c>
      <c r="C90" s="20" t="s">
        <v>101</v>
      </c>
      <c r="D90" s="47">
        <v>0</v>
      </c>
      <c r="E90" s="47">
        <v>1145382</v>
      </c>
      <c r="F90" s="47">
        <v>0</v>
      </c>
      <c r="G90" s="47">
        <v>260000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1405382</v>
      </c>
      <c r="O90" s="48">
        <f t="shared" si="11"/>
        <v>4.087765632544313</v>
      </c>
      <c r="P90" s="9"/>
    </row>
    <row r="91" spans="1:16">
      <c r="A91" s="12"/>
      <c r="B91" s="25">
        <v>369.3</v>
      </c>
      <c r="C91" s="20" t="s">
        <v>152</v>
      </c>
      <c r="D91" s="47">
        <v>67208</v>
      </c>
      <c r="E91" s="47">
        <v>275225</v>
      </c>
      <c r="F91" s="47">
        <v>0</v>
      </c>
      <c r="G91" s="47">
        <v>36877</v>
      </c>
      <c r="H91" s="47">
        <v>0</v>
      </c>
      <c r="I91" s="47">
        <v>94026</v>
      </c>
      <c r="J91" s="47">
        <v>1102413</v>
      </c>
      <c r="K91" s="47">
        <v>0</v>
      </c>
      <c r="L91" s="47">
        <v>0</v>
      </c>
      <c r="M91" s="47">
        <v>0</v>
      </c>
      <c r="N91" s="47">
        <f t="shared" si="15"/>
        <v>1575749</v>
      </c>
      <c r="O91" s="48">
        <f t="shared" si="11"/>
        <v>4.583303762049086</v>
      </c>
      <c r="P91" s="9"/>
    </row>
    <row r="92" spans="1:16">
      <c r="A92" s="12"/>
      <c r="B92" s="25">
        <v>369.9</v>
      </c>
      <c r="C92" s="20" t="s">
        <v>102</v>
      </c>
      <c r="D92" s="47">
        <v>3487550</v>
      </c>
      <c r="E92" s="47">
        <v>9766709</v>
      </c>
      <c r="F92" s="47">
        <v>125000</v>
      </c>
      <c r="G92" s="47">
        <v>813692</v>
      </c>
      <c r="H92" s="47">
        <v>0</v>
      </c>
      <c r="I92" s="47">
        <v>1004955</v>
      </c>
      <c r="J92" s="47">
        <v>54088</v>
      </c>
      <c r="K92" s="47">
        <v>0</v>
      </c>
      <c r="L92" s="47">
        <v>0</v>
      </c>
      <c r="M92" s="47">
        <v>0</v>
      </c>
      <c r="N92" s="47">
        <f t="shared" si="15"/>
        <v>15251994</v>
      </c>
      <c r="O92" s="48">
        <f t="shared" si="11"/>
        <v>44.36272622032449</v>
      </c>
      <c r="P92" s="9"/>
    </row>
    <row r="93" spans="1:16" ht="15.75">
      <c r="A93" s="29" t="s">
        <v>55</v>
      </c>
      <c r="B93" s="30"/>
      <c r="C93" s="31"/>
      <c r="D93" s="32">
        <f t="shared" ref="D93:M93" si="16">SUM(D94:D98)</f>
        <v>12558967</v>
      </c>
      <c r="E93" s="32">
        <f t="shared" si="16"/>
        <v>28700707</v>
      </c>
      <c r="F93" s="32">
        <f t="shared" si="16"/>
        <v>32240748</v>
      </c>
      <c r="G93" s="32">
        <f t="shared" si="16"/>
        <v>124464362</v>
      </c>
      <c r="H93" s="32">
        <f t="shared" si="16"/>
        <v>0</v>
      </c>
      <c r="I93" s="32">
        <f t="shared" si="16"/>
        <v>25603069</v>
      </c>
      <c r="J93" s="32">
        <f t="shared" si="16"/>
        <v>303</v>
      </c>
      <c r="K93" s="32">
        <f t="shared" si="16"/>
        <v>0</v>
      </c>
      <c r="L93" s="32">
        <f t="shared" si="16"/>
        <v>0</v>
      </c>
      <c r="M93" s="32">
        <f t="shared" si="16"/>
        <v>0</v>
      </c>
      <c r="N93" s="32">
        <f t="shared" ref="N93:N99" si="17">SUM(D93:M93)</f>
        <v>223568156</v>
      </c>
      <c r="O93" s="46">
        <f t="shared" si="11"/>
        <v>650.2817202924939</v>
      </c>
      <c r="P93" s="9"/>
    </row>
    <row r="94" spans="1:16">
      <c r="A94" s="12"/>
      <c r="B94" s="25">
        <v>381</v>
      </c>
      <c r="C94" s="20" t="s">
        <v>103</v>
      </c>
      <c r="D94" s="47">
        <v>10644487</v>
      </c>
      <c r="E94" s="47">
        <v>28676413</v>
      </c>
      <c r="F94" s="47">
        <v>32240748</v>
      </c>
      <c r="G94" s="47">
        <v>124464362</v>
      </c>
      <c r="H94" s="47">
        <v>0</v>
      </c>
      <c r="I94" s="47">
        <v>20412998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216439008</v>
      </c>
      <c r="O94" s="48">
        <f t="shared" si="11"/>
        <v>629.5455174780833</v>
      </c>
      <c r="P94" s="9"/>
    </row>
    <row r="95" spans="1:16">
      <c r="A95" s="12"/>
      <c r="B95" s="25">
        <v>383</v>
      </c>
      <c r="C95" s="20" t="s">
        <v>175</v>
      </c>
      <c r="D95" s="47">
        <v>1914480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1914480</v>
      </c>
      <c r="O95" s="48">
        <f t="shared" si="11"/>
        <v>5.5685539932868338</v>
      </c>
      <c r="P95" s="9"/>
    </row>
    <row r="96" spans="1:16">
      <c r="A96" s="12"/>
      <c r="B96" s="25">
        <v>388.1</v>
      </c>
      <c r="C96" s="20" t="s">
        <v>141</v>
      </c>
      <c r="D96" s="47">
        <v>0</v>
      </c>
      <c r="E96" s="47">
        <v>24294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24294</v>
      </c>
      <c r="O96" s="48">
        <f t="shared" si="11"/>
        <v>7.0662765196246674E-2</v>
      </c>
      <c r="P96" s="9"/>
    </row>
    <row r="97" spans="1:119">
      <c r="A97" s="12"/>
      <c r="B97" s="25">
        <v>388.2</v>
      </c>
      <c r="C97" s="20" t="s">
        <v>201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303</v>
      </c>
      <c r="K97" s="47">
        <v>0</v>
      </c>
      <c r="L97" s="47">
        <v>0</v>
      </c>
      <c r="M97" s="47">
        <v>0</v>
      </c>
      <c r="N97" s="47">
        <f t="shared" si="17"/>
        <v>303</v>
      </c>
      <c r="O97" s="48">
        <f t="shared" si="11"/>
        <v>8.813212255891472E-4</v>
      </c>
      <c r="P97" s="9"/>
    </row>
    <row r="98" spans="1:119" ht="15.75" thickBot="1">
      <c r="A98" s="12"/>
      <c r="B98" s="25">
        <v>389.4</v>
      </c>
      <c r="C98" s="20" t="s">
        <v>198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5190071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5190071</v>
      </c>
      <c r="O98" s="48">
        <f t="shared" si="11"/>
        <v>15.096104734701951</v>
      </c>
      <c r="P98" s="9"/>
    </row>
    <row r="99" spans="1:119" ht="16.5" thickBot="1">
      <c r="A99" s="14" t="s">
        <v>81</v>
      </c>
      <c r="B99" s="23"/>
      <c r="C99" s="22"/>
      <c r="D99" s="15">
        <f t="shared" ref="D99:M99" si="18">SUM(D5,D13,D26,D55,D78,D84,D93)</f>
        <v>307394346</v>
      </c>
      <c r="E99" s="15">
        <f t="shared" si="18"/>
        <v>191971016</v>
      </c>
      <c r="F99" s="15">
        <f t="shared" si="18"/>
        <v>32987636</v>
      </c>
      <c r="G99" s="15">
        <f t="shared" si="18"/>
        <v>174860866</v>
      </c>
      <c r="H99" s="15">
        <f t="shared" si="18"/>
        <v>18239</v>
      </c>
      <c r="I99" s="15">
        <f t="shared" si="18"/>
        <v>219289178</v>
      </c>
      <c r="J99" s="15">
        <f t="shared" si="18"/>
        <v>79672466</v>
      </c>
      <c r="K99" s="15">
        <f t="shared" si="18"/>
        <v>0</v>
      </c>
      <c r="L99" s="15">
        <f t="shared" si="18"/>
        <v>0</v>
      </c>
      <c r="M99" s="15">
        <f t="shared" si="18"/>
        <v>0</v>
      </c>
      <c r="N99" s="15">
        <f t="shared" si="17"/>
        <v>1006193747</v>
      </c>
      <c r="O99" s="38">
        <f t="shared" si="11"/>
        <v>2926.6663573801197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9" t="s">
        <v>202</v>
      </c>
      <c r="M101" s="49"/>
      <c r="N101" s="49"/>
      <c r="O101" s="44">
        <v>343802</v>
      </c>
    </row>
    <row r="102" spans="1:119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2"/>
    </row>
    <row r="103" spans="1:119" ht="15.75" customHeight="1" thickBot="1">
      <c r="A103" s="53" t="s">
        <v>144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2024-05-08T14:46:13Z</cp:lastPrinted>
  <dcterms:created xsi:type="dcterms:W3CDTF">2000-08-31T21:26:31Z</dcterms:created>
  <dcterms:modified xsi:type="dcterms:W3CDTF">2024-09-19T18:23:39Z</dcterms:modified>
</cp:coreProperties>
</file>