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Revenue Data\legislative\state shared\"/>
    </mc:Choice>
  </mc:AlternateContent>
  <bookViews>
    <workbookView xWindow="120" yWindow="120" windowWidth="9375" windowHeight="4455"/>
  </bookViews>
  <sheets>
    <sheet name="Distributions" sheetId="1" r:id="rId1"/>
  </sheets>
  <definedNames>
    <definedName name="_xlnm.Print_Area" localSheetId="0">Distributions!$A$1:$X$56</definedName>
    <definedName name="_xlnm.Print_Titles" localSheetId="0">Distributions!$1:$4</definedName>
  </definedNames>
  <calcPr calcId="162913"/>
</workbook>
</file>

<file path=xl/calcChain.xml><?xml version="1.0" encoding="utf-8"?>
<calcChain xmlns="http://schemas.openxmlformats.org/spreadsheetml/2006/main">
  <c r="W43" i="1" l="1"/>
  <c r="W46" i="1"/>
  <c r="W42" i="1"/>
  <c r="W49" i="1" s="1"/>
  <c r="V42" i="1" l="1"/>
  <c r="V49" i="1" s="1"/>
  <c r="X42" i="1"/>
  <c r="V46" i="1"/>
  <c r="X46" i="1"/>
  <c r="U46" i="1"/>
  <c r="U42" i="1"/>
  <c r="T46" i="1"/>
  <c r="T42" i="1"/>
  <c r="T49" i="1"/>
  <c r="S46" i="1"/>
  <c r="R46" i="1"/>
  <c r="S42" i="1"/>
  <c r="S49" i="1" s="1"/>
  <c r="R42" i="1"/>
  <c r="R49" i="1"/>
  <c r="Q46" i="1"/>
  <c r="Q42" i="1"/>
  <c r="Q49" i="1" s="1"/>
  <c r="P46" i="1"/>
  <c r="P42" i="1"/>
  <c r="P49" i="1" s="1"/>
  <c r="O42" i="1"/>
  <c r="O49" i="1" s="1"/>
  <c r="O43" i="1"/>
  <c r="O46" i="1"/>
  <c r="N46" i="1"/>
  <c r="N42" i="1"/>
  <c r="N49" i="1" s="1"/>
  <c r="M46" i="1"/>
  <c r="M42" i="1"/>
  <c r="N43" i="1"/>
  <c r="D46" i="1"/>
  <c r="E46" i="1"/>
  <c r="F46" i="1"/>
  <c r="G46" i="1"/>
  <c r="H46" i="1"/>
  <c r="I46" i="1"/>
  <c r="J46" i="1"/>
  <c r="K46" i="1"/>
  <c r="L46" i="1"/>
  <c r="C46" i="1"/>
  <c r="L42" i="1"/>
  <c r="L49" i="1"/>
  <c r="K42" i="1"/>
  <c r="K49" i="1" s="1"/>
  <c r="J42" i="1"/>
  <c r="J43" i="1" s="1"/>
  <c r="I42" i="1"/>
  <c r="I49" i="1" s="1"/>
  <c r="H42" i="1"/>
  <c r="G42" i="1"/>
  <c r="G49" i="1"/>
  <c r="F42" i="1"/>
  <c r="F49" i="1" s="1"/>
  <c r="F43" i="1"/>
  <c r="E42" i="1"/>
  <c r="C42" i="1"/>
  <c r="C49" i="1" s="1"/>
  <c r="D42" i="1"/>
  <c r="D49" i="1" s="1"/>
  <c r="I43" i="1"/>
  <c r="X49" i="1" l="1"/>
  <c r="X43" i="1"/>
  <c r="D43" i="1"/>
  <c r="G43" i="1"/>
  <c r="T43" i="1"/>
  <c r="M43" i="1"/>
  <c r="R43" i="1"/>
  <c r="H43" i="1"/>
  <c r="H49" i="1"/>
  <c r="Q43" i="1"/>
  <c r="M49" i="1"/>
  <c r="P43" i="1"/>
  <c r="U43" i="1"/>
  <c r="S43" i="1"/>
  <c r="E43" i="1"/>
  <c r="L43" i="1"/>
  <c r="V43" i="1"/>
  <c r="K43" i="1"/>
  <c r="U49" i="1"/>
  <c r="J49" i="1"/>
  <c r="E49" i="1"/>
</calcChain>
</file>

<file path=xl/sharedStrings.xml><?xml version="1.0" encoding="utf-8"?>
<sst xmlns="http://schemas.openxmlformats.org/spreadsheetml/2006/main" count="91" uniqueCount="55">
  <si>
    <t>Alachua</t>
  </si>
  <si>
    <t>Baker</t>
  </si>
  <si>
    <t>Bay</t>
  </si>
  <si>
    <t>Citrus</t>
  </si>
  <si>
    <t>Clay</t>
  </si>
  <si>
    <t>Collier</t>
  </si>
  <si>
    <t>Duval</t>
  </si>
  <si>
    <t>Escambia</t>
  </si>
  <si>
    <t>Franklin</t>
  </si>
  <si>
    <t>Gadsden</t>
  </si>
  <si>
    <t>Hamilton</t>
  </si>
  <si>
    <t>Hendry</t>
  </si>
  <si>
    <t>Hernando</t>
  </si>
  <si>
    <t>Lake</t>
  </si>
  <si>
    <t>Leon</t>
  </si>
  <si>
    <t>Levy</t>
  </si>
  <si>
    <t>Liberty</t>
  </si>
  <si>
    <t>Marion</t>
  </si>
  <si>
    <t>Nassau</t>
  </si>
  <si>
    <t>Okaloosa</t>
  </si>
  <si>
    <t>Orange</t>
  </si>
  <si>
    <t>Osceola</t>
  </si>
  <si>
    <t>Pasco</t>
  </si>
  <si>
    <t>Polk</t>
  </si>
  <si>
    <t>Putnam</t>
  </si>
  <si>
    <t>Santa Rosa</t>
  </si>
  <si>
    <t>Sarasota</t>
  </si>
  <si>
    <t>Seminole</t>
  </si>
  <si>
    <t>Sumter</t>
  </si>
  <si>
    <t>Volusia</t>
  </si>
  <si>
    <t>Wakulla</t>
  </si>
  <si>
    <t>Walton</t>
  </si>
  <si>
    <t>Washington</t>
  </si>
  <si>
    <t>Statewide Total</t>
  </si>
  <si>
    <t>% Change</t>
  </si>
  <si>
    <t>-</t>
  </si>
  <si>
    <t>St. Johns</t>
  </si>
  <si>
    <t>Data Source: Florida Department of Agriculture and Consumer Services, Florida Forest Service.</t>
  </si>
  <si>
    <t>Yes</t>
  </si>
  <si>
    <t>No</t>
  </si>
  <si>
    <t>Constrained Counties</t>
  </si>
  <si>
    <t>Total to Fiscally</t>
  </si>
  <si>
    <t>Total to Non-Fiscally</t>
  </si>
  <si>
    <t>Notes:</t>
  </si>
  <si>
    <t>1)  Chapter 2009-66, Laws of Florida, amended ss. 589.08 and 589.081, F.S., to limit payments to eligible fiscally constrained counties.  Chapter 2014-150, Laws of Florida, repealed s. 589.081, F.S., and transferred to s. 589.08, F.S., the statutory language requiring the Florida Forest Service to pay 15 percent of the gross receipts from timber sales within the Goethe State Forest to each fiscally constrained county in which a portion of the respective forest is located in such county.</t>
  </si>
  <si>
    <t>2)  Section 589.08(2), F.S., provides that 15 percent of the gross receipts from a state forest's timber sales are paid to the fiscally constrained county or counties, as described in s. 218.67(1), F.S., in which the forest is located in proportion to the acreage located in each county for use by the county or counties for school purposes.</t>
  </si>
  <si>
    <t>3)  Section 589.08(3), F.S., provides that 15 percent of the gross receipts from timber sales within the Goethe State Forests are paid to each fiscally constrained county in which a portion of the respective forest is located in proportion to the forest acreage located in such county. The funds are divided equally between the board of county commissioners and the school board of each fiscally constrained county. Although separate tracts of Goethe State Forest are located within Alachua and Levy counties, only Levy County is currently fiscally constrained. Consequently, separate and equal payments are made to the county's board of county commissioners and school board. The Levy County amounts reflect the sum total of these separate and equal payments.</t>
  </si>
  <si>
    <t>Payments from State Forest Timber Sales to Eligible Fiscally Constrained Counties for School Purposes</t>
  </si>
  <si>
    <t>School District</t>
  </si>
  <si>
    <t>Pursuant to Section 589.08, Florida Statutes</t>
  </si>
  <si>
    <t>DeSoto</t>
  </si>
  <si>
    <t>Madison</t>
  </si>
  <si>
    <t>Jefferson</t>
  </si>
  <si>
    <t>Fiscally Constrained County in FY 2022-23</t>
  </si>
  <si>
    <t>State Fiscal Years Ended June 30, 2002 - 2023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</si>
</sst>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0.0%"/>
  </numFmts>
  <fonts count="7" x14ac:knownFonts="1">
    <font>
      <sz val="10"/>
      <name val="Arial"/>
    </font>
    <font>
      <b/>
      <sz val="10"/>
      <name val="Arial"/>
    </font>
    <font>
      <sz val="10"/>
      <name val="Arial"/>
      <family val="2"/>
    </font>
    <font>
      <b/>
      <sz val="10"/>
      <name val="Arial"/>
      <family val="2"/>
    </font>
    <font>
      <b/>
      <sz val="18"/>
      <name val="Arial"/>
      <family val="2"/>
    </font>
    <font>
      <b/>
      <sz val="12"/>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4">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54">
    <xf numFmtId="0" fontId="0" fillId="0" borderId="0" xfId="0"/>
    <xf numFmtId="0" fontId="0" fillId="0" borderId="1" xfId="0" applyBorder="1" applyAlignment="1">
      <alignment horizontal="centerContinuous"/>
    </xf>
    <xf numFmtId="0" fontId="0" fillId="0" borderId="2" xfId="0" applyBorder="1" applyAlignment="1">
      <alignment horizontal="centerContinuous"/>
    </xf>
    <xf numFmtId="0" fontId="0" fillId="0" borderId="3" xfId="0" applyBorder="1"/>
    <xf numFmtId="0" fontId="0" fillId="0" borderId="2" xfId="0" applyBorder="1"/>
    <xf numFmtId="0" fontId="0" fillId="0" borderId="4" xfId="0" applyBorder="1"/>
    <xf numFmtId="0" fontId="1" fillId="0" borderId="5" xfId="0" applyFont="1" applyBorder="1" applyAlignment="1">
      <alignment horizontal="centerContinuous"/>
    </xf>
    <xf numFmtId="0" fontId="1" fillId="0" borderId="0" xfId="0" applyFont="1" applyBorder="1" applyAlignment="1">
      <alignment horizontal="centerContinuous"/>
    </xf>
    <xf numFmtId="0" fontId="0" fillId="0" borderId="6" xfId="0" applyBorder="1"/>
    <xf numFmtId="0" fontId="0" fillId="0" borderId="0" xfId="0" applyBorder="1"/>
    <xf numFmtId="0" fontId="2" fillId="0" borderId="7" xfId="0" applyFont="1" applyBorder="1"/>
    <xf numFmtId="42" fontId="0" fillId="0" borderId="8" xfId="0" applyNumberFormat="1" applyBorder="1"/>
    <xf numFmtId="0" fontId="3" fillId="2" borderId="9" xfId="0" applyFont="1" applyFill="1" applyBorder="1" applyAlignment="1">
      <alignment horizontal="center"/>
    </xf>
    <xf numFmtId="0" fontId="3" fillId="2" borderId="10" xfId="0" applyFont="1" applyFill="1" applyBorder="1" applyAlignment="1">
      <alignment horizontal="center"/>
    </xf>
    <xf numFmtId="42" fontId="0" fillId="0" borderId="11" xfId="0" applyNumberFormat="1" applyBorder="1"/>
    <xf numFmtId="0" fontId="3" fillId="2" borderId="7" xfId="0" applyFont="1" applyFill="1" applyBorder="1"/>
    <xf numFmtId="42" fontId="3" fillId="2" borderId="12" xfId="0" applyNumberFormat="1" applyFont="1" applyFill="1" applyBorder="1" applyAlignment="1">
      <alignment horizontal="right"/>
    </xf>
    <xf numFmtId="164" fontId="3" fillId="2" borderId="12" xfId="0" applyNumberFormat="1" applyFont="1" applyFill="1" applyBorder="1"/>
    <xf numFmtId="42" fontId="3" fillId="2" borderId="12" xfId="0" applyNumberFormat="1" applyFont="1" applyFill="1" applyBorder="1"/>
    <xf numFmtId="42" fontId="3" fillId="2" borderId="13" xfId="0" applyNumberFormat="1" applyFont="1" applyFill="1" applyBorder="1"/>
    <xf numFmtId="164" fontId="3" fillId="2" borderId="13" xfId="0" applyNumberFormat="1" applyFont="1" applyFill="1" applyBorder="1"/>
    <xf numFmtId="0" fontId="2" fillId="0" borderId="14" xfId="0" applyFont="1" applyBorder="1"/>
    <xf numFmtId="0" fontId="4" fillId="0" borderId="5" xfId="0" applyFont="1" applyBorder="1" applyAlignment="1">
      <alignment horizontal="centerContinuous"/>
    </xf>
    <xf numFmtId="0" fontId="3" fillId="2" borderId="11" xfId="0" applyFont="1" applyFill="1" applyBorder="1"/>
    <xf numFmtId="0" fontId="2" fillId="0" borderId="6" xfId="0" applyFont="1" applyBorder="1"/>
    <xf numFmtId="0" fontId="3" fillId="2" borderId="9" xfId="0" applyFont="1" applyFill="1" applyBorder="1" applyAlignment="1">
      <alignment horizontal="center" wrapText="1"/>
    </xf>
    <xf numFmtId="0" fontId="3" fillId="0" borderId="3" xfId="0" applyFont="1" applyBorder="1"/>
    <xf numFmtId="0" fontId="3" fillId="0" borderId="7" xfId="0" applyFont="1" applyBorder="1"/>
    <xf numFmtId="0" fontId="3" fillId="0" borderId="11" xfId="0" applyFont="1" applyBorder="1"/>
    <xf numFmtId="0" fontId="4" fillId="0" borderId="0" xfId="0" applyFont="1" applyBorder="1" applyAlignment="1">
      <alignment horizontal="centerContinuous"/>
    </xf>
    <xf numFmtId="0" fontId="4" fillId="0" borderId="15" xfId="0" applyFont="1" applyBorder="1" applyAlignment="1">
      <alignment horizontal="centerContinuous"/>
    </xf>
    <xf numFmtId="0" fontId="4" fillId="0" borderId="3" xfId="0" applyFont="1" applyBorder="1" applyAlignment="1">
      <alignment horizontal="centerContinuous"/>
    </xf>
    <xf numFmtId="0" fontId="6" fillId="0" borderId="3" xfId="0" applyFont="1" applyBorder="1" applyAlignment="1">
      <alignment horizontal="centerContinuous"/>
    </xf>
    <xf numFmtId="0" fontId="3" fillId="2" borderId="16" xfId="0" applyFont="1" applyFill="1" applyBorder="1" applyAlignment="1">
      <alignment wrapText="1"/>
    </xf>
    <xf numFmtId="0" fontId="3" fillId="2" borderId="17" xfId="0" applyFont="1" applyFill="1" applyBorder="1" applyAlignment="1">
      <alignment horizontal="center"/>
    </xf>
    <xf numFmtId="42" fontId="0" fillId="0" borderId="18" xfId="0" applyNumberFormat="1" applyBorder="1"/>
    <xf numFmtId="0" fontId="2" fillId="0" borderId="8" xfId="0" applyFont="1" applyFill="1" applyBorder="1" applyAlignment="1">
      <alignment horizontal="center"/>
    </xf>
    <xf numFmtId="42" fontId="3" fillId="2" borderId="19" xfId="0" applyNumberFormat="1" applyFont="1" applyFill="1" applyBorder="1"/>
    <xf numFmtId="42" fontId="3" fillId="0" borderId="8" xfId="0" applyNumberFormat="1" applyFont="1" applyBorder="1"/>
    <xf numFmtId="0" fontId="0" fillId="0" borderId="20" xfId="0" applyBorder="1"/>
    <xf numFmtId="0" fontId="0" fillId="0" borderId="21" xfId="0" applyBorder="1"/>
    <xf numFmtId="42" fontId="0" fillId="0" borderId="8" xfId="0" applyNumberFormat="1" applyFill="1" applyBorder="1"/>
    <xf numFmtId="42" fontId="0" fillId="0" borderId="18" xfId="0" applyNumberFormat="1" applyFill="1" applyBorder="1"/>
    <xf numFmtId="0" fontId="2" fillId="0" borderId="3" xfId="0" applyFont="1" applyBorder="1" applyAlignment="1"/>
    <xf numFmtId="0" fontId="0" fillId="0" borderId="0" xfId="0" applyAlignment="1"/>
    <xf numFmtId="0" fontId="0" fillId="0" borderId="2" xfId="0" applyBorder="1" applyAlignment="1"/>
    <xf numFmtId="0" fontId="2" fillId="0" borderId="3" xfId="0" applyFont="1" applyBorder="1" applyAlignment="1">
      <alignment wrapText="1"/>
    </xf>
    <xf numFmtId="0" fontId="0" fillId="0" borderId="0" xfId="0" applyAlignment="1">
      <alignment wrapText="1"/>
    </xf>
    <xf numFmtId="0" fontId="0" fillId="0" borderId="2" xfId="0" applyBorder="1" applyAlignment="1">
      <alignment wrapText="1"/>
    </xf>
    <xf numFmtId="42" fontId="3" fillId="2" borderId="22" xfId="0" applyNumberFormat="1" applyFont="1" applyFill="1" applyBorder="1"/>
    <xf numFmtId="164" fontId="3" fillId="2" borderId="22" xfId="0" applyNumberFormat="1" applyFont="1" applyFill="1" applyBorder="1"/>
    <xf numFmtId="0" fontId="0" fillId="0" borderId="23" xfId="0" applyBorder="1"/>
    <xf numFmtId="42" fontId="3" fillId="0" borderId="18" xfId="0" applyNumberFormat="1" applyFont="1" applyBorder="1"/>
    <xf numFmtId="0" fontId="5" fillId="0" borderId="0" xfId="0" applyFont="1" applyFill="1" applyBorder="1" applyAlignment="1">
      <alignment horizontal="centerContinuous"/>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tabSelected="1" workbookViewId="0"/>
  </sheetViews>
  <sheetFormatPr defaultRowHeight="12.75" x14ac:dyDescent="0.2"/>
  <cols>
    <col min="1" max="1" width="12.7109375" customWidth="1"/>
    <col min="2" max="2" width="11.7109375" customWidth="1"/>
    <col min="3" max="5" width="10.7109375" customWidth="1"/>
    <col min="6" max="6" width="11.7109375" customWidth="1"/>
    <col min="7" max="8" width="10.7109375" customWidth="1"/>
    <col min="9" max="10" width="11.7109375" customWidth="1"/>
    <col min="11" max="24" width="10.7109375" customWidth="1"/>
  </cols>
  <sheetData>
    <row r="1" spans="1:24" ht="23.25" x14ac:dyDescent="0.35">
      <c r="A1" s="30" t="s">
        <v>47</v>
      </c>
      <c r="B1" s="22"/>
      <c r="C1" s="6"/>
      <c r="D1" s="6"/>
      <c r="E1" s="6"/>
      <c r="F1" s="6"/>
      <c r="G1" s="6"/>
      <c r="H1" s="6"/>
      <c r="I1" s="6"/>
      <c r="J1" s="6"/>
      <c r="K1" s="6"/>
      <c r="L1" s="6"/>
      <c r="M1" s="6"/>
      <c r="N1" s="6"/>
      <c r="O1" s="6"/>
      <c r="P1" s="6"/>
      <c r="Q1" s="6"/>
      <c r="R1" s="6"/>
      <c r="S1" s="6"/>
      <c r="T1" s="6"/>
      <c r="U1" s="6"/>
      <c r="V1" s="6"/>
      <c r="W1" s="6"/>
      <c r="X1" s="1"/>
    </row>
    <row r="2" spans="1:24" ht="23.25" x14ac:dyDescent="0.35">
      <c r="A2" s="31" t="s">
        <v>49</v>
      </c>
      <c r="B2" s="29"/>
      <c r="C2" s="7"/>
      <c r="D2" s="7"/>
      <c r="E2" s="7"/>
      <c r="F2" s="7"/>
      <c r="G2" s="7"/>
      <c r="H2" s="7"/>
      <c r="I2" s="7"/>
      <c r="J2" s="7"/>
      <c r="K2" s="7"/>
      <c r="L2" s="7"/>
      <c r="M2" s="7"/>
      <c r="N2" s="7"/>
      <c r="O2" s="7"/>
      <c r="P2" s="7"/>
      <c r="Q2" s="7"/>
      <c r="R2" s="7"/>
      <c r="S2" s="7"/>
      <c r="T2" s="7"/>
      <c r="U2" s="7"/>
      <c r="V2" s="7"/>
      <c r="W2" s="7"/>
      <c r="X2" s="2"/>
    </row>
    <row r="3" spans="1:24" ht="18.75" thickBot="1" x14ac:dyDescent="0.3">
      <c r="A3" s="32" t="s">
        <v>54</v>
      </c>
      <c r="B3" s="53"/>
      <c r="C3" s="7"/>
      <c r="D3" s="7"/>
      <c r="E3" s="7"/>
      <c r="F3" s="7"/>
      <c r="G3" s="7"/>
      <c r="H3" s="7"/>
      <c r="I3" s="7"/>
      <c r="J3" s="7"/>
      <c r="K3" s="7"/>
      <c r="L3" s="7"/>
      <c r="M3" s="7"/>
      <c r="N3" s="7"/>
      <c r="O3" s="7"/>
      <c r="P3" s="7"/>
      <c r="Q3" s="7"/>
      <c r="R3" s="7"/>
      <c r="S3" s="7"/>
      <c r="T3" s="7"/>
      <c r="U3" s="7"/>
      <c r="V3" s="7"/>
      <c r="W3" s="7"/>
      <c r="X3" s="2"/>
    </row>
    <row r="4" spans="1:24" ht="54" customHeight="1" thickBot="1" x14ac:dyDescent="0.25">
      <c r="A4" s="33" t="s">
        <v>48</v>
      </c>
      <c r="B4" s="25" t="s">
        <v>53</v>
      </c>
      <c r="C4" s="12">
        <v>2002</v>
      </c>
      <c r="D4" s="12">
        <v>2003</v>
      </c>
      <c r="E4" s="13">
        <v>2004</v>
      </c>
      <c r="F4" s="12">
        <v>2005</v>
      </c>
      <c r="G4" s="12">
        <v>2006</v>
      </c>
      <c r="H4" s="12">
        <v>2007</v>
      </c>
      <c r="I4" s="12">
        <v>2008</v>
      </c>
      <c r="J4" s="12">
        <v>2009</v>
      </c>
      <c r="K4" s="12">
        <v>2010</v>
      </c>
      <c r="L4" s="12">
        <v>2011</v>
      </c>
      <c r="M4" s="12">
        <v>2012</v>
      </c>
      <c r="N4" s="12">
        <v>2013</v>
      </c>
      <c r="O4" s="12">
        <v>2014</v>
      </c>
      <c r="P4" s="13">
        <v>2015</v>
      </c>
      <c r="Q4" s="12">
        <v>2016</v>
      </c>
      <c r="R4" s="13">
        <v>2017</v>
      </c>
      <c r="S4" s="12">
        <v>2018</v>
      </c>
      <c r="T4" s="12">
        <v>2019</v>
      </c>
      <c r="U4" s="12">
        <v>2020</v>
      </c>
      <c r="V4" s="12">
        <v>2021</v>
      </c>
      <c r="W4" s="12">
        <v>2022</v>
      </c>
      <c r="X4" s="34">
        <v>2023</v>
      </c>
    </row>
    <row r="5" spans="1:24" x14ac:dyDescent="0.2">
      <c r="A5" s="10" t="s">
        <v>0</v>
      </c>
      <c r="B5" s="36" t="s">
        <v>39</v>
      </c>
      <c r="C5" s="11">
        <v>3257.26</v>
      </c>
      <c r="D5" s="11">
        <v>3444.4</v>
      </c>
      <c r="E5" s="14">
        <v>3742.57</v>
      </c>
      <c r="F5" s="11">
        <v>2286.36</v>
      </c>
      <c r="G5" s="11">
        <v>3760.94</v>
      </c>
      <c r="H5" s="11">
        <v>3260.3</v>
      </c>
      <c r="I5" s="11">
        <v>4518.16</v>
      </c>
      <c r="J5" s="11">
        <v>3464.06</v>
      </c>
      <c r="K5" s="11">
        <v>0</v>
      </c>
      <c r="L5" s="11">
        <v>0</v>
      </c>
      <c r="M5" s="11">
        <v>0</v>
      </c>
      <c r="N5" s="11">
        <v>0</v>
      </c>
      <c r="O5" s="11">
        <v>0</v>
      </c>
      <c r="P5" s="14">
        <v>0</v>
      </c>
      <c r="Q5" s="11">
        <v>0</v>
      </c>
      <c r="R5" s="14">
        <v>0</v>
      </c>
      <c r="S5" s="11">
        <v>0</v>
      </c>
      <c r="T5" s="11">
        <v>0</v>
      </c>
      <c r="U5" s="11">
        <v>0</v>
      </c>
      <c r="V5" s="11">
        <v>0</v>
      </c>
      <c r="W5" s="11">
        <v>0</v>
      </c>
      <c r="X5" s="35">
        <v>0</v>
      </c>
    </row>
    <row r="6" spans="1:24" x14ac:dyDescent="0.2">
      <c r="A6" s="10" t="s">
        <v>1</v>
      </c>
      <c r="B6" s="36" t="s">
        <v>38</v>
      </c>
      <c r="C6" s="11">
        <v>27</v>
      </c>
      <c r="D6" s="11">
        <v>1603.94</v>
      </c>
      <c r="E6" s="14">
        <v>68340.800000000003</v>
      </c>
      <c r="F6" s="11">
        <v>19886.57</v>
      </c>
      <c r="G6" s="11">
        <v>43722</v>
      </c>
      <c r="H6" s="11">
        <v>36663.68</v>
      </c>
      <c r="I6" s="11">
        <v>50865.04</v>
      </c>
      <c r="J6" s="11">
        <v>24753.53</v>
      </c>
      <c r="K6" s="11">
        <v>39301.339999999997</v>
      </c>
      <c r="L6" s="11">
        <v>24080.46</v>
      </c>
      <c r="M6" s="11">
        <v>287.51</v>
      </c>
      <c r="N6" s="11">
        <v>266.60000000000002</v>
      </c>
      <c r="O6" s="11">
        <v>13605.99</v>
      </c>
      <c r="P6" s="14">
        <v>10103.120000000001</v>
      </c>
      <c r="Q6" s="11">
        <v>61443.75</v>
      </c>
      <c r="R6" s="14">
        <v>97436.87</v>
      </c>
      <c r="S6" s="41">
        <v>41830.81</v>
      </c>
      <c r="T6" s="41">
        <v>25164.639999999999</v>
      </c>
      <c r="U6" s="41">
        <v>70607.100000000006</v>
      </c>
      <c r="V6" s="41">
        <v>1004.68</v>
      </c>
      <c r="W6" s="41">
        <v>58049.34</v>
      </c>
      <c r="X6" s="42">
        <v>63826.02</v>
      </c>
    </row>
    <row r="7" spans="1:24" x14ac:dyDescent="0.2">
      <c r="A7" s="10" t="s">
        <v>2</v>
      </c>
      <c r="B7" s="36" t="s">
        <v>39</v>
      </c>
      <c r="C7" s="11">
        <v>1611.91</v>
      </c>
      <c r="D7" s="11">
        <v>36703.86</v>
      </c>
      <c r="E7" s="14">
        <v>20968.12</v>
      </c>
      <c r="F7" s="11">
        <v>20157.32</v>
      </c>
      <c r="G7" s="11">
        <v>27026.35</v>
      </c>
      <c r="H7" s="11">
        <v>49508.4</v>
      </c>
      <c r="I7" s="11">
        <v>11946.41</v>
      </c>
      <c r="J7" s="11">
        <v>25179.32</v>
      </c>
      <c r="K7" s="11">
        <v>0</v>
      </c>
      <c r="L7" s="11">
        <v>0</v>
      </c>
      <c r="M7" s="11">
        <v>0</v>
      </c>
      <c r="N7" s="11">
        <v>0</v>
      </c>
      <c r="O7" s="11">
        <v>0</v>
      </c>
      <c r="P7" s="14">
        <v>0</v>
      </c>
      <c r="Q7" s="11">
        <v>0</v>
      </c>
      <c r="R7" s="14">
        <v>0</v>
      </c>
      <c r="S7" s="11">
        <v>0</v>
      </c>
      <c r="T7" s="11">
        <v>0</v>
      </c>
      <c r="U7" s="11">
        <v>0</v>
      </c>
      <c r="V7" s="41">
        <v>0</v>
      </c>
      <c r="W7" s="41">
        <v>0</v>
      </c>
      <c r="X7" s="42">
        <v>0</v>
      </c>
    </row>
    <row r="8" spans="1:24" x14ac:dyDescent="0.2">
      <c r="A8" s="10" t="s">
        <v>3</v>
      </c>
      <c r="B8" s="36" t="s">
        <v>39</v>
      </c>
      <c r="C8" s="11">
        <v>69837.87</v>
      </c>
      <c r="D8" s="11">
        <v>58366.25</v>
      </c>
      <c r="E8" s="14">
        <v>70721.03</v>
      </c>
      <c r="F8" s="11">
        <v>59352.05</v>
      </c>
      <c r="G8" s="11">
        <v>100611.73</v>
      </c>
      <c r="H8" s="11">
        <v>85076.93</v>
      </c>
      <c r="I8" s="11">
        <v>76330.48</v>
      </c>
      <c r="J8" s="11">
        <v>83587.95</v>
      </c>
      <c r="K8" s="11">
        <v>0</v>
      </c>
      <c r="L8" s="11">
        <v>0</v>
      </c>
      <c r="M8" s="11">
        <v>0</v>
      </c>
      <c r="N8" s="11">
        <v>0</v>
      </c>
      <c r="O8" s="11">
        <v>0</v>
      </c>
      <c r="P8" s="14">
        <v>0</v>
      </c>
      <c r="Q8" s="11">
        <v>0</v>
      </c>
      <c r="R8" s="14">
        <v>0</v>
      </c>
      <c r="S8" s="11">
        <v>0</v>
      </c>
      <c r="T8" s="11">
        <v>0</v>
      </c>
      <c r="U8" s="11">
        <v>0</v>
      </c>
      <c r="V8" s="41">
        <v>0</v>
      </c>
      <c r="W8" s="41">
        <v>0</v>
      </c>
      <c r="X8" s="42">
        <v>0</v>
      </c>
    </row>
    <row r="9" spans="1:24" x14ac:dyDescent="0.2">
      <c r="A9" s="10" t="s">
        <v>4</v>
      </c>
      <c r="B9" s="36" t="s">
        <v>39</v>
      </c>
      <c r="C9" s="11">
        <v>14411.15</v>
      </c>
      <c r="D9" s="11">
        <v>11329.56</v>
      </c>
      <c r="E9" s="14">
        <v>8160.6</v>
      </c>
      <c r="F9" s="11">
        <v>212.91</v>
      </c>
      <c r="G9" s="11">
        <v>4547.29</v>
      </c>
      <c r="H9" s="11">
        <v>49626.65</v>
      </c>
      <c r="I9" s="11">
        <v>36522.81</v>
      </c>
      <c r="J9" s="11">
        <v>39804.58</v>
      </c>
      <c r="K9" s="11">
        <v>0</v>
      </c>
      <c r="L9" s="11">
        <v>0</v>
      </c>
      <c r="M9" s="11">
        <v>0</v>
      </c>
      <c r="N9" s="11">
        <v>0</v>
      </c>
      <c r="O9" s="11">
        <v>0</v>
      </c>
      <c r="P9" s="14">
        <v>0</v>
      </c>
      <c r="Q9" s="11">
        <v>0</v>
      </c>
      <c r="R9" s="14">
        <v>0</v>
      </c>
      <c r="S9" s="11">
        <v>0</v>
      </c>
      <c r="T9" s="11">
        <v>0</v>
      </c>
      <c r="U9" s="11">
        <v>0</v>
      </c>
      <c r="V9" s="41">
        <v>0</v>
      </c>
      <c r="W9" s="41">
        <v>0</v>
      </c>
      <c r="X9" s="42">
        <v>0</v>
      </c>
    </row>
    <row r="10" spans="1:24" x14ac:dyDescent="0.2">
      <c r="A10" s="10" t="s">
        <v>5</v>
      </c>
      <c r="B10" s="36" t="s">
        <v>39</v>
      </c>
      <c r="C10" s="11">
        <v>581.37</v>
      </c>
      <c r="D10" s="11">
        <v>338.36</v>
      </c>
      <c r="E10" s="14">
        <v>450.68</v>
      </c>
      <c r="F10" s="11">
        <v>1597.31</v>
      </c>
      <c r="G10" s="11">
        <v>30698.560000000001</v>
      </c>
      <c r="H10" s="11">
        <v>29637.42</v>
      </c>
      <c r="I10" s="11">
        <v>35345.949999999997</v>
      </c>
      <c r="J10" s="11">
        <v>11759.91</v>
      </c>
      <c r="K10" s="11">
        <v>0</v>
      </c>
      <c r="L10" s="11">
        <v>0</v>
      </c>
      <c r="M10" s="11">
        <v>0</v>
      </c>
      <c r="N10" s="11">
        <v>0</v>
      </c>
      <c r="O10" s="11">
        <v>0</v>
      </c>
      <c r="P10" s="14">
        <v>0</v>
      </c>
      <c r="Q10" s="11">
        <v>0</v>
      </c>
      <c r="R10" s="14">
        <v>0</v>
      </c>
      <c r="S10" s="11">
        <v>0</v>
      </c>
      <c r="T10" s="11">
        <v>0</v>
      </c>
      <c r="U10" s="11">
        <v>0</v>
      </c>
      <c r="V10" s="41">
        <v>0</v>
      </c>
      <c r="W10" s="41">
        <v>0</v>
      </c>
      <c r="X10" s="42">
        <v>0</v>
      </c>
    </row>
    <row r="11" spans="1:24" x14ac:dyDescent="0.2">
      <c r="A11" s="10" t="s">
        <v>50</v>
      </c>
      <c r="B11" s="36" t="s">
        <v>38</v>
      </c>
      <c r="C11" s="11">
        <v>0</v>
      </c>
      <c r="D11" s="11">
        <v>0</v>
      </c>
      <c r="E11" s="14">
        <v>0</v>
      </c>
      <c r="F11" s="11">
        <v>0</v>
      </c>
      <c r="G11" s="11">
        <v>0</v>
      </c>
      <c r="H11" s="11">
        <v>0</v>
      </c>
      <c r="I11" s="11">
        <v>0</v>
      </c>
      <c r="J11" s="11">
        <v>0</v>
      </c>
      <c r="K11" s="11">
        <v>0</v>
      </c>
      <c r="L11" s="11">
        <v>0</v>
      </c>
      <c r="M11" s="11">
        <v>0</v>
      </c>
      <c r="N11" s="11">
        <v>0</v>
      </c>
      <c r="O11" s="11">
        <v>0</v>
      </c>
      <c r="P11" s="14">
        <v>6289.37</v>
      </c>
      <c r="Q11" s="11">
        <v>6117.77</v>
      </c>
      <c r="R11" s="14">
        <v>3058.89</v>
      </c>
      <c r="S11" s="41">
        <v>3058.89</v>
      </c>
      <c r="T11" s="41">
        <v>6172.88</v>
      </c>
      <c r="U11" s="11">
        <v>6205.53</v>
      </c>
      <c r="V11" s="41">
        <v>6174.4</v>
      </c>
      <c r="W11" s="41">
        <v>6172.88</v>
      </c>
      <c r="X11" s="42">
        <v>6172.88</v>
      </c>
    </row>
    <row r="12" spans="1:24" x14ac:dyDescent="0.2">
      <c r="A12" s="10" t="s">
        <v>6</v>
      </c>
      <c r="B12" s="36" t="s">
        <v>39</v>
      </c>
      <c r="C12" s="11">
        <v>66.06</v>
      </c>
      <c r="D12" s="11">
        <v>1204.18</v>
      </c>
      <c r="E12" s="14">
        <v>3342.63</v>
      </c>
      <c r="F12" s="11">
        <v>65.45</v>
      </c>
      <c r="G12" s="11">
        <v>7493.12</v>
      </c>
      <c r="H12" s="11">
        <v>580.79</v>
      </c>
      <c r="I12" s="11">
        <v>7328.11</v>
      </c>
      <c r="J12" s="11">
        <v>7934.05</v>
      </c>
      <c r="K12" s="11">
        <v>0</v>
      </c>
      <c r="L12" s="11">
        <v>0</v>
      </c>
      <c r="M12" s="11">
        <v>0</v>
      </c>
      <c r="N12" s="11">
        <v>0</v>
      </c>
      <c r="O12" s="11">
        <v>0</v>
      </c>
      <c r="P12" s="14">
        <v>0</v>
      </c>
      <c r="Q12" s="11">
        <v>0</v>
      </c>
      <c r="R12" s="14">
        <v>0</v>
      </c>
      <c r="S12" s="11">
        <v>0</v>
      </c>
      <c r="T12" s="11">
        <v>0</v>
      </c>
      <c r="U12" s="11">
        <v>0</v>
      </c>
      <c r="V12" s="41">
        <v>0</v>
      </c>
      <c r="W12" s="41">
        <v>0</v>
      </c>
      <c r="X12" s="42">
        <v>0</v>
      </c>
    </row>
    <row r="13" spans="1:24" x14ac:dyDescent="0.2">
      <c r="A13" s="10" t="s">
        <v>7</v>
      </c>
      <c r="B13" s="36" t="s">
        <v>39</v>
      </c>
      <c r="C13" s="11">
        <v>0</v>
      </c>
      <c r="D13" s="11">
        <v>174.75</v>
      </c>
      <c r="E13" s="14">
        <v>0</v>
      </c>
      <c r="F13" s="11">
        <v>0</v>
      </c>
      <c r="G13" s="11">
        <v>0</v>
      </c>
      <c r="H13" s="11">
        <v>0</v>
      </c>
      <c r="I13" s="11">
        <v>0</v>
      </c>
      <c r="J13" s="11">
        <v>0</v>
      </c>
      <c r="K13" s="11">
        <v>0</v>
      </c>
      <c r="L13" s="11">
        <v>0</v>
      </c>
      <c r="M13" s="11">
        <v>0</v>
      </c>
      <c r="N13" s="11">
        <v>0</v>
      </c>
      <c r="O13" s="11">
        <v>0</v>
      </c>
      <c r="P13" s="14">
        <v>0</v>
      </c>
      <c r="Q13" s="11">
        <v>0</v>
      </c>
      <c r="R13" s="14">
        <v>0</v>
      </c>
      <c r="S13" s="11">
        <v>0</v>
      </c>
      <c r="T13" s="11">
        <v>0</v>
      </c>
      <c r="U13" s="11">
        <v>0</v>
      </c>
      <c r="V13" s="41">
        <v>0</v>
      </c>
      <c r="W13" s="41">
        <v>0</v>
      </c>
      <c r="X13" s="42">
        <v>0</v>
      </c>
    </row>
    <row r="14" spans="1:24" x14ac:dyDescent="0.2">
      <c r="A14" s="10" t="s">
        <v>8</v>
      </c>
      <c r="B14" s="36" t="s">
        <v>38</v>
      </c>
      <c r="C14" s="11">
        <v>10005.82</v>
      </c>
      <c r="D14" s="11">
        <v>22480.2</v>
      </c>
      <c r="E14" s="14">
        <v>61061.49</v>
      </c>
      <c r="F14" s="11">
        <v>45537.63</v>
      </c>
      <c r="G14" s="11">
        <v>136026.54999999999</v>
      </c>
      <c r="H14" s="11">
        <v>81916.399999999994</v>
      </c>
      <c r="I14" s="11">
        <v>175975.31</v>
      </c>
      <c r="J14" s="11">
        <v>112561.01</v>
      </c>
      <c r="K14" s="11">
        <v>62432.92</v>
      </c>
      <c r="L14" s="11">
        <v>224303.31</v>
      </c>
      <c r="M14" s="11">
        <v>246999.66</v>
      </c>
      <c r="N14" s="11">
        <v>174854.26</v>
      </c>
      <c r="O14" s="11">
        <v>133419.72</v>
      </c>
      <c r="P14" s="14">
        <v>189591.82</v>
      </c>
      <c r="Q14" s="11">
        <v>220424.15</v>
      </c>
      <c r="R14" s="14">
        <v>217257.36</v>
      </c>
      <c r="S14" s="41">
        <v>122313.39</v>
      </c>
      <c r="T14" s="41">
        <v>49960.08</v>
      </c>
      <c r="U14" s="11">
        <v>141967.41</v>
      </c>
      <c r="V14" s="41">
        <v>94239.42</v>
      </c>
      <c r="W14" s="41">
        <v>173278</v>
      </c>
      <c r="X14" s="42">
        <v>14318.48</v>
      </c>
    </row>
    <row r="15" spans="1:24" x14ac:dyDescent="0.2">
      <c r="A15" s="10" t="s">
        <v>9</v>
      </c>
      <c r="B15" s="36" t="s">
        <v>38</v>
      </c>
      <c r="C15" s="11">
        <v>8111.65</v>
      </c>
      <c r="D15" s="11">
        <v>10908.23</v>
      </c>
      <c r="E15" s="14">
        <v>17343.73</v>
      </c>
      <c r="F15" s="11">
        <v>6638.8</v>
      </c>
      <c r="G15" s="11">
        <v>18750.3</v>
      </c>
      <c r="H15" s="11">
        <v>12952.56</v>
      </c>
      <c r="I15" s="11">
        <v>11627.08</v>
      </c>
      <c r="J15" s="11">
        <v>10366.65</v>
      </c>
      <c r="K15" s="11">
        <v>15971.56</v>
      </c>
      <c r="L15" s="11">
        <v>8467.51</v>
      </c>
      <c r="M15" s="11">
        <v>4821.91</v>
      </c>
      <c r="N15" s="11">
        <v>11889.21</v>
      </c>
      <c r="O15" s="11">
        <v>6893.49</v>
      </c>
      <c r="P15" s="14">
        <v>8339.86</v>
      </c>
      <c r="Q15" s="11">
        <v>4417.41</v>
      </c>
      <c r="R15" s="14">
        <v>889.48</v>
      </c>
      <c r="S15" s="41">
        <v>26164.76</v>
      </c>
      <c r="T15" s="41">
        <v>6663.95</v>
      </c>
      <c r="U15" s="11">
        <v>5850.78</v>
      </c>
      <c r="V15" s="41">
        <v>10788.8</v>
      </c>
      <c r="W15" s="41">
        <v>1328.22</v>
      </c>
      <c r="X15" s="42">
        <v>2374.9499999999998</v>
      </c>
    </row>
    <row r="16" spans="1:24" x14ac:dyDescent="0.2">
      <c r="A16" s="10" t="s">
        <v>10</v>
      </c>
      <c r="B16" s="36" t="s">
        <v>38</v>
      </c>
      <c r="C16" s="11">
        <v>18579.27</v>
      </c>
      <c r="D16" s="11">
        <v>1376.2</v>
      </c>
      <c r="E16" s="14">
        <v>11333.55</v>
      </c>
      <c r="F16" s="11">
        <v>0</v>
      </c>
      <c r="G16" s="11">
        <v>0</v>
      </c>
      <c r="H16" s="11">
        <v>0</v>
      </c>
      <c r="I16" s="11">
        <v>0</v>
      </c>
      <c r="J16" s="11">
        <v>26491.86</v>
      </c>
      <c r="K16" s="11">
        <v>476.06</v>
      </c>
      <c r="L16" s="11">
        <v>3079.71</v>
      </c>
      <c r="M16" s="11">
        <v>1437.75</v>
      </c>
      <c r="N16" s="11">
        <v>1437.75</v>
      </c>
      <c r="O16" s="11">
        <v>34640.269999999997</v>
      </c>
      <c r="P16" s="14">
        <v>31082.959999999999</v>
      </c>
      <c r="Q16" s="11">
        <v>35502.31</v>
      </c>
      <c r="R16" s="14">
        <v>2475.1999999999998</v>
      </c>
      <c r="S16" s="41">
        <v>17312.46</v>
      </c>
      <c r="T16" s="41">
        <v>25278.98</v>
      </c>
      <c r="U16" s="11">
        <v>3763.33</v>
      </c>
      <c r="V16" s="41">
        <v>49736.82</v>
      </c>
      <c r="W16" s="41">
        <v>0</v>
      </c>
      <c r="X16" s="42">
        <v>1310.94</v>
      </c>
    </row>
    <row r="17" spans="1:24" x14ac:dyDescent="0.2">
      <c r="A17" s="10" t="s">
        <v>11</v>
      </c>
      <c r="B17" s="36" t="s">
        <v>38</v>
      </c>
      <c r="C17" s="11">
        <v>1046.57</v>
      </c>
      <c r="D17" s="11">
        <v>89.93</v>
      </c>
      <c r="E17" s="14">
        <v>227.64</v>
      </c>
      <c r="F17" s="11">
        <v>288.74</v>
      </c>
      <c r="G17" s="11">
        <v>248.27</v>
      </c>
      <c r="H17" s="11">
        <v>477.26</v>
      </c>
      <c r="I17" s="11">
        <v>774.03</v>
      </c>
      <c r="J17" s="11">
        <v>2421.4899999999998</v>
      </c>
      <c r="K17" s="11">
        <v>2431.64</v>
      </c>
      <c r="L17" s="11">
        <v>1056.27</v>
      </c>
      <c r="M17" s="11">
        <v>1020.79</v>
      </c>
      <c r="N17" s="11">
        <v>1220.1500000000001</v>
      </c>
      <c r="O17" s="11">
        <v>930.74</v>
      </c>
      <c r="P17" s="14">
        <v>1424.82</v>
      </c>
      <c r="Q17" s="11">
        <v>1368.64</v>
      </c>
      <c r="R17" s="14">
        <v>1210.8499999999999</v>
      </c>
      <c r="S17" s="41">
        <v>1369.56</v>
      </c>
      <c r="T17" s="41">
        <v>1736.17</v>
      </c>
      <c r="U17" s="11">
        <v>1435.85</v>
      </c>
      <c r="V17" s="41">
        <v>1438.95</v>
      </c>
      <c r="W17" s="41">
        <v>1921.9</v>
      </c>
      <c r="X17" s="42">
        <v>2036.14</v>
      </c>
    </row>
    <row r="18" spans="1:24" x14ac:dyDescent="0.2">
      <c r="A18" s="10" t="s">
        <v>12</v>
      </c>
      <c r="B18" s="36" t="s">
        <v>39</v>
      </c>
      <c r="C18" s="11">
        <v>45487.12</v>
      </c>
      <c r="D18" s="11">
        <v>37866.35</v>
      </c>
      <c r="E18" s="14">
        <v>45819.53</v>
      </c>
      <c r="F18" s="11">
        <v>38462.69</v>
      </c>
      <c r="G18" s="11">
        <v>65200.75</v>
      </c>
      <c r="H18" s="11">
        <v>55133.52</v>
      </c>
      <c r="I18" s="11">
        <v>49263.38</v>
      </c>
      <c r="J18" s="11">
        <v>53947.31</v>
      </c>
      <c r="K18" s="11">
        <v>0</v>
      </c>
      <c r="L18" s="11">
        <v>0</v>
      </c>
      <c r="M18" s="11">
        <v>0</v>
      </c>
      <c r="N18" s="11">
        <v>0</v>
      </c>
      <c r="O18" s="11">
        <v>0</v>
      </c>
      <c r="P18" s="14">
        <v>0</v>
      </c>
      <c r="Q18" s="11">
        <v>0</v>
      </c>
      <c r="R18" s="14">
        <v>0</v>
      </c>
      <c r="S18" s="11">
        <v>0</v>
      </c>
      <c r="T18" s="11">
        <v>0</v>
      </c>
      <c r="U18" s="11">
        <v>0</v>
      </c>
      <c r="V18" s="41">
        <v>0</v>
      </c>
      <c r="W18" s="41">
        <v>0</v>
      </c>
      <c r="X18" s="42">
        <v>0</v>
      </c>
    </row>
    <row r="19" spans="1:24" x14ac:dyDescent="0.2">
      <c r="A19" s="10" t="s">
        <v>52</v>
      </c>
      <c r="B19" s="36" t="s">
        <v>38</v>
      </c>
      <c r="C19" s="11">
        <v>0</v>
      </c>
      <c r="D19" s="11">
        <v>0</v>
      </c>
      <c r="E19" s="14">
        <v>0</v>
      </c>
      <c r="F19" s="11">
        <v>0</v>
      </c>
      <c r="G19" s="11">
        <v>0</v>
      </c>
      <c r="H19" s="11">
        <v>0</v>
      </c>
      <c r="I19" s="11">
        <v>0</v>
      </c>
      <c r="J19" s="11">
        <v>0</v>
      </c>
      <c r="K19" s="11">
        <v>0</v>
      </c>
      <c r="L19" s="11">
        <v>0</v>
      </c>
      <c r="M19" s="11">
        <v>0</v>
      </c>
      <c r="N19" s="11">
        <v>0</v>
      </c>
      <c r="O19" s="11">
        <v>0</v>
      </c>
      <c r="P19" s="14">
        <v>0</v>
      </c>
      <c r="Q19" s="11">
        <v>0</v>
      </c>
      <c r="R19" s="14">
        <v>0</v>
      </c>
      <c r="S19" s="11">
        <v>0</v>
      </c>
      <c r="T19" s="11">
        <v>0</v>
      </c>
      <c r="U19" s="11">
        <v>5477.9</v>
      </c>
      <c r="V19" s="41">
        <v>586.05999999999995</v>
      </c>
      <c r="W19" s="41">
        <v>0</v>
      </c>
      <c r="X19" s="42">
        <v>0</v>
      </c>
    </row>
    <row r="20" spans="1:24" x14ac:dyDescent="0.2">
      <c r="A20" s="10" t="s">
        <v>13</v>
      </c>
      <c r="B20" s="36" t="s">
        <v>39</v>
      </c>
      <c r="C20" s="11">
        <v>19925.82</v>
      </c>
      <c r="D20" s="11">
        <v>2220.7800000000002</v>
      </c>
      <c r="E20" s="14">
        <v>16783.32</v>
      </c>
      <c r="F20" s="11">
        <v>5904.23</v>
      </c>
      <c r="G20" s="11">
        <v>4008.8</v>
      </c>
      <c r="H20" s="11">
        <v>8641.84</v>
      </c>
      <c r="I20" s="11">
        <v>15753.7</v>
      </c>
      <c r="J20" s="11">
        <v>27007.54</v>
      </c>
      <c r="K20" s="11">
        <v>0</v>
      </c>
      <c r="L20" s="11">
        <v>0</v>
      </c>
      <c r="M20" s="11">
        <v>0</v>
      </c>
      <c r="N20" s="11">
        <v>0</v>
      </c>
      <c r="O20" s="11">
        <v>0</v>
      </c>
      <c r="P20" s="14">
        <v>0</v>
      </c>
      <c r="Q20" s="11">
        <v>0</v>
      </c>
      <c r="R20" s="14">
        <v>0</v>
      </c>
      <c r="S20" s="11">
        <v>0</v>
      </c>
      <c r="T20" s="11">
        <v>0</v>
      </c>
      <c r="U20" s="11">
        <v>0</v>
      </c>
      <c r="V20" s="41">
        <v>0</v>
      </c>
      <c r="W20" s="41">
        <v>0</v>
      </c>
      <c r="X20" s="42">
        <v>0</v>
      </c>
    </row>
    <row r="21" spans="1:24" x14ac:dyDescent="0.2">
      <c r="A21" s="10" t="s">
        <v>14</v>
      </c>
      <c r="B21" s="36" t="s">
        <v>39</v>
      </c>
      <c r="C21" s="11">
        <v>7121.75</v>
      </c>
      <c r="D21" s="11">
        <v>8987.11</v>
      </c>
      <c r="E21" s="14">
        <v>14289.23</v>
      </c>
      <c r="F21" s="11">
        <v>5621.82</v>
      </c>
      <c r="G21" s="11">
        <v>16118.48</v>
      </c>
      <c r="H21" s="11">
        <v>11247.58</v>
      </c>
      <c r="I21" s="11">
        <v>10600.65</v>
      </c>
      <c r="J21" s="11">
        <v>9483.11</v>
      </c>
      <c r="K21" s="11">
        <v>0</v>
      </c>
      <c r="L21" s="11">
        <v>0</v>
      </c>
      <c r="M21" s="11">
        <v>0</v>
      </c>
      <c r="N21" s="11">
        <v>0</v>
      </c>
      <c r="O21" s="11">
        <v>0</v>
      </c>
      <c r="P21" s="14">
        <v>0</v>
      </c>
      <c r="Q21" s="11">
        <v>0</v>
      </c>
      <c r="R21" s="14">
        <v>0</v>
      </c>
      <c r="S21" s="11">
        <v>0</v>
      </c>
      <c r="T21" s="11">
        <v>0</v>
      </c>
      <c r="U21" s="11">
        <v>0</v>
      </c>
      <c r="V21" s="41">
        <v>0</v>
      </c>
      <c r="W21" s="41">
        <v>0</v>
      </c>
      <c r="X21" s="42">
        <v>0</v>
      </c>
    </row>
    <row r="22" spans="1:24" x14ac:dyDescent="0.2">
      <c r="A22" s="10" t="s">
        <v>15</v>
      </c>
      <c r="B22" s="36" t="s">
        <v>38</v>
      </c>
      <c r="C22" s="11">
        <v>102497.93</v>
      </c>
      <c r="D22" s="11">
        <v>115328.1</v>
      </c>
      <c r="E22" s="14">
        <v>125311.49</v>
      </c>
      <c r="F22" s="11">
        <v>76826.33</v>
      </c>
      <c r="G22" s="11">
        <v>126375.43</v>
      </c>
      <c r="H22" s="11">
        <v>109553</v>
      </c>
      <c r="I22" s="11">
        <v>151819.72</v>
      </c>
      <c r="J22" s="11">
        <v>116399.5</v>
      </c>
      <c r="K22" s="11">
        <v>115417.33</v>
      </c>
      <c r="L22" s="11">
        <v>110795.81</v>
      </c>
      <c r="M22" s="11">
        <v>270827.77</v>
      </c>
      <c r="N22" s="11">
        <v>59501.74</v>
      </c>
      <c r="O22" s="11">
        <v>100275.52</v>
      </c>
      <c r="P22" s="14">
        <v>121658.56</v>
      </c>
      <c r="Q22" s="11">
        <v>68608.56</v>
      </c>
      <c r="R22" s="14">
        <v>91499.22</v>
      </c>
      <c r="S22" s="41">
        <v>98879.5</v>
      </c>
      <c r="T22" s="41">
        <v>10153.25</v>
      </c>
      <c r="U22" s="11">
        <v>55209.1</v>
      </c>
      <c r="V22" s="41">
        <v>66195.56</v>
      </c>
      <c r="W22" s="41">
        <v>94579.5</v>
      </c>
      <c r="X22" s="42">
        <v>84686.58</v>
      </c>
    </row>
    <row r="23" spans="1:24" x14ac:dyDescent="0.2">
      <c r="A23" s="10" t="s">
        <v>16</v>
      </c>
      <c r="B23" s="36" t="s">
        <v>38</v>
      </c>
      <c r="C23" s="11">
        <v>1457.82</v>
      </c>
      <c r="D23" s="11">
        <v>2535.02</v>
      </c>
      <c r="E23" s="14">
        <v>6331.79</v>
      </c>
      <c r="F23" s="11">
        <v>4586.04</v>
      </c>
      <c r="G23" s="11">
        <v>13697.01</v>
      </c>
      <c r="H23" s="11">
        <v>8256.9500000000007</v>
      </c>
      <c r="I23" s="11">
        <v>17655.05</v>
      </c>
      <c r="J23" s="11">
        <v>11307.86</v>
      </c>
      <c r="K23" s="11">
        <v>6313.78</v>
      </c>
      <c r="L23" s="11">
        <v>22465.62</v>
      </c>
      <c r="M23" s="11">
        <v>24718.75</v>
      </c>
      <c r="N23" s="11">
        <v>17536.509999999998</v>
      </c>
      <c r="O23" s="11">
        <v>13371.12</v>
      </c>
      <c r="P23" s="14">
        <v>18994.14</v>
      </c>
      <c r="Q23" s="11">
        <v>22059.61</v>
      </c>
      <c r="R23" s="14">
        <v>21727.3</v>
      </c>
      <c r="S23" s="41">
        <v>12346.21</v>
      </c>
      <c r="T23" s="41">
        <v>5025.0600000000004</v>
      </c>
      <c r="U23" s="11">
        <v>14221.17</v>
      </c>
      <c r="V23" s="41">
        <v>9470.82</v>
      </c>
      <c r="W23" s="41">
        <v>16469.689999999999</v>
      </c>
      <c r="X23" s="42">
        <v>1369.3</v>
      </c>
    </row>
    <row r="24" spans="1:24" x14ac:dyDescent="0.2">
      <c r="A24" s="10" t="s">
        <v>51</v>
      </c>
      <c r="B24" s="36" t="s">
        <v>38</v>
      </c>
      <c r="C24" s="11">
        <v>0</v>
      </c>
      <c r="D24" s="11">
        <v>0</v>
      </c>
      <c r="E24" s="14">
        <v>0</v>
      </c>
      <c r="F24" s="11">
        <v>0</v>
      </c>
      <c r="G24" s="11">
        <v>0</v>
      </c>
      <c r="H24" s="11">
        <v>0</v>
      </c>
      <c r="I24" s="11">
        <v>0</v>
      </c>
      <c r="J24" s="11">
        <v>0</v>
      </c>
      <c r="K24" s="11">
        <v>0</v>
      </c>
      <c r="L24" s="11">
        <v>0</v>
      </c>
      <c r="M24" s="11">
        <v>0</v>
      </c>
      <c r="N24" s="11">
        <v>0</v>
      </c>
      <c r="O24" s="11">
        <v>0</v>
      </c>
      <c r="P24" s="14">
        <v>8954.23</v>
      </c>
      <c r="Q24" s="11">
        <v>10227.33</v>
      </c>
      <c r="R24" s="14">
        <v>713.05</v>
      </c>
      <c r="S24" s="41">
        <v>4987.29</v>
      </c>
      <c r="T24" s="41">
        <v>0</v>
      </c>
      <c r="U24" s="11">
        <v>938.89</v>
      </c>
      <c r="V24" s="41">
        <v>1162.93</v>
      </c>
      <c r="W24" s="41">
        <v>0</v>
      </c>
      <c r="X24" s="42">
        <v>327.06</v>
      </c>
    </row>
    <row r="25" spans="1:24" x14ac:dyDescent="0.2">
      <c r="A25" s="10" t="s">
        <v>17</v>
      </c>
      <c r="B25" s="36" t="s">
        <v>39</v>
      </c>
      <c r="C25" s="11"/>
      <c r="D25" s="11">
        <v>0</v>
      </c>
      <c r="E25" s="14">
        <v>0</v>
      </c>
      <c r="F25" s="11"/>
      <c r="G25" s="11">
        <v>0</v>
      </c>
      <c r="H25" s="11">
        <v>1676.48</v>
      </c>
      <c r="I25" s="11">
        <v>0</v>
      </c>
      <c r="J25" s="11">
        <v>1931.85</v>
      </c>
      <c r="K25" s="11">
        <v>0</v>
      </c>
      <c r="L25" s="11">
        <v>0</v>
      </c>
      <c r="M25" s="11">
        <v>0</v>
      </c>
      <c r="N25" s="11">
        <v>0</v>
      </c>
      <c r="O25" s="11">
        <v>0</v>
      </c>
      <c r="P25" s="14">
        <v>0</v>
      </c>
      <c r="Q25" s="11">
        <v>0</v>
      </c>
      <c r="R25" s="14">
        <v>0</v>
      </c>
      <c r="S25" s="11">
        <v>0</v>
      </c>
      <c r="T25" s="11">
        <v>0</v>
      </c>
      <c r="U25" s="11">
        <v>0</v>
      </c>
      <c r="V25" s="41">
        <v>0</v>
      </c>
      <c r="W25" s="41">
        <v>0</v>
      </c>
      <c r="X25" s="42">
        <v>0</v>
      </c>
    </row>
    <row r="26" spans="1:24" x14ac:dyDescent="0.2">
      <c r="A26" s="10" t="s">
        <v>18</v>
      </c>
      <c r="B26" s="36" t="s">
        <v>39</v>
      </c>
      <c r="C26" s="11">
        <v>133.46</v>
      </c>
      <c r="D26" s="11">
        <v>950.78</v>
      </c>
      <c r="E26" s="14">
        <v>5983.69</v>
      </c>
      <c r="F26" s="11">
        <v>104.39</v>
      </c>
      <c r="G26" s="11">
        <v>3105.77</v>
      </c>
      <c r="H26" s="11">
        <v>65724.78</v>
      </c>
      <c r="I26" s="11">
        <v>62924.19</v>
      </c>
      <c r="J26" s="11">
        <v>48176.56</v>
      </c>
      <c r="K26" s="11">
        <v>0</v>
      </c>
      <c r="L26" s="11">
        <v>0</v>
      </c>
      <c r="M26" s="11">
        <v>0</v>
      </c>
      <c r="N26" s="11">
        <v>0</v>
      </c>
      <c r="O26" s="11">
        <v>0</v>
      </c>
      <c r="P26" s="14">
        <v>0</v>
      </c>
      <c r="Q26" s="11">
        <v>0</v>
      </c>
      <c r="R26" s="14">
        <v>0</v>
      </c>
      <c r="S26" s="11">
        <v>0</v>
      </c>
      <c r="T26" s="11">
        <v>0</v>
      </c>
      <c r="U26" s="11">
        <v>0</v>
      </c>
      <c r="V26" s="41">
        <v>0</v>
      </c>
      <c r="W26" s="41">
        <v>0</v>
      </c>
      <c r="X26" s="42">
        <v>0</v>
      </c>
    </row>
    <row r="27" spans="1:24" x14ac:dyDescent="0.2">
      <c r="A27" s="10" t="s">
        <v>19</v>
      </c>
      <c r="B27" s="36" t="s">
        <v>39</v>
      </c>
      <c r="C27" s="11">
        <v>45520.25</v>
      </c>
      <c r="D27" s="11">
        <v>45955.92</v>
      </c>
      <c r="E27" s="14">
        <v>82616.42</v>
      </c>
      <c r="F27" s="11">
        <v>317483.06</v>
      </c>
      <c r="G27" s="11">
        <v>17346.09</v>
      </c>
      <c r="H27" s="11">
        <v>51341.05</v>
      </c>
      <c r="I27" s="11">
        <v>72191.3</v>
      </c>
      <c r="J27" s="11">
        <v>74224.89</v>
      </c>
      <c r="K27" s="11">
        <v>0</v>
      </c>
      <c r="L27" s="11">
        <v>0</v>
      </c>
      <c r="M27" s="11">
        <v>0</v>
      </c>
      <c r="N27" s="11">
        <v>0</v>
      </c>
      <c r="O27" s="11">
        <v>0</v>
      </c>
      <c r="P27" s="14">
        <v>0</v>
      </c>
      <c r="Q27" s="11">
        <v>0</v>
      </c>
      <c r="R27" s="14">
        <v>0</v>
      </c>
      <c r="S27" s="11">
        <v>0</v>
      </c>
      <c r="T27" s="11">
        <v>0</v>
      </c>
      <c r="U27" s="11">
        <v>0</v>
      </c>
      <c r="V27" s="41">
        <v>0</v>
      </c>
      <c r="W27" s="41">
        <v>0</v>
      </c>
      <c r="X27" s="42">
        <v>0</v>
      </c>
    </row>
    <row r="28" spans="1:24" ht="12.75" customHeight="1" x14ac:dyDescent="0.2">
      <c r="A28" s="10" t="s">
        <v>20</v>
      </c>
      <c r="B28" s="36" t="s">
        <v>39</v>
      </c>
      <c r="C28" s="11"/>
      <c r="D28" s="11">
        <v>0</v>
      </c>
      <c r="E28" s="14">
        <v>0</v>
      </c>
      <c r="F28" s="11"/>
      <c r="G28" s="11">
        <v>0</v>
      </c>
      <c r="H28" s="11">
        <v>0</v>
      </c>
      <c r="I28" s="11">
        <v>374.13</v>
      </c>
      <c r="J28" s="11">
        <v>310.79000000000002</v>
      </c>
      <c r="K28" s="11">
        <v>0</v>
      </c>
      <c r="L28" s="11">
        <v>0</v>
      </c>
      <c r="M28" s="11">
        <v>0</v>
      </c>
      <c r="N28" s="11">
        <v>0</v>
      </c>
      <c r="O28" s="11">
        <v>0</v>
      </c>
      <c r="P28" s="14">
        <v>0</v>
      </c>
      <c r="Q28" s="11">
        <v>0</v>
      </c>
      <c r="R28" s="14">
        <v>0</v>
      </c>
      <c r="S28" s="11">
        <v>0</v>
      </c>
      <c r="T28" s="11">
        <v>0</v>
      </c>
      <c r="U28" s="11">
        <v>0</v>
      </c>
      <c r="V28" s="41">
        <v>0</v>
      </c>
      <c r="W28" s="41">
        <v>0</v>
      </c>
      <c r="X28" s="42">
        <v>0</v>
      </c>
    </row>
    <row r="29" spans="1:24" ht="12.75" customHeight="1" x14ac:dyDescent="0.2">
      <c r="A29" s="10" t="s">
        <v>21</v>
      </c>
      <c r="B29" s="36" t="s">
        <v>39</v>
      </c>
      <c r="C29" s="11">
        <v>0</v>
      </c>
      <c r="D29" s="11">
        <v>0</v>
      </c>
      <c r="E29" s="14">
        <v>2925.26</v>
      </c>
      <c r="F29" s="11">
        <v>0</v>
      </c>
      <c r="G29" s="11">
        <v>0</v>
      </c>
      <c r="H29" s="11">
        <v>0</v>
      </c>
      <c r="I29" s="11">
        <v>0</v>
      </c>
      <c r="J29" s="11">
        <v>0</v>
      </c>
      <c r="K29" s="11">
        <v>0</v>
      </c>
      <c r="L29" s="11">
        <v>0</v>
      </c>
      <c r="M29" s="11">
        <v>0</v>
      </c>
      <c r="N29" s="11">
        <v>0</v>
      </c>
      <c r="O29" s="11">
        <v>0</v>
      </c>
      <c r="P29" s="14">
        <v>0</v>
      </c>
      <c r="Q29" s="11">
        <v>0</v>
      </c>
      <c r="R29" s="14">
        <v>0</v>
      </c>
      <c r="S29" s="11">
        <v>0</v>
      </c>
      <c r="T29" s="11">
        <v>0</v>
      </c>
      <c r="U29" s="11">
        <v>0</v>
      </c>
      <c r="V29" s="41">
        <v>0</v>
      </c>
      <c r="W29" s="41">
        <v>0</v>
      </c>
      <c r="X29" s="42">
        <v>0</v>
      </c>
    </row>
    <row r="30" spans="1:24" ht="12.75" customHeight="1" x14ac:dyDescent="0.2">
      <c r="A30" s="10" t="s">
        <v>22</v>
      </c>
      <c r="B30" s="36" t="s">
        <v>39</v>
      </c>
      <c r="C30" s="11">
        <v>8391.01</v>
      </c>
      <c r="D30" s="11">
        <v>6984</v>
      </c>
      <c r="E30" s="14">
        <v>8420.07</v>
      </c>
      <c r="F30" s="11">
        <v>7064.58</v>
      </c>
      <c r="G30" s="11">
        <v>11975.65</v>
      </c>
      <c r="H30" s="11">
        <v>10126.57</v>
      </c>
      <c r="I30" s="11">
        <v>9063.4699999999993</v>
      </c>
      <c r="J30" s="11">
        <v>9925.2199999999993</v>
      </c>
      <c r="K30" s="11">
        <v>0</v>
      </c>
      <c r="L30" s="11">
        <v>0</v>
      </c>
      <c r="M30" s="11">
        <v>0</v>
      </c>
      <c r="N30" s="11">
        <v>0</v>
      </c>
      <c r="O30" s="11">
        <v>0</v>
      </c>
      <c r="P30" s="14">
        <v>0</v>
      </c>
      <c r="Q30" s="11">
        <v>0</v>
      </c>
      <c r="R30" s="14">
        <v>0</v>
      </c>
      <c r="S30" s="11">
        <v>0</v>
      </c>
      <c r="T30" s="11">
        <v>0</v>
      </c>
      <c r="U30" s="11">
        <v>0</v>
      </c>
      <c r="V30" s="41">
        <v>0</v>
      </c>
      <c r="W30" s="41">
        <v>0</v>
      </c>
      <c r="X30" s="42">
        <v>0</v>
      </c>
    </row>
    <row r="31" spans="1:24" ht="12.75" customHeight="1" x14ac:dyDescent="0.2">
      <c r="A31" s="10" t="s">
        <v>23</v>
      </c>
      <c r="B31" s="36" t="s">
        <v>39</v>
      </c>
      <c r="C31" s="11">
        <v>239.1</v>
      </c>
      <c r="D31" s="11">
        <v>269.58</v>
      </c>
      <c r="E31" s="14">
        <v>1744.82</v>
      </c>
      <c r="F31" s="11">
        <v>26333.16</v>
      </c>
      <c r="G31" s="11">
        <v>25799.23</v>
      </c>
      <c r="H31" s="11">
        <v>26548.89</v>
      </c>
      <c r="I31" s="11">
        <v>25236.97</v>
      </c>
      <c r="J31" s="11">
        <v>41727.17</v>
      </c>
      <c r="K31" s="11">
        <v>0</v>
      </c>
      <c r="L31" s="11">
        <v>0</v>
      </c>
      <c r="M31" s="11">
        <v>0</v>
      </c>
      <c r="N31" s="11">
        <v>0</v>
      </c>
      <c r="O31" s="11">
        <v>0</v>
      </c>
      <c r="P31" s="14">
        <v>0</v>
      </c>
      <c r="Q31" s="11">
        <v>0</v>
      </c>
      <c r="R31" s="14">
        <v>0</v>
      </c>
      <c r="S31" s="11">
        <v>0</v>
      </c>
      <c r="T31" s="11">
        <v>0</v>
      </c>
      <c r="U31" s="11">
        <v>0</v>
      </c>
      <c r="V31" s="41">
        <v>0</v>
      </c>
      <c r="W31" s="41">
        <v>0</v>
      </c>
      <c r="X31" s="42">
        <v>0</v>
      </c>
    </row>
    <row r="32" spans="1:24" ht="12.75" customHeight="1" x14ac:dyDescent="0.2">
      <c r="A32" s="10" t="s">
        <v>24</v>
      </c>
      <c r="B32" s="36" t="s">
        <v>38</v>
      </c>
      <c r="C32" s="11">
        <v>14338.06</v>
      </c>
      <c r="D32" s="11">
        <v>4986.51</v>
      </c>
      <c r="E32" s="14">
        <v>5334.78</v>
      </c>
      <c r="F32" s="11">
        <v>15768.86</v>
      </c>
      <c r="G32" s="11">
        <v>9052.9</v>
      </c>
      <c r="H32" s="11">
        <v>16309.07</v>
      </c>
      <c r="I32" s="11">
        <v>2789.7</v>
      </c>
      <c r="J32" s="11">
        <v>20756.580000000002</v>
      </c>
      <c r="K32" s="11">
        <v>5147.49</v>
      </c>
      <c r="L32" s="11">
        <v>2026.98</v>
      </c>
      <c r="M32" s="11">
        <v>1849.59</v>
      </c>
      <c r="N32" s="11">
        <v>813.82</v>
      </c>
      <c r="O32" s="11">
        <v>20582.62</v>
      </c>
      <c r="P32" s="14">
        <v>1944.52</v>
      </c>
      <c r="Q32" s="11">
        <v>14375.65</v>
      </c>
      <c r="R32" s="14">
        <v>13883</v>
      </c>
      <c r="S32" s="41">
        <v>7949.9</v>
      </c>
      <c r="T32" s="41">
        <v>25681.34</v>
      </c>
      <c r="U32" s="11">
        <v>4018.12</v>
      </c>
      <c r="V32" s="41">
        <v>13135.78</v>
      </c>
      <c r="W32" s="41">
        <v>12553.85</v>
      </c>
      <c r="X32" s="42">
        <v>2657.71</v>
      </c>
    </row>
    <row r="33" spans="1:24" ht="12.75" customHeight="1" x14ac:dyDescent="0.2">
      <c r="A33" s="10" t="s">
        <v>36</v>
      </c>
      <c r="B33" s="36" t="s">
        <v>39</v>
      </c>
      <c r="C33" s="11">
        <v>0</v>
      </c>
      <c r="D33" s="11">
        <v>0</v>
      </c>
      <c r="E33" s="14">
        <v>0</v>
      </c>
      <c r="F33" s="11">
        <v>696839.83</v>
      </c>
      <c r="G33" s="11">
        <v>1974.76</v>
      </c>
      <c r="H33" s="11">
        <v>56.85</v>
      </c>
      <c r="I33" s="11">
        <v>12454.15</v>
      </c>
      <c r="J33" s="11">
        <v>1.5</v>
      </c>
      <c r="K33" s="11">
        <v>0</v>
      </c>
      <c r="L33" s="11">
        <v>0</v>
      </c>
      <c r="M33" s="11">
        <v>0</v>
      </c>
      <c r="N33" s="11">
        <v>0</v>
      </c>
      <c r="O33" s="11">
        <v>0</v>
      </c>
      <c r="P33" s="14">
        <v>0</v>
      </c>
      <c r="Q33" s="11">
        <v>0</v>
      </c>
      <c r="R33" s="14">
        <v>0</v>
      </c>
      <c r="S33" s="11">
        <v>0</v>
      </c>
      <c r="T33" s="11">
        <v>0</v>
      </c>
      <c r="U33" s="11">
        <v>0</v>
      </c>
      <c r="V33" s="41">
        <v>0</v>
      </c>
      <c r="W33" s="41">
        <v>0</v>
      </c>
      <c r="X33" s="42">
        <v>0</v>
      </c>
    </row>
    <row r="34" spans="1:24" ht="12.75" customHeight="1" x14ac:dyDescent="0.2">
      <c r="A34" s="10" t="s">
        <v>25</v>
      </c>
      <c r="B34" s="36" t="s">
        <v>39</v>
      </c>
      <c r="C34" s="11">
        <v>95978.83</v>
      </c>
      <c r="D34" s="11">
        <v>97253.56</v>
      </c>
      <c r="E34" s="14">
        <v>175076.73</v>
      </c>
      <c r="F34" s="11">
        <v>1209.02</v>
      </c>
      <c r="G34" s="11">
        <v>38072.74</v>
      </c>
      <c r="H34" s="11">
        <v>113055.51</v>
      </c>
      <c r="I34" s="11">
        <v>168848.11</v>
      </c>
      <c r="J34" s="11">
        <v>171065.57</v>
      </c>
      <c r="K34" s="11">
        <v>0</v>
      </c>
      <c r="L34" s="11">
        <v>0</v>
      </c>
      <c r="M34" s="11">
        <v>0</v>
      </c>
      <c r="N34" s="11">
        <v>0</v>
      </c>
      <c r="O34" s="11">
        <v>0</v>
      </c>
      <c r="P34" s="14">
        <v>0</v>
      </c>
      <c r="Q34" s="11">
        <v>0</v>
      </c>
      <c r="R34" s="14">
        <v>0</v>
      </c>
      <c r="S34" s="11">
        <v>0</v>
      </c>
      <c r="T34" s="11">
        <v>0</v>
      </c>
      <c r="U34" s="11">
        <v>0</v>
      </c>
      <c r="V34" s="41">
        <v>0</v>
      </c>
      <c r="W34" s="41">
        <v>0</v>
      </c>
      <c r="X34" s="42">
        <v>0</v>
      </c>
    </row>
    <row r="35" spans="1:24" ht="12.75" customHeight="1" x14ac:dyDescent="0.2">
      <c r="A35" s="10" t="s">
        <v>26</v>
      </c>
      <c r="B35" s="36" t="s">
        <v>39</v>
      </c>
      <c r="C35" s="11">
        <v>0</v>
      </c>
      <c r="D35" s="11">
        <v>452.4</v>
      </c>
      <c r="E35" s="14">
        <v>804.92</v>
      </c>
      <c r="F35" s="11">
        <v>755.82</v>
      </c>
      <c r="G35" s="11">
        <v>1463.23</v>
      </c>
      <c r="H35" s="11">
        <v>1444.29</v>
      </c>
      <c r="I35" s="11">
        <v>1215.75</v>
      </c>
      <c r="J35" s="11">
        <v>1503.34</v>
      </c>
      <c r="K35" s="11">
        <v>0</v>
      </c>
      <c r="L35" s="11">
        <v>0</v>
      </c>
      <c r="M35" s="11">
        <v>0</v>
      </c>
      <c r="N35" s="11">
        <v>0</v>
      </c>
      <c r="O35" s="11">
        <v>0</v>
      </c>
      <c r="P35" s="14">
        <v>0</v>
      </c>
      <c r="Q35" s="11">
        <v>0</v>
      </c>
      <c r="R35" s="14">
        <v>0</v>
      </c>
      <c r="S35" s="11">
        <v>0</v>
      </c>
      <c r="T35" s="11">
        <v>0</v>
      </c>
      <c r="U35" s="11">
        <v>0</v>
      </c>
      <c r="V35" s="41">
        <v>0</v>
      </c>
      <c r="W35" s="41">
        <v>0</v>
      </c>
      <c r="X35" s="42">
        <v>0</v>
      </c>
    </row>
    <row r="36" spans="1:24" ht="12.75" customHeight="1" x14ac:dyDescent="0.2">
      <c r="A36" s="10" t="s">
        <v>27</v>
      </c>
      <c r="B36" s="36" t="s">
        <v>39</v>
      </c>
      <c r="C36" s="11">
        <v>5433.96</v>
      </c>
      <c r="D36" s="11">
        <v>775.13</v>
      </c>
      <c r="E36" s="14">
        <v>888.25</v>
      </c>
      <c r="F36" s="11">
        <v>0</v>
      </c>
      <c r="G36" s="11">
        <v>996.52</v>
      </c>
      <c r="H36" s="11">
        <v>1364.93</v>
      </c>
      <c r="I36" s="11">
        <v>1377.4449999999999</v>
      </c>
      <c r="J36" s="11">
        <v>3210.34</v>
      </c>
      <c r="K36" s="11">
        <v>0</v>
      </c>
      <c r="L36" s="11">
        <v>0</v>
      </c>
      <c r="M36" s="11">
        <v>0</v>
      </c>
      <c r="N36" s="11">
        <v>0</v>
      </c>
      <c r="O36" s="11">
        <v>0</v>
      </c>
      <c r="P36" s="14">
        <v>0</v>
      </c>
      <c r="Q36" s="11">
        <v>0</v>
      </c>
      <c r="R36" s="14">
        <v>0</v>
      </c>
      <c r="S36" s="11">
        <v>0</v>
      </c>
      <c r="T36" s="11">
        <v>0</v>
      </c>
      <c r="U36" s="11">
        <v>0</v>
      </c>
      <c r="V36" s="41">
        <v>0</v>
      </c>
      <c r="W36" s="41">
        <v>0</v>
      </c>
      <c r="X36" s="42">
        <v>0</v>
      </c>
    </row>
    <row r="37" spans="1:24" ht="12.75" customHeight="1" x14ac:dyDescent="0.2">
      <c r="A37" s="10" t="s">
        <v>28</v>
      </c>
      <c r="B37" s="36" t="s">
        <v>39</v>
      </c>
      <c r="C37" s="11">
        <v>63166.18</v>
      </c>
      <c r="D37" s="11">
        <v>52676.17</v>
      </c>
      <c r="E37" s="14">
        <v>63830.17</v>
      </c>
      <c r="F37" s="11">
        <v>55315.15</v>
      </c>
      <c r="G37" s="11">
        <v>93768.5</v>
      </c>
      <c r="H37" s="11">
        <v>79290.320000000007</v>
      </c>
      <c r="I37" s="11">
        <v>70863.63</v>
      </c>
      <c r="J37" s="11">
        <v>77601.31</v>
      </c>
      <c r="K37" s="11">
        <v>0</v>
      </c>
      <c r="L37" s="11">
        <v>0</v>
      </c>
      <c r="M37" s="11">
        <v>0</v>
      </c>
      <c r="N37" s="11">
        <v>0</v>
      </c>
      <c r="O37" s="11">
        <v>0</v>
      </c>
      <c r="P37" s="14">
        <v>0</v>
      </c>
      <c r="Q37" s="11">
        <v>0</v>
      </c>
      <c r="R37" s="14">
        <v>0</v>
      </c>
      <c r="S37" s="11">
        <v>0</v>
      </c>
      <c r="T37" s="11">
        <v>0</v>
      </c>
      <c r="U37" s="11">
        <v>0</v>
      </c>
      <c r="V37" s="41">
        <v>0</v>
      </c>
      <c r="W37" s="41">
        <v>0</v>
      </c>
      <c r="X37" s="42">
        <v>0</v>
      </c>
    </row>
    <row r="38" spans="1:24" x14ac:dyDescent="0.2">
      <c r="A38" s="10" t="s">
        <v>29</v>
      </c>
      <c r="B38" s="36" t="s">
        <v>39</v>
      </c>
      <c r="C38" s="11">
        <v>46972.45</v>
      </c>
      <c r="D38" s="11">
        <v>2331.21</v>
      </c>
      <c r="E38" s="14">
        <v>17303.41</v>
      </c>
      <c r="F38" s="11">
        <v>1810.22</v>
      </c>
      <c r="G38" s="11">
        <v>30930.58</v>
      </c>
      <c r="H38" s="11">
        <v>24507.360000000001</v>
      </c>
      <c r="I38" s="11">
        <v>7875.29</v>
      </c>
      <c r="J38" s="11">
        <v>16722.009999999998</v>
      </c>
      <c r="K38" s="11">
        <v>0</v>
      </c>
      <c r="L38" s="11">
        <v>0</v>
      </c>
      <c r="M38" s="11">
        <v>0</v>
      </c>
      <c r="N38" s="11">
        <v>0</v>
      </c>
      <c r="O38" s="11">
        <v>0</v>
      </c>
      <c r="P38" s="14">
        <v>0</v>
      </c>
      <c r="Q38" s="11">
        <v>0</v>
      </c>
      <c r="R38" s="14">
        <v>0</v>
      </c>
      <c r="S38" s="11">
        <v>0</v>
      </c>
      <c r="T38" s="11">
        <v>0</v>
      </c>
      <c r="U38" s="11">
        <v>0</v>
      </c>
      <c r="V38" s="41">
        <v>0</v>
      </c>
      <c r="W38" s="41">
        <v>0</v>
      </c>
      <c r="X38" s="42">
        <v>0</v>
      </c>
    </row>
    <row r="39" spans="1:24" x14ac:dyDescent="0.2">
      <c r="A39" s="10" t="s">
        <v>30</v>
      </c>
      <c r="B39" s="36" t="s">
        <v>38</v>
      </c>
      <c r="C39" s="11">
        <v>0</v>
      </c>
      <c r="D39" s="11">
        <v>0</v>
      </c>
      <c r="E39" s="14">
        <v>0</v>
      </c>
      <c r="F39" s="11">
        <v>8608.2000000000007</v>
      </c>
      <c r="G39" s="11">
        <v>39270.910000000003</v>
      </c>
      <c r="H39" s="11">
        <v>33522.269999999997</v>
      </c>
      <c r="I39" s="11">
        <v>58370.62</v>
      </c>
      <c r="J39" s="11">
        <v>53831.12</v>
      </c>
      <c r="K39" s="11">
        <v>12042.11</v>
      </c>
      <c r="L39" s="11">
        <v>11659.08</v>
      </c>
      <c r="M39" s="11">
        <v>300.44</v>
      </c>
      <c r="N39" s="11">
        <v>21259.14</v>
      </c>
      <c r="O39" s="11">
        <v>46289.89</v>
      </c>
      <c r="P39" s="14">
        <v>499.4</v>
      </c>
      <c r="Q39" s="11">
        <v>311.37</v>
      </c>
      <c r="R39" s="14">
        <v>95.11</v>
      </c>
      <c r="S39" s="41">
        <v>28174.41</v>
      </c>
      <c r="T39" s="41">
        <v>461.15</v>
      </c>
      <c r="U39" s="11">
        <v>30759.439999999999</v>
      </c>
      <c r="V39" s="41">
        <v>1077.43</v>
      </c>
      <c r="W39" s="41">
        <v>227.6</v>
      </c>
      <c r="X39" s="42">
        <v>27935.9</v>
      </c>
    </row>
    <row r="40" spans="1:24" x14ac:dyDescent="0.2">
      <c r="A40" s="10" t="s">
        <v>31</v>
      </c>
      <c r="B40" s="36" t="s">
        <v>39</v>
      </c>
      <c r="C40" s="11">
        <v>6912.88</v>
      </c>
      <c r="D40" s="11">
        <v>77753.77</v>
      </c>
      <c r="E40" s="14">
        <v>10453.530000000001</v>
      </c>
      <c r="F40" s="11">
        <v>207.86</v>
      </c>
      <c r="G40" s="11">
        <v>143.15</v>
      </c>
      <c r="H40" s="11">
        <v>218.84</v>
      </c>
      <c r="I40" s="11">
        <v>2386.5500000000002</v>
      </c>
      <c r="J40" s="11">
        <v>10810.43</v>
      </c>
      <c r="K40" s="11">
        <v>0</v>
      </c>
      <c r="L40" s="11">
        <v>0</v>
      </c>
      <c r="M40" s="11">
        <v>0</v>
      </c>
      <c r="N40" s="11">
        <v>0</v>
      </c>
      <c r="O40" s="11">
        <v>0</v>
      </c>
      <c r="P40" s="14">
        <v>0</v>
      </c>
      <c r="Q40" s="11">
        <v>0</v>
      </c>
      <c r="R40" s="14">
        <v>0</v>
      </c>
      <c r="S40" s="11">
        <v>0</v>
      </c>
      <c r="T40" s="11">
        <v>0</v>
      </c>
      <c r="U40" s="11">
        <v>0</v>
      </c>
      <c r="V40" s="41">
        <v>0</v>
      </c>
      <c r="W40" s="41">
        <v>0</v>
      </c>
      <c r="X40" s="42">
        <v>0</v>
      </c>
    </row>
    <row r="41" spans="1:24" x14ac:dyDescent="0.2">
      <c r="A41" s="10" t="s">
        <v>32</v>
      </c>
      <c r="B41" s="36" t="s">
        <v>38</v>
      </c>
      <c r="C41" s="11">
        <v>530.73</v>
      </c>
      <c r="D41" s="11">
        <v>12085</v>
      </c>
      <c r="E41" s="14">
        <v>6903.9</v>
      </c>
      <c r="F41" s="11">
        <v>6636.94</v>
      </c>
      <c r="G41" s="11">
        <v>8898.61</v>
      </c>
      <c r="H41" s="11">
        <v>16300.99</v>
      </c>
      <c r="I41" s="11">
        <v>3929.22</v>
      </c>
      <c r="J41" s="11">
        <v>8281.57</v>
      </c>
      <c r="K41" s="11">
        <v>6032.42</v>
      </c>
      <c r="L41" s="11">
        <v>796.63</v>
      </c>
      <c r="M41" s="11">
        <v>1351.89</v>
      </c>
      <c r="N41" s="11">
        <v>1334.64</v>
      </c>
      <c r="O41" s="11">
        <v>833.05</v>
      </c>
      <c r="P41" s="14">
        <v>4840.95</v>
      </c>
      <c r="Q41" s="11">
        <v>1515.7</v>
      </c>
      <c r="R41" s="14">
        <v>1899.59</v>
      </c>
      <c r="S41" s="41">
        <v>3062.3</v>
      </c>
      <c r="T41" s="41">
        <v>3431.64</v>
      </c>
      <c r="U41" s="11">
        <v>2892.17</v>
      </c>
      <c r="V41" s="41">
        <v>3883.7</v>
      </c>
      <c r="W41" s="41">
        <v>4510.97</v>
      </c>
      <c r="X41" s="42">
        <v>6508.75</v>
      </c>
    </row>
    <row r="42" spans="1:24" x14ac:dyDescent="0.2">
      <c r="A42" s="15" t="s">
        <v>33</v>
      </c>
      <c r="B42" s="23"/>
      <c r="C42" s="18">
        <f t="shared" ref="C42:Q42" si="0">SUM(C5:C41)</f>
        <v>591643.28</v>
      </c>
      <c r="D42" s="18">
        <f t="shared" si="0"/>
        <v>617431.25000000012</v>
      </c>
      <c r="E42" s="18">
        <f t="shared" si="0"/>
        <v>856514.15</v>
      </c>
      <c r="F42" s="18">
        <f t="shared" si="0"/>
        <v>1425561.3399999999</v>
      </c>
      <c r="G42" s="19">
        <f t="shared" si="0"/>
        <v>881084.22000000009</v>
      </c>
      <c r="H42" s="19">
        <f t="shared" si="0"/>
        <v>984021.48</v>
      </c>
      <c r="I42" s="19">
        <f t="shared" si="0"/>
        <v>1156226.4050000003</v>
      </c>
      <c r="J42" s="19">
        <f t="shared" si="0"/>
        <v>1106549.98</v>
      </c>
      <c r="K42" s="19">
        <f t="shared" si="0"/>
        <v>265566.64999999997</v>
      </c>
      <c r="L42" s="19">
        <f t="shared" si="0"/>
        <v>408731.37999999995</v>
      </c>
      <c r="M42" s="19">
        <f t="shared" si="0"/>
        <v>553616.05999999994</v>
      </c>
      <c r="N42" s="19">
        <f t="shared" si="0"/>
        <v>290113.82</v>
      </c>
      <c r="O42" s="19">
        <f t="shared" si="0"/>
        <v>370842.41</v>
      </c>
      <c r="P42" s="19">
        <f t="shared" si="0"/>
        <v>403723.75000000006</v>
      </c>
      <c r="Q42" s="19">
        <f t="shared" si="0"/>
        <v>446372.25</v>
      </c>
      <c r="R42" s="37">
        <f t="shared" ref="R42:X42" si="1">SUM(R5:R41)</f>
        <v>452145.91999999998</v>
      </c>
      <c r="S42" s="19">
        <f t="shared" si="1"/>
        <v>367449.48</v>
      </c>
      <c r="T42" s="19">
        <f t="shared" si="1"/>
        <v>159729.14000000001</v>
      </c>
      <c r="U42" s="19">
        <f t="shared" si="1"/>
        <v>343346.79</v>
      </c>
      <c r="V42" s="19">
        <f t="shared" si="1"/>
        <v>258895.35</v>
      </c>
      <c r="W42" s="19">
        <f t="shared" ref="W42" si="2">SUM(W5:W41)</f>
        <v>369091.9499999999</v>
      </c>
      <c r="X42" s="49">
        <f t="shared" si="1"/>
        <v>213524.70999999996</v>
      </c>
    </row>
    <row r="43" spans="1:24" x14ac:dyDescent="0.2">
      <c r="A43" s="15" t="s">
        <v>34</v>
      </c>
      <c r="B43" s="23"/>
      <c r="C43" s="16" t="s">
        <v>35</v>
      </c>
      <c r="D43" s="17">
        <f>(D42-C42)/C42</f>
        <v>4.3587024262322541E-2</v>
      </c>
      <c r="E43" s="17">
        <f>(E42-D42)/D42</f>
        <v>0.38722189717478644</v>
      </c>
      <c r="F43" s="17">
        <f>(F42-E42)/E42</f>
        <v>0.66437570237456067</v>
      </c>
      <c r="G43" s="20">
        <f t="shared" ref="G43:L43" si="3">(G42-F42)/F42</f>
        <v>-0.38193875263199817</v>
      </c>
      <c r="H43" s="20">
        <f t="shared" si="3"/>
        <v>0.11683021629873236</v>
      </c>
      <c r="I43" s="20">
        <f t="shared" si="3"/>
        <v>0.17500118493348366</v>
      </c>
      <c r="J43" s="20">
        <f t="shared" si="3"/>
        <v>-4.2964271344417417E-2</v>
      </c>
      <c r="K43" s="20">
        <f t="shared" si="3"/>
        <v>-0.76000483050932777</v>
      </c>
      <c r="L43" s="20">
        <f t="shared" si="3"/>
        <v>0.5390915237286007</v>
      </c>
      <c r="M43" s="20">
        <f t="shared" ref="M43:S43" si="4">(M42-L42)/L42</f>
        <v>0.35447408026268989</v>
      </c>
      <c r="N43" s="20">
        <f t="shared" si="4"/>
        <v>-0.47596567194961786</v>
      </c>
      <c r="O43" s="20">
        <f t="shared" si="4"/>
        <v>0.27826523396920549</v>
      </c>
      <c r="P43" s="20">
        <f t="shared" si="4"/>
        <v>8.8666611782617005E-2</v>
      </c>
      <c r="Q43" s="20">
        <f t="shared" si="4"/>
        <v>0.10563782784639233</v>
      </c>
      <c r="R43" s="20">
        <f t="shared" si="4"/>
        <v>1.2934652635776494E-2</v>
      </c>
      <c r="S43" s="20">
        <f t="shared" si="4"/>
        <v>-0.18732103122814867</v>
      </c>
      <c r="T43" s="20">
        <f>(T42-S42)/S42</f>
        <v>-0.56530312684072914</v>
      </c>
      <c r="U43" s="20">
        <f>(U42-T42)/T42</f>
        <v>1.1495563677360308</v>
      </c>
      <c r="V43" s="20">
        <f>(V42-U42)/U42</f>
        <v>-0.24596542754921338</v>
      </c>
      <c r="W43" s="20">
        <f>(W42-V42)/V42</f>
        <v>0.42564148023516024</v>
      </c>
      <c r="X43" s="50">
        <f>(X42-W42)/W42</f>
        <v>-0.42148640738439291</v>
      </c>
    </row>
    <row r="44" spans="1:24" x14ac:dyDescent="0.2">
      <c r="A44" s="3"/>
      <c r="B44" s="9"/>
      <c r="C44" s="40"/>
      <c r="D44" s="40"/>
      <c r="E44" s="40"/>
      <c r="F44" s="40"/>
      <c r="G44" s="40"/>
      <c r="H44" s="40"/>
      <c r="I44" s="40"/>
      <c r="J44" s="40"/>
      <c r="K44" s="40"/>
      <c r="L44" s="40"/>
      <c r="M44" s="40"/>
      <c r="N44" s="40"/>
      <c r="O44" s="40"/>
      <c r="P44" s="40"/>
      <c r="Q44" s="40"/>
      <c r="R44" s="40"/>
      <c r="S44" s="40"/>
      <c r="T44" s="40"/>
      <c r="U44" s="40"/>
      <c r="V44" s="40"/>
      <c r="W44" s="40"/>
      <c r="X44" s="51"/>
    </row>
    <row r="45" spans="1:24" x14ac:dyDescent="0.2">
      <c r="A45" s="26" t="s">
        <v>41</v>
      </c>
      <c r="B45" s="9"/>
      <c r="C45" s="39"/>
      <c r="D45" s="39"/>
      <c r="E45" s="39"/>
      <c r="F45" s="39"/>
      <c r="G45" s="39"/>
      <c r="H45" s="39"/>
      <c r="I45" s="39"/>
      <c r="J45" s="39"/>
      <c r="K45" s="39"/>
      <c r="L45" s="39"/>
      <c r="M45" s="39"/>
      <c r="N45" s="39"/>
      <c r="O45" s="39"/>
      <c r="P45" s="39"/>
      <c r="Q45" s="39"/>
      <c r="R45" s="39"/>
      <c r="S45" s="39"/>
      <c r="T45" s="39"/>
      <c r="U45" s="39"/>
      <c r="V45" s="39"/>
      <c r="W45" s="39"/>
      <c r="X45" s="4"/>
    </row>
    <row r="46" spans="1:24" x14ac:dyDescent="0.2">
      <c r="A46" s="27" t="s">
        <v>40</v>
      </c>
      <c r="B46" s="28"/>
      <c r="C46" s="38">
        <f t="shared" ref="C46:O46" si="5">SUM(C6,C14,C15,C16,C17,C22,C23,C32,C39,C41)</f>
        <v>156594.85</v>
      </c>
      <c r="D46" s="38">
        <f t="shared" si="5"/>
        <v>171393.13</v>
      </c>
      <c r="E46" s="38">
        <f t="shared" si="5"/>
        <v>302189.17000000004</v>
      </c>
      <c r="F46" s="38">
        <f t="shared" si="5"/>
        <v>184778.11000000004</v>
      </c>
      <c r="G46" s="38">
        <f t="shared" si="5"/>
        <v>396041.98</v>
      </c>
      <c r="H46" s="38">
        <f t="shared" si="5"/>
        <v>315952.18</v>
      </c>
      <c r="I46" s="38">
        <f t="shared" si="5"/>
        <v>473805.76999999996</v>
      </c>
      <c r="J46" s="38">
        <f t="shared" si="5"/>
        <v>387171.17</v>
      </c>
      <c r="K46" s="38">
        <f t="shared" si="5"/>
        <v>265566.64999999997</v>
      </c>
      <c r="L46" s="38">
        <f t="shared" si="5"/>
        <v>408731.37999999995</v>
      </c>
      <c r="M46" s="38">
        <f t="shared" si="5"/>
        <v>553616.05999999994</v>
      </c>
      <c r="N46" s="38">
        <f t="shared" si="5"/>
        <v>290113.82</v>
      </c>
      <c r="O46" s="38">
        <f t="shared" si="5"/>
        <v>370842.41</v>
      </c>
      <c r="P46" s="38">
        <f>SUM(P6,P11,P14,P15,P16,P17,P22,P23,P24,P32,P39,P41)</f>
        <v>403723.75000000006</v>
      </c>
      <c r="Q46" s="38">
        <f>SUM(Q6,Q11,Q14,Q15,Q16,Q17,Q22,Q23,Q24,Q32,Q39,Q41)</f>
        <v>446372.25</v>
      </c>
      <c r="R46" s="38">
        <f>SUM(R6,R11,R14,R15,R16,R17,R22,R23,R24,R32,R39,R41)</f>
        <v>452145.91999999998</v>
      </c>
      <c r="S46" s="38">
        <f>SUM(S6,S11,S14,S15,S16,S17,S22,S23,S24,S32,S39,S41)</f>
        <v>367449.48</v>
      </c>
      <c r="T46" s="38">
        <f>SUM(T6,T11,T14,T15,T16,T17,T22,T23,T24,T32,T39,T41)</f>
        <v>159729.14000000001</v>
      </c>
      <c r="U46" s="38">
        <f>SUM(U6,U11,U14,U15,U16,U17,U19,U22,U23,U24,U32,U39,U41)</f>
        <v>343346.79</v>
      </c>
      <c r="V46" s="38">
        <f>SUM(V6,V11,V14,V15,V16,V17,V19,V22,V23,V24,V32,V39,V41)</f>
        <v>258895.35</v>
      </c>
      <c r="W46" s="38">
        <f>SUM(W6,W11,W14,W15,W16,W17,W19,W22,W23,W24,W32,W39,W41)</f>
        <v>369091.9499999999</v>
      </c>
      <c r="X46" s="52">
        <f>SUM(X6,X11,X14,X15,X16,X17,X19,X22,X23,X24,X32,X39,X41)</f>
        <v>213524.70999999996</v>
      </c>
    </row>
    <row r="47" spans="1:24" x14ac:dyDescent="0.2">
      <c r="A47" s="3"/>
      <c r="B47" s="9"/>
      <c r="C47" s="39"/>
      <c r="D47" s="39"/>
      <c r="E47" s="39"/>
      <c r="F47" s="39"/>
      <c r="G47" s="39"/>
      <c r="H47" s="39"/>
      <c r="I47" s="39"/>
      <c r="J47" s="39"/>
      <c r="K47" s="39"/>
      <c r="L47" s="39"/>
      <c r="M47" s="39"/>
      <c r="N47" s="39"/>
      <c r="O47" s="39"/>
      <c r="P47" s="39"/>
      <c r="Q47" s="39"/>
      <c r="R47" s="39"/>
      <c r="S47" s="39"/>
      <c r="T47" s="39"/>
      <c r="U47" s="39"/>
      <c r="V47" s="39"/>
      <c r="W47" s="39"/>
      <c r="X47" s="4"/>
    </row>
    <row r="48" spans="1:24" x14ac:dyDescent="0.2">
      <c r="A48" s="26" t="s">
        <v>42</v>
      </c>
      <c r="B48" s="9"/>
      <c r="C48" s="39"/>
      <c r="D48" s="39"/>
      <c r="E48" s="39"/>
      <c r="F48" s="39"/>
      <c r="G48" s="39"/>
      <c r="H48" s="39"/>
      <c r="I48" s="39"/>
      <c r="J48" s="39"/>
      <c r="K48" s="39"/>
      <c r="L48" s="39"/>
      <c r="M48" s="39"/>
      <c r="N48" s="39"/>
      <c r="O48" s="39"/>
      <c r="P48" s="39"/>
      <c r="Q48" s="39"/>
      <c r="R48" s="39"/>
      <c r="S48" s="39"/>
      <c r="T48" s="39"/>
      <c r="U48" s="39"/>
      <c r="V48" s="39"/>
      <c r="W48" s="39"/>
      <c r="X48" s="4"/>
    </row>
    <row r="49" spans="1:24" x14ac:dyDescent="0.2">
      <c r="A49" s="27" t="s">
        <v>40</v>
      </c>
      <c r="B49" s="28"/>
      <c r="C49" s="38">
        <f>(C42-C46)</f>
        <v>435048.43000000005</v>
      </c>
      <c r="D49" s="38">
        <f t="shared" ref="D49:P49" si="6">(D42-D46)</f>
        <v>446038.12000000011</v>
      </c>
      <c r="E49" s="38">
        <f t="shared" si="6"/>
        <v>554324.98</v>
      </c>
      <c r="F49" s="38">
        <f t="shared" si="6"/>
        <v>1240783.2299999997</v>
      </c>
      <c r="G49" s="38">
        <f t="shared" si="6"/>
        <v>485042.24000000011</v>
      </c>
      <c r="H49" s="38">
        <f t="shared" si="6"/>
        <v>668069.30000000005</v>
      </c>
      <c r="I49" s="38">
        <f t="shared" si="6"/>
        <v>682420.63500000024</v>
      </c>
      <c r="J49" s="38">
        <f t="shared" si="6"/>
        <v>719378.81</v>
      </c>
      <c r="K49" s="38">
        <f t="shared" si="6"/>
        <v>0</v>
      </c>
      <c r="L49" s="38">
        <f t="shared" si="6"/>
        <v>0</v>
      </c>
      <c r="M49" s="38">
        <f t="shared" si="6"/>
        <v>0</v>
      </c>
      <c r="N49" s="38">
        <f t="shared" si="6"/>
        <v>0</v>
      </c>
      <c r="O49" s="38">
        <f t="shared" si="6"/>
        <v>0</v>
      </c>
      <c r="P49" s="38">
        <f t="shared" si="6"/>
        <v>0</v>
      </c>
      <c r="Q49" s="38">
        <f t="shared" ref="Q49:X49" si="7">(Q42-Q46)</f>
        <v>0</v>
      </c>
      <c r="R49" s="38">
        <f t="shared" si="7"/>
        <v>0</v>
      </c>
      <c r="S49" s="38">
        <f t="shared" si="7"/>
        <v>0</v>
      </c>
      <c r="T49" s="38">
        <f t="shared" si="7"/>
        <v>0</v>
      </c>
      <c r="U49" s="38">
        <f t="shared" si="7"/>
        <v>0</v>
      </c>
      <c r="V49" s="38">
        <f t="shared" si="7"/>
        <v>0</v>
      </c>
      <c r="W49" s="38">
        <f t="shared" ref="W49" si="8">(W42-W46)</f>
        <v>0</v>
      </c>
      <c r="X49" s="52">
        <f t="shared" si="7"/>
        <v>0</v>
      </c>
    </row>
    <row r="50" spans="1:24" x14ac:dyDescent="0.2">
      <c r="A50" s="3"/>
      <c r="B50" s="9"/>
      <c r="C50" s="9"/>
      <c r="D50" s="9"/>
      <c r="E50" s="9"/>
      <c r="F50" s="9"/>
      <c r="G50" s="9"/>
      <c r="H50" s="9"/>
      <c r="I50" s="9"/>
      <c r="J50" s="9"/>
      <c r="K50" s="9"/>
      <c r="L50" s="9"/>
      <c r="M50" s="9"/>
      <c r="N50" s="9"/>
      <c r="O50" s="9"/>
      <c r="P50" s="9"/>
      <c r="Q50" s="9"/>
      <c r="R50" s="9"/>
      <c r="S50" s="9"/>
      <c r="T50" s="9"/>
      <c r="U50" s="9"/>
      <c r="V50" s="9"/>
      <c r="W50" s="9"/>
      <c r="X50" s="4"/>
    </row>
    <row r="51" spans="1:24" x14ac:dyDescent="0.2">
      <c r="A51" s="43" t="s">
        <v>43</v>
      </c>
      <c r="B51" s="44"/>
      <c r="C51" s="44"/>
      <c r="D51" s="44"/>
      <c r="E51" s="44"/>
      <c r="F51" s="44"/>
      <c r="G51" s="44"/>
      <c r="H51" s="44"/>
      <c r="I51" s="44"/>
      <c r="J51" s="44"/>
      <c r="K51" s="44"/>
      <c r="L51" s="44"/>
      <c r="M51" s="44"/>
      <c r="N51" s="44"/>
      <c r="O51" s="44"/>
      <c r="P51" s="44"/>
      <c r="Q51" s="44"/>
      <c r="R51" s="44"/>
      <c r="S51" s="44"/>
      <c r="T51" s="44"/>
      <c r="U51" s="44"/>
      <c r="V51" s="44"/>
      <c r="W51" s="44"/>
      <c r="X51" s="45"/>
    </row>
    <row r="52" spans="1:24" ht="25.5" customHeight="1" x14ac:dyDescent="0.2">
      <c r="A52" s="46" t="s">
        <v>44</v>
      </c>
      <c r="B52" s="47"/>
      <c r="C52" s="47"/>
      <c r="D52" s="47"/>
      <c r="E52" s="47"/>
      <c r="F52" s="47"/>
      <c r="G52" s="47"/>
      <c r="H52" s="47"/>
      <c r="I52" s="47"/>
      <c r="J52" s="47"/>
      <c r="K52" s="47"/>
      <c r="L52" s="47"/>
      <c r="M52" s="47"/>
      <c r="N52" s="47"/>
      <c r="O52" s="47"/>
      <c r="P52" s="47"/>
      <c r="Q52" s="47"/>
      <c r="R52" s="47"/>
      <c r="S52" s="47"/>
      <c r="T52" s="47"/>
      <c r="U52" s="47"/>
      <c r="V52" s="47"/>
      <c r="W52" s="47"/>
      <c r="X52" s="48"/>
    </row>
    <row r="53" spans="1:24" ht="25.5" customHeight="1" x14ac:dyDescent="0.2">
      <c r="A53" s="46" t="s">
        <v>45</v>
      </c>
      <c r="B53" s="47"/>
      <c r="C53" s="47"/>
      <c r="D53" s="47"/>
      <c r="E53" s="47"/>
      <c r="F53" s="47"/>
      <c r="G53" s="47"/>
      <c r="H53" s="47"/>
      <c r="I53" s="47"/>
      <c r="J53" s="47"/>
      <c r="K53" s="47"/>
      <c r="L53" s="47"/>
      <c r="M53" s="47"/>
      <c r="N53" s="47"/>
      <c r="O53" s="47"/>
      <c r="P53" s="47"/>
      <c r="Q53" s="47"/>
      <c r="R53" s="47"/>
      <c r="S53" s="47"/>
      <c r="T53" s="47"/>
      <c r="U53" s="47"/>
      <c r="V53" s="47"/>
      <c r="W53" s="47"/>
      <c r="X53" s="48"/>
    </row>
    <row r="54" spans="1:24" ht="38.25" customHeight="1" x14ac:dyDescent="0.2">
      <c r="A54" s="46" t="s">
        <v>46</v>
      </c>
      <c r="B54" s="47"/>
      <c r="C54" s="47"/>
      <c r="D54" s="47"/>
      <c r="E54" s="47"/>
      <c r="F54" s="47"/>
      <c r="G54" s="47"/>
      <c r="H54" s="47"/>
      <c r="I54" s="47"/>
      <c r="J54" s="47"/>
      <c r="K54" s="47"/>
      <c r="L54" s="47"/>
      <c r="M54" s="47"/>
      <c r="N54" s="47"/>
      <c r="O54" s="47"/>
      <c r="P54" s="47"/>
      <c r="Q54" s="47"/>
      <c r="R54" s="47"/>
      <c r="S54" s="47"/>
      <c r="T54" s="47"/>
      <c r="U54" s="47"/>
      <c r="V54" s="47"/>
      <c r="W54" s="47"/>
      <c r="X54" s="48"/>
    </row>
    <row r="55" spans="1:24" x14ac:dyDescent="0.2">
      <c r="A55" s="3"/>
      <c r="B55" s="9"/>
      <c r="C55" s="9"/>
      <c r="D55" s="9"/>
      <c r="E55" s="9"/>
      <c r="F55" s="9"/>
      <c r="G55" s="9"/>
      <c r="H55" s="9"/>
      <c r="I55" s="9"/>
      <c r="J55" s="9"/>
      <c r="K55" s="9"/>
      <c r="L55" s="9"/>
      <c r="M55" s="9"/>
      <c r="N55" s="9"/>
      <c r="O55" s="9"/>
      <c r="P55" s="9"/>
      <c r="Q55" s="9"/>
      <c r="R55" s="9"/>
      <c r="S55" s="9"/>
      <c r="T55" s="9"/>
      <c r="U55" s="9"/>
      <c r="V55" s="9"/>
      <c r="W55" s="9"/>
      <c r="X55" s="4"/>
    </row>
    <row r="56" spans="1:24" ht="13.5" thickBot="1" x14ac:dyDescent="0.25">
      <c r="A56" s="21" t="s">
        <v>37</v>
      </c>
      <c r="B56" s="24"/>
      <c r="C56" s="8"/>
      <c r="D56" s="8"/>
      <c r="E56" s="8"/>
      <c r="F56" s="8"/>
      <c r="G56" s="8"/>
      <c r="H56" s="8"/>
      <c r="I56" s="8"/>
      <c r="J56" s="8"/>
      <c r="K56" s="8"/>
      <c r="L56" s="8"/>
      <c r="M56" s="8"/>
      <c r="N56" s="8"/>
      <c r="O56" s="8"/>
      <c r="P56" s="8"/>
      <c r="Q56" s="8"/>
      <c r="R56" s="8"/>
      <c r="S56" s="8"/>
      <c r="T56" s="8"/>
      <c r="U56" s="8"/>
      <c r="V56" s="8"/>
      <c r="W56" s="8"/>
      <c r="X56" s="5"/>
    </row>
  </sheetData>
  <mergeCells count="4">
    <mergeCell ref="A51:X51"/>
    <mergeCell ref="A52:X52"/>
    <mergeCell ref="A53:X53"/>
    <mergeCell ref="A54:X54"/>
  </mergeCells>
  <phoneticPr fontId="0" type="noConversion"/>
  <printOptions horizontalCentered="1"/>
  <pageMargins left="0.5" right="0.5" top="0.5" bottom="0.5" header="0.3" footer="0.3"/>
  <pageSetup scale="49" fitToHeight="0" orientation="landscape" r:id="rId1"/>
  <headerFooter>
    <oddFooter>&amp;L&amp;12Office of Economic and Demographic Research&amp;C&amp;12Page &amp;P of &amp;N&amp;R&amp;12February 8, 2024</oddFooter>
  </headerFooter>
  <ignoredErrors>
    <ignoredError sqref="W42:X42 C42:V42" formulaRange="1"/>
    <ignoredError sqref="P4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Distributions</vt:lpstr>
      <vt:lpstr>Distributions!Print_Area</vt:lpstr>
      <vt:lpstr>Distributions!Print_Titles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2024-02-08T21:03:55Z</cp:lastPrinted>
  <dcterms:created xsi:type="dcterms:W3CDTF">2001-07-09T12:18:47Z</dcterms:created>
  <dcterms:modified xsi:type="dcterms:W3CDTF">2024-02-08T21:05:11Z</dcterms:modified>
</cp:coreProperties>
</file>