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Revenue Data/legislative/other own source/"/>
    </mc:Choice>
  </mc:AlternateContent>
  <xr:revisionPtr revIDLastSave="69" documentId="11_3495C003AB6CBC37ED664BF2A9A7D741FF6A2470" xr6:coauthVersionLast="47" xr6:coauthVersionMax="47" xr10:uidLastSave="{783AFD6E-6AD3-4127-A14A-CCEA1A48E7B9}"/>
  <bookViews>
    <workbookView xWindow="-108" yWindow="-108" windowWidth="23256" windowHeight="13896" tabRatio="929" xr2:uid="{00000000-000D-0000-FFFF-FFFF00000000}"/>
  </bookViews>
  <sheets>
    <sheet name="Totals by Year" sheetId="10" r:id="rId1"/>
    <sheet name="2023" sheetId="41" r:id="rId2"/>
    <sheet name="2022" sheetId="40" r:id="rId3"/>
    <sheet name="2021" sheetId="39" r:id="rId4"/>
    <sheet name="2020" sheetId="38" r:id="rId5"/>
    <sheet name="2019" sheetId="37" r:id="rId6"/>
    <sheet name="2018" sheetId="36" r:id="rId7"/>
    <sheet name="2017" sheetId="35" r:id="rId8"/>
    <sheet name="2016" sheetId="34" r:id="rId9"/>
    <sheet name="2015" sheetId="33" r:id="rId10"/>
    <sheet name="2014" sheetId="32" r:id="rId11"/>
    <sheet name="2013" sheetId="31" r:id="rId12"/>
    <sheet name="2012" sheetId="30" r:id="rId13"/>
    <sheet name="2011" sheetId="29" r:id="rId14"/>
    <sheet name="2010" sheetId="28" r:id="rId15"/>
    <sheet name="2009" sheetId="27" r:id="rId16"/>
    <sheet name="2008" sheetId="26" r:id="rId17"/>
    <sheet name="2007" sheetId="25" r:id="rId18"/>
    <sheet name="2006" sheetId="24" r:id="rId19"/>
    <sheet name="2005" sheetId="23" r:id="rId20"/>
    <sheet name="2004" sheetId="22" r:id="rId21"/>
    <sheet name="2003" sheetId="21" r:id="rId22"/>
    <sheet name="2002" sheetId="20" r:id="rId23"/>
    <sheet name="2001" sheetId="11" r:id="rId24"/>
    <sheet name="2000" sheetId="14" r:id="rId25"/>
    <sheet name="1999" sheetId="13" r:id="rId26"/>
    <sheet name="1998" sheetId="12" r:id="rId27"/>
    <sheet name="1997" sheetId="19" r:id="rId28"/>
    <sheet name="1996" sheetId="18" r:id="rId29"/>
    <sheet name="1995" sheetId="17" r:id="rId30"/>
    <sheet name="1994" sheetId="16" r:id="rId31"/>
    <sheet name="1993" sheetId="15" r:id="rId32"/>
  </sheets>
  <definedNames>
    <definedName name="_xlnm.Print_Area" localSheetId="31">'1993'!$A$1:$K$76</definedName>
    <definedName name="_xlnm.Print_Area" localSheetId="30">'1994'!$A$1:$K$76</definedName>
    <definedName name="_xlnm.Print_Area" localSheetId="29">'1995'!$A$1:$K$76</definedName>
    <definedName name="_xlnm.Print_Area" localSheetId="28">'1996'!$A$1:$K$76</definedName>
    <definedName name="_xlnm.Print_Area" localSheetId="27">'1997'!$A$1:$K$76</definedName>
    <definedName name="_xlnm.Print_Area" localSheetId="26">'1998'!$A$1:$K$76</definedName>
    <definedName name="_xlnm.Print_Area" localSheetId="25">'1999'!$A$1:$K$76</definedName>
    <definedName name="_xlnm.Print_Area" localSheetId="24">'2000'!$A$1:$K$76</definedName>
    <definedName name="_xlnm.Print_Area" localSheetId="23">'2001'!$A$1:$K$76</definedName>
    <definedName name="_xlnm.Print_Area" localSheetId="22">'2002'!$A$1:$K$76</definedName>
    <definedName name="_xlnm.Print_Area" localSheetId="21">'2003'!$A$1:$K$76</definedName>
    <definedName name="_xlnm.Print_Area" localSheetId="20">'2004'!$A$1:$K$76</definedName>
    <definedName name="_xlnm.Print_Area" localSheetId="19">'2005'!$A$1:$K$76</definedName>
    <definedName name="_xlnm.Print_Area" localSheetId="18">'2006'!$A$1:$K$76</definedName>
    <definedName name="_xlnm.Print_Area" localSheetId="17">'2007'!$A$1:$K$76</definedName>
    <definedName name="_xlnm.Print_Area" localSheetId="16">'2008'!$A$1:$K$76</definedName>
    <definedName name="_xlnm.Print_Area" localSheetId="15">'2009'!$A$1:$K$76</definedName>
    <definedName name="_xlnm.Print_Area" localSheetId="14">'2010'!$A$1:$K$76</definedName>
    <definedName name="_xlnm.Print_Area" localSheetId="13">'2011'!$A$1:$K$76</definedName>
    <definedName name="_xlnm.Print_Area" localSheetId="12">'2012'!$A$1:$K$76</definedName>
    <definedName name="_xlnm.Print_Area" localSheetId="11">'2013'!$A$1:$I$76</definedName>
    <definedName name="_xlnm.Print_Area" localSheetId="10">'2014'!$A$1:$I$76</definedName>
    <definedName name="_xlnm.Print_Area" localSheetId="9">'2015'!$A$1:$I$76</definedName>
    <definedName name="_xlnm.Print_Area" localSheetId="8">'2016'!$A$1:$I$76</definedName>
    <definedName name="_xlnm.Print_Area" localSheetId="7">'2017'!$A$1:$I$76</definedName>
    <definedName name="_xlnm.Print_Area" localSheetId="6">'2018'!$A$1:$I$76</definedName>
    <definedName name="_xlnm.Print_Area" localSheetId="5">'2019'!$A$1:$I$76</definedName>
    <definedName name="_xlnm.Print_Area" localSheetId="4">'2020'!$A$1:$I$76</definedName>
    <definedName name="_xlnm.Print_Area" localSheetId="3">'2021'!$A$1:$I$76</definedName>
    <definedName name="_xlnm.Print_Area" localSheetId="2">'2022'!$A$1:$I$76</definedName>
    <definedName name="_xlnm.Print_Area" localSheetId="1">'2023'!$A$1:$I$76</definedName>
    <definedName name="_xlnm.Print_Area" localSheetId="0">'Totals by Year'!$A$1:$AG$77</definedName>
    <definedName name="_xlnm.Print_Titles" localSheetId="31">'1993'!$1:$4</definedName>
    <definedName name="_xlnm.Print_Titles" localSheetId="30">'1994'!$1:$4</definedName>
    <definedName name="_xlnm.Print_Titles" localSheetId="29">'1995'!$1:$4</definedName>
    <definedName name="_xlnm.Print_Titles" localSheetId="28">'1996'!$1:$4</definedName>
    <definedName name="_xlnm.Print_Titles" localSheetId="27">'1997'!$1:$4</definedName>
    <definedName name="_xlnm.Print_Titles" localSheetId="26">'1998'!$1:$4</definedName>
    <definedName name="_xlnm.Print_Titles" localSheetId="25">'1999'!$1:$4</definedName>
    <definedName name="_xlnm.Print_Titles" localSheetId="24">'2000'!$1:$4</definedName>
    <definedName name="_xlnm.Print_Titles" localSheetId="23">'2001'!$1:$4</definedName>
    <definedName name="_xlnm.Print_Titles" localSheetId="22">'2002'!$1:$4</definedName>
    <definedName name="_xlnm.Print_Titles" localSheetId="21">'2003'!$1:$4</definedName>
    <definedName name="_xlnm.Print_Titles" localSheetId="20">'2004'!$1:$4</definedName>
    <definedName name="_xlnm.Print_Titles" localSheetId="19">'2005'!$1:$4</definedName>
    <definedName name="_xlnm.Print_Titles" localSheetId="18">'2006'!$1:$4</definedName>
    <definedName name="_xlnm.Print_Titles" localSheetId="17">'2007'!$1:$4</definedName>
    <definedName name="_xlnm.Print_Titles" localSheetId="16">'2008'!$1:$4</definedName>
    <definedName name="_xlnm.Print_Titles" localSheetId="15">'2009'!$1:$4</definedName>
    <definedName name="_xlnm.Print_Titles" localSheetId="14">'2010'!$1:$4</definedName>
    <definedName name="_xlnm.Print_Titles" localSheetId="13">'2011'!$1:$4</definedName>
    <definedName name="_xlnm.Print_Titles" localSheetId="12">'2012'!$1:$4</definedName>
    <definedName name="_xlnm.Print_Titles" localSheetId="11">'2013'!$1:$4</definedName>
    <definedName name="_xlnm.Print_Titles" localSheetId="10">'2014'!$1:$4</definedName>
    <definedName name="_xlnm.Print_Titles" localSheetId="9">'2015'!$1:$4</definedName>
    <definedName name="_xlnm.Print_Titles" localSheetId="8">'2016'!$1:$4</definedName>
    <definedName name="_xlnm.Print_Titles" localSheetId="7">'2017'!$1:$4</definedName>
    <definedName name="_xlnm.Print_Titles" localSheetId="6">'2018'!$1:$4</definedName>
    <definedName name="_xlnm.Print_Titles" localSheetId="5">'2019'!$1:$4</definedName>
    <definedName name="_xlnm.Print_Titles" localSheetId="4">'2020'!$1:$4</definedName>
    <definedName name="_xlnm.Print_Titles" localSheetId="3">'2021'!$1:$4</definedName>
    <definedName name="_xlnm.Print_Titles" localSheetId="2">'2022'!$1:$4</definedName>
    <definedName name="_xlnm.Print_Titles" localSheetId="1">'2023'!$1:$4</definedName>
    <definedName name="_xlnm.Print_Titles" localSheetId="0">'Totals by Year'!$1:$3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7" i="10" l="1"/>
  <c r="AG8" i="10"/>
  <c r="H74" i="41"/>
  <c r="G74" i="41"/>
  <c r="F74" i="41"/>
  <c r="E74" i="41"/>
  <c r="D74" i="41"/>
  <c r="C74" i="41"/>
  <c r="H72" i="41"/>
  <c r="G72" i="41"/>
  <c r="F72" i="41"/>
  <c r="E72" i="41"/>
  <c r="D72" i="41"/>
  <c r="C72" i="41"/>
  <c r="I71" i="41"/>
  <c r="AG70" i="10" s="1"/>
  <c r="I70" i="41"/>
  <c r="AG69" i="10" s="1"/>
  <c r="I69" i="41"/>
  <c r="AG68" i="10" s="1"/>
  <c r="I68" i="41"/>
  <c r="AG67" i="10" s="1"/>
  <c r="I67" i="41"/>
  <c r="AG66" i="10" s="1"/>
  <c r="I66" i="41"/>
  <c r="AG65" i="10" s="1"/>
  <c r="I65" i="41"/>
  <c r="AG64" i="10" s="1"/>
  <c r="I64" i="41"/>
  <c r="AG63" i="10" s="1"/>
  <c r="I63" i="41"/>
  <c r="AG62" i="10" s="1"/>
  <c r="I62" i="41"/>
  <c r="AG61" i="10" s="1"/>
  <c r="I61" i="41"/>
  <c r="AG60" i="10" s="1"/>
  <c r="I60" i="41"/>
  <c r="AG59" i="10" s="1"/>
  <c r="I59" i="41"/>
  <c r="AG58" i="10" s="1"/>
  <c r="I58" i="41"/>
  <c r="AG57" i="10" s="1"/>
  <c r="I57" i="41"/>
  <c r="AG56" i="10" s="1"/>
  <c r="I56" i="41"/>
  <c r="AG55" i="10" s="1"/>
  <c r="I55" i="41"/>
  <c r="AG54" i="10" s="1"/>
  <c r="I54" i="41"/>
  <c r="AG53" i="10" s="1"/>
  <c r="I53" i="41"/>
  <c r="AG52" i="10" s="1"/>
  <c r="I52" i="41"/>
  <c r="AG51" i="10" s="1"/>
  <c r="I51" i="41"/>
  <c r="AG50" i="10" s="1"/>
  <c r="I50" i="41"/>
  <c r="AG49" i="10" s="1"/>
  <c r="I49" i="41"/>
  <c r="AG48" i="10" s="1"/>
  <c r="I48" i="41"/>
  <c r="AG47" i="10" s="1"/>
  <c r="I47" i="41"/>
  <c r="AG46" i="10" s="1"/>
  <c r="I46" i="41"/>
  <c r="AG45" i="10" s="1"/>
  <c r="I45" i="41"/>
  <c r="AG44" i="10" s="1"/>
  <c r="I44" i="41"/>
  <c r="AG43" i="10" s="1"/>
  <c r="I43" i="41"/>
  <c r="AG42" i="10" s="1"/>
  <c r="I42" i="41"/>
  <c r="AG41" i="10" s="1"/>
  <c r="I41" i="41"/>
  <c r="AG40" i="10" s="1"/>
  <c r="I40" i="41"/>
  <c r="AG39" i="10" s="1"/>
  <c r="I39" i="41"/>
  <c r="AG38" i="10" s="1"/>
  <c r="I38" i="41"/>
  <c r="AG37" i="10" s="1"/>
  <c r="I37" i="41"/>
  <c r="AG36" i="10" s="1"/>
  <c r="I36" i="41"/>
  <c r="AG35" i="10" s="1"/>
  <c r="I35" i="41"/>
  <c r="AG34" i="10" s="1"/>
  <c r="I34" i="41"/>
  <c r="AG33" i="10" s="1"/>
  <c r="I33" i="41"/>
  <c r="AG32" i="10" s="1"/>
  <c r="I32" i="41"/>
  <c r="AG31" i="10" s="1"/>
  <c r="I31" i="41"/>
  <c r="AG30" i="10" s="1"/>
  <c r="I30" i="41"/>
  <c r="AG29" i="10" s="1"/>
  <c r="I29" i="41"/>
  <c r="AG28" i="10" s="1"/>
  <c r="I28" i="41"/>
  <c r="AG27" i="10" s="1"/>
  <c r="I27" i="41"/>
  <c r="AG26" i="10" s="1"/>
  <c r="I26" i="41"/>
  <c r="AG25" i="10" s="1"/>
  <c r="I25" i="41"/>
  <c r="AG24" i="10" s="1"/>
  <c r="I24" i="41"/>
  <c r="AG23" i="10" s="1"/>
  <c r="I23" i="41"/>
  <c r="AG22" i="10" s="1"/>
  <c r="I22" i="41"/>
  <c r="AG21" i="10" s="1"/>
  <c r="I21" i="41"/>
  <c r="AG20" i="10" s="1"/>
  <c r="I20" i="41"/>
  <c r="AG19" i="10" s="1"/>
  <c r="I19" i="41"/>
  <c r="I18" i="41"/>
  <c r="AG17" i="10" s="1"/>
  <c r="I17" i="41"/>
  <c r="AG16" i="10" s="1"/>
  <c r="I16" i="41"/>
  <c r="AG15" i="10" s="1"/>
  <c r="I15" i="41"/>
  <c r="AG14" i="10" s="1"/>
  <c r="I14" i="41"/>
  <c r="AG13" i="10" s="1"/>
  <c r="I13" i="41"/>
  <c r="AG12" i="10" s="1"/>
  <c r="I12" i="41"/>
  <c r="AG11" i="10" s="1"/>
  <c r="I11" i="41"/>
  <c r="AG10" i="10" s="1"/>
  <c r="I10" i="41"/>
  <c r="AG9" i="10" s="1"/>
  <c r="I9" i="41"/>
  <c r="I8" i="41"/>
  <c r="I7" i="41"/>
  <c r="AG6" i="10" s="1"/>
  <c r="I6" i="41"/>
  <c r="AG5" i="10" s="1"/>
  <c r="I5" i="41"/>
  <c r="AG4" i="10" s="1"/>
  <c r="AF73" i="10"/>
  <c r="AF4" i="10"/>
  <c r="AF5" i="10"/>
  <c r="AF6" i="10"/>
  <c r="AF7" i="10"/>
  <c r="AF8" i="10"/>
  <c r="AF9" i="10"/>
  <c r="AF10" i="10"/>
  <c r="AF11" i="10"/>
  <c r="AF12" i="10"/>
  <c r="AF13" i="10"/>
  <c r="AF14" i="10"/>
  <c r="AF15" i="10"/>
  <c r="AF16" i="10"/>
  <c r="AF17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38" i="10"/>
  <c r="AF39" i="10"/>
  <c r="AF40" i="10"/>
  <c r="AF41" i="10"/>
  <c r="AF42" i="10"/>
  <c r="AF43" i="10"/>
  <c r="AF44" i="10"/>
  <c r="AF45" i="10"/>
  <c r="AF46" i="10"/>
  <c r="AF47" i="10"/>
  <c r="AF48" i="10"/>
  <c r="AF49" i="10"/>
  <c r="AF50" i="10"/>
  <c r="AF51" i="10"/>
  <c r="AF52" i="10"/>
  <c r="AF53" i="10"/>
  <c r="AF54" i="10"/>
  <c r="AF55" i="10"/>
  <c r="AF56" i="10"/>
  <c r="AF57" i="10"/>
  <c r="AF58" i="10"/>
  <c r="AF59" i="10"/>
  <c r="AF60" i="10"/>
  <c r="AF61" i="10"/>
  <c r="AF62" i="10"/>
  <c r="AF63" i="10"/>
  <c r="AF64" i="10"/>
  <c r="AF65" i="10"/>
  <c r="AF66" i="10"/>
  <c r="AF67" i="10"/>
  <c r="AF68" i="10"/>
  <c r="AF69" i="10"/>
  <c r="AF70" i="10"/>
  <c r="AF71" i="10"/>
  <c r="AF72" i="10"/>
  <c r="I74" i="41" l="1"/>
  <c r="AG73" i="10" s="1"/>
  <c r="I72" i="41"/>
  <c r="G73" i="41" s="1"/>
  <c r="H74" i="40"/>
  <c r="G74" i="40"/>
  <c r="F74" i="40"/>
  <c r="E74" i="40"/>
  <c r="D74" i="40"/>
  <c r="C74" i="40"/>
  <c r="H72" i="40"/>
  <c r="G72" i="40"/>
  <c r="F72" i="40"/>
  <c r="E72" i="40"/>
  <c r="D72" i="40"/>
  <c r="C72" i="40"/>
  <c r="I71" i="40"/>
  <c r="I70" i="40"/>
  <c r="I69" i="40"/>
  <c r="I68" i="40"/>
  <c r="I67" i="40"/>
  <c r="I66" i="40"/>
  <c r="I65" i="40"/>
  <c r="I64" i="40"/>
  <c r="I63" i="40"/>
  <c r="I62" i="40"/>
  <c r="I61" i="40"/>
  <c r="I60" i="40"/>
  <c r="I59" i="40"/>
  <c r="I58" i="40"/>
  <c r="I57" i="40"/>
  <c r="I56" i="40"/>
  <c r="I55" i="40"/>
  <c r="I54" i="40"/>
  <c r="I53" i="40"/>
  <c r="I52" i="40"/>
  <c r="I51" i="40"/>
  <c r="I50" i="40"/>
  <c r="I49" i="40"/>
  <c r="I48" i="40"/>
  <c r="I47" i="40"/>
  <c r="I46" i="40"/>
  <c r="I45" i="40"/>
  <c r="I44" i="40"/>
  <c r="I43" i="40"/>
  <c r="I42" i="40"/>
  <c r="I41" i="40"/>
  <c r="I40" i="40"/>
  <c r="I39" i="40"/>
  <c r="I38" i="40"/>
  <c r="I37" i="40"/>
  <c r="I36" i="40"/>
  <c r="I35" i="40"/>
  <c r="I34" i="40"/>
  <c r="I33" i="40"/>
  <c r="I32" i="40"/>
  <c r="I31" i="40"/>
  <c r="I30" i="40"/>
  <c r="I29" i="40"/>
  <c r="I28" i="40"/>
  <c r="I27" i="40"/>
  <c r="I26" i="40"/>
  <c r="I25" i="40"/>
  <c r="I24" i="40"/>
  <c r="I23" i="40"/>
  <c r="I22" i="40"/>
  <c r="I21" i="40"/>
  <c r="I20" i="40"/>
  <c r="I19" i="40"/>
  <c r="I18" i="40"/>
  <c r="I17" i="40"/>
  <c r="I16" i="40"/>
  <c r="I15" i="40"/>
  <c r="I14" i="40"/>
  <c r="I13" i="40"/>
  <c r="I12" i="40"/>
  <c r="I11" i="40"/>
  <c r="I10" i="40"/>
  <c r="I9" i="40"/>
  <c r="I8" i="40"/>
  <c r="I7" i="40"/>
  <c r="I6" i="40"/>
  <c r="I5" i="40"/>
  <c r="E73" i="41" l="1"/>
  <c r="F73" i="41"/>
  <c r="H73" i="41"/>
  <c r="AG71" i="10"/>
  <c r="AG72" i="10" s="1"/>
  <c r="D73" i="41"/>
  <c r="I73" i="41"/>
  <c r="C73" i="41"/>
  <c r="I74" i="40"/>
  <c r="I72" i="40"/>
  <c r="AD5" i="10"/>
  <c r="AD7" i="10"/>
  <c r="AD27" i="10"/>
  <c r="AD39" i="10"/>
  <c r="AD40" i="10"/>
  <c r="AD41" i="10"/>
  <c r="AD51" i="10"/>
  <c r="AD56" i="10"/>
  <c r="H74" i="39"/>
  <c r="G74" i="39"/>
  <c r="F74" i="39"/>
  <c r="E74" i="39"/>
  <c r="D74" i="39"/>
  <c r="C74" i="39"/>
  <c r="H72" i="39"/>
  <c r="G72" i="39"/>
  <c r="F72" i="39"/>
  <c r="E72" i="39"/>
  <c r="D72" i="39"/>
  <c r="C72" i="39"/>
  <c r="I71" i="39"/>
  <c r="AE70" i="10" s="1"/>
  <c r="I70" i="39"/>
  <c r="AE69" i="10" s="1"/>
  <c r="I69" i="39"/>
  <c r="AE68" i="10" s="1"/>
  <c r="I68" i="39"/>
  <c r="AE67" i="10" s="1"/>
  <c r="I67" i="39"/>
  <c r="AE66" i="10" s="1"/>
  <c r="I66" i="39"/>
  <c r="AE65" i="10" s="1"/>
  <c r="I65" i="39"/>
  <c r="AE64" i="10" s="1"/>
  <c r="I64" i="39"/>
  <c r="AE63" i="10" s="1"/>
  <c r="I63" i="39"/>
  <c r="AE62" i="10" s="1"/>
  <c r="I62" i="39"/>
  <c r="AE61" i="10" s="1"/>
  <c r="I61" i="39"/>
  <c r="AE60" i="10" s="1"/>
  <c r="I60" i="39"/>
  <c r="AE59" i="10" s="1"/>
  <c r="I59" i="39"/>
  <c r="AE58" i="10" s="1"/>
  <c r="I58" i="39"/>
  <c r="AE57" i="10" s="1"/>
  <c r="I57" i="39"/>
  <c r="AE56" i="10" s="1"/>
  <c r="I56" i="39"/>
  <c r="AE55" i="10" s="1"/>
  <c r="I55" i="39"/>
  <c r="AE54" i="10" s="1"/>
  <c r="I54" i="39"/>
  <c r="AE53" i="10" s="1"/>
  <c r="I53" i="39"/>
  <c r="AE52" i="10" s="1"/>
  <c r="I52" i="39"/>
  <c r="AE51" i="10" s="1"/>
  <c r="I51" i="39"/>
  <c r="AE50" i="10" s="1"/>
  <c r="I50" i="39"/>
  <c r="AE49" i="10" s="1"/>
  <c r="I49" i="39"/>
  <c r="AE48" i="10" s="1"/>
  <c r="I48" i="39"/>
  <c r="AE47" i="10" s="1"/>
  <c r="I47" i="39"/>
  <c r="AE46" i="10" s="1"/>
  <c r="I46" i="39"/>
  <c r="AE45" i="10" s="1"/>
  <c r="I45" i="39"/>
  <c r="AE44" i="10" s="1"/>
  <c r="I44" i="39"/>
  <c r="AE43" i="10" s="1"/>
  <c r="I43" i="39"/>
  <c r="AE42" i="10" s="1"/>
  <c r="I42" i="39"/>
  <c r="AE41" i="10" s="1"/>
  <c r="I41" i="39"/>
  <c r="AE40" i="10" s="1"/>
  <c r="I40" i="39"/>
  <c r="AE39" i="10" s="1"/>
  <c r="I39" i="39"/>
  <c r="AE38" i="10" s="1"/>
  <c r="I38" i="39"/>
  <c r="AE37" i="10" s="1"/>
  <c r="I37" i="39"/>
  <c r="AE36" i="10" s="1"/>
  <c r="I36" i="39"/>
  <c r="AE35" i="10" s="1"/>
  <c r="I35" i="39"/>
  <c r="AE34" i="10" s="1"/>
  <c r="I34" i="39"/>
  <c r="AE33" i="10" s="1"/>
  <c r="I33" i="39"/>
  <c r="AE32" i="10" s="1"/>
  <c r="I32" i="39"/>
  <c r="AE31" i="10" s="1"/>
  <c r="I31" i="39"/>
  <c r="AE30" i="10" s="1"/>
  <c r="I30" i="39"/>
  <c r="AE29" i="10" s="1"/>
  <c r="I29" i="39"/>
  <c r="AE28" i="10" s="1"/>
  <c r="I28" i="39"/>
  <c r="AE27" i="10" s="1"/>
  <c r="I27" i="39"/>
  <c r="AE26" i="10" s="1"/>
  <c r="I26" i="39"/>
  <c r="AE25" i="10" s="1"/>
  <c r="I25" i="39"/>
  <c r="AE24" i="10" s="1"/>
  <c r="I24" i="39"/>
  <c r="AE23" i="10" s="1"/>
  <c r="I23" i="39"/>
  <c r="AE22" i="10" s="1"/>
  <c r="I22" i="39"/>
  <c r="AE21" i="10" s="1"/>
  <c r="I21" i="39"/>
  <c r="AE20" i="10" s="1"/>
  <c r="I20" i="39"/>
  <c r="AE19" i="10" s="1"/>
  <c r="I19" i="39"/>
  <c r="I18" i="39"/>
  <c r="AE17" i="10" s="1"/>
  <c r="I17" i="39"/>
  <c r="AE16" i="10" s="1"/>
  <c r="I16" i="39"/>
  <c r="AE15" i="10" s="1"/>
  <c r="I15" i="39"/>
  <c r="AE14" i="10" s="1"/>
  <c r="I14" i="39"/>
  <c r="AE13" i="10" s="1"/>
  <c r="I13" i="39"/>
  <c r="AE12" i="10" s="1"/>
  <c r="I12" i="39"/>
  <c r="AE11" i="10" s="1"/>
  <c r="I11" i="39"/>
  <c r="AE10" i="10" s="1"/>
  <c r="I10" i="39"/>
  <c r="AE9" i="10" s="1"/>
  <c r="I9" i="39"/>
  <c r="AE8" i="10" s="1"/>
  <c r="I8" i="39"/>
  <c r="AE7" i="10" s="1"/>
  <c r="I7" i="39"/>
  <c r="AE6" i="10" s="1"/>
  <c r="I6" i="39"/>
  <c r="AE5" i="10" s="1"/>
  <c r="I5" i="39"/>
  <c r="AE4" i="10" s="1"/>
  <c r="AC24" i="10"/>
  <c r="AC25" i="10"/>
  <c r="AC26" i="10"/>
  <c r="AC35" i="10"/>
  <c r="AC36" i="10"/>
  <c r="AC37" i="10"/>
  <c r="AC38" i="10"/>
  <c r="AC50" i="10"/>
  <c r="AC61" i="10"/>
  <c r="H74" i="38"/>
  <c r="G74" i="38"/>
  <c r="F74" i="38"/>
  <c r="E74" i="38"/>
  <c r="D74" i="38"/>
  <c r="C74" i="38"/>
  <c r="H72" i="38"/>
  <c r="G72" i="38"/>
  <c r="F72" i="38"/>
  <c r="E72" i="38"/>
  <c r="D72" i="38"/>
  <c r="C72" i="38"/>
  <c r="I71" i="38"/>
  <c r="AD70" i="10" s="1"/>
  <c r="I70" i="38"/>
  <c r="AD69" i="10" s="1"/>
  <c r="I69" i="38"/>
  <c r="AD68" i="10" s="1"/>
  <c r="I68" i="38"/>
  <c r="AD67" i="10" s="1"/>
  <c r="I67" i="38"/>
  <c r="AD66" i="10" s="1"/>
  <c r="I66" i="38"/>
  <c r="AD65" i="10" s="1"/>
  <c r="I65" i="38"/>
  <c r="AD64" i="10" s="1"/>
  <c r="I64" i="38"/>
  <c r="AD63" i="10" s="1"/>
  <c r="I63" i="38"/>
  <c r="AD62" i="10" s="1"/>
  <c r="I62" i="38"/>
  <c r="AD61" i="10" s="1"/>
  <c r="I61" i="38"/>
  <c r="AD60" i="10" s="1"/>
  <c r="I60" i="38"/>
  <c r="AD59" i="10" s="1"/>
  <c r="I59" i="38"/>
  <c r="AD58" i="10" s="1"/>
  <c r="I58" i="38"/>
  <c r="AD57" i="10" s="1"/>
  <c r="I57" i="38"/>
  <c r="I56" i="38"/>
  <c r="AD55" i="10" s="1"/>
  <c r="I55" i="38"/>
  <c r="AD54" i="10" s="1"/>
  <c r="I54" i="38"/>
  <c r="AD53" i="10" s="1"/>
  <c r="I53" i="38"/>
  <c r="AD52" i="10" s="1"/>
  <c r="I52" i="38"/>
  <c r="I51" i="38"/>
  <c r="AD50" i="10" s="1"/>
  <c r="I50" i="38"/>
  <c r="AD49" i="10" s="1"/>
  <c r="I49" i="38"/>
  <c r="AD48" i="10" s="1"/>
  <c r="I48" i="38"/>
  <c r="AD47" i="10" s="1"/>
  <c r="I47" i="38"/>
  <c r="AD46" i="10" s="1"/>
  <c r="I46" i="38"/>
  <c r="AD45" i="10" s="1"/>
  <c r="I45" i="38"/>
  <c r="AD44" i="10" s="1"/>
  <c r="I44" i="38"/>
  <c r="AD43" i="10" s="1"/>
  <c r="I43" i="38"/>
  <c r="AD42" i="10" s="1"/>
  <c r="I42" i="38"/>
  <c r="I41" i="38"/>
  <c r="I40" i="38"/>
  <c r="I39" i="38"/>
  <c r="AD38" i="10" s="1"/>
  <c r="I38" i="38"/>
  <c r="AD37" i="10" s="1"/>
  <c r="I37" i="38"/>
  <c r="AD36" i="10" s="1"/>
  <c r="I36" i="38"/>
  <c r="AD35" i="10" s="1"/>
  <c r="I35" i="38"/>
  <c r="AD34" i="10" s="1"/>
  <c r="I34" i="38"/>
  <c r="AD33" i="10" s="1"/>
  <c r="I33" i="38"/>
  <c r="AD32" i="10" s="1"/>
  <c r="I32" i="38"/>
  <c r="AD31" i="10" s="1"/>
  <c r="I31" i="38"/>
  <c r="AD30" i="10" s="1"/>
  <c r="I30" i="38"/>
  <c r="AD29" i="10" s="1"/>
  <c r="I29" i="38"/>
  <c r="AD28" i="10" s="1"/>
  <c r="I28" i="38"/>
  <c r="I27" i="38"/>
  <c r="AD26" i="10" s="1"/>
  <c r="I26" i="38"/>
  <c r="AD25" i="10" s="1"/>
  <c r="I25" i="38"/>
  <c r="AD24" i="10" s="1"/>
  <c r="I24" i="38"/>
  <c r="AD23" i="10" s="1"/>
  <c r="I23" i="38"/>
  <c r="AD22" i="10" s="1"/>
  <c r="I22" i="38"/>
  <c r="AD21" i="10" s="1"/>
  <c r="I21" i="38"/>
  <c r="AD20" i="10" s="1"/>
  <c r="I20" i="38"/>
  <c r="AD19" i="10" s="1"/>
  <c r="I19" i="38"/>
  <c r="I18" i="38"/>
  <c r="AD17" i="10" s="1"/>
  <c r="I17" i="38"/>
  <c r="AD16" i="10" s="1"/>
  <c r="I16" i="38"/>
  <c r="AD15" i="10" s="1"/>
  <c r="I15" i="38"/>
  <c r="AD14" i="10" s="1"/>
  <c r="I14" i="38"/>
  <c r="AD13" i="10" s="1"/>
  <c r="I13" i="38"/>
  <c r="AD12" i="10" s="1"/>
  <c r="I12" i="38"/>
  <c r="AD11" i="10" s="1"/>
  <c r="I11" i="38"/>
  <c r="AD10" i="10" s="1"/>
  <c r="I10" i="38"/>
  <c r="AD9" i="10" s="1"/>
  <c r="I9" i="38"/>
  <c r="I72" i="38" s="1"/>
  <c r="I8" i="38"/>
  <c r="I7" i="38"/>
  <c r="AD6" i="10" s="1"/>
  <c r="I6" i="38"/>
  <c r="I5" i="38"/>
  <c r="AD4" i="10" s="1"/>
  <c r="H74" i="37"/>
  <c r="G74" i="37"/>
  <c r="F74" i="37"/>
  <c r="E74" i="37"/>
  <c r="D74" i="37"/>
  <c r="C74" i="37"/>
  <c r="H72" i="37"/>
  <c r="G72" i="37"/>
  <c r="F72" i="37"/>
  <c r="E72" i="37"/>
  <c r="D72" i="37"/>
  <c r="C72" i="37"/>
  <c r="I71" i="37"/>
  <c r="AC70" i="10" s="1"/>
  <c r="I70" i="37"/>
  <c r="AC69" i="10" s="1"/>
  <c r="I69" i="37"/>
  <c r="AC68" i="10" s="1"/>
  <c r="I68" i="37"/>
  <c r="AC67" i="10" s="1"/>
  <c r="I67" i="37"/>
  <c r="AC66" i="10" s="1"/>
  <c r="I66" i="37"/>
  <c r="AC65" i="10" s="1"/>
  <c r="I65" i="37"/>
  <c r="AC64" i="10" s="1"/>
  <c r="I64" i="37"/>
  <c r="AC63" i="10" s="1"/>
  <c r="I63" i="37"/>
  <c r="AC62" i="10" s="1"/>
  <c r="I62" i="37"/>
  <c r="I61" i="37"/>
  <c r="AC60" i="10" s="1"/>
  <c r="I60" i="37"/>
  <c r="AC59" i="10" s="1"/>
  <c r="I59" i="37"/>
  <c r="AC58" i="10" s="1"/>
  <c r="I58" i="37"/>
  <c r="AC57" i="10" s="1"/>
  <c r="I57" i="37"/>
  <c r="AC56" i="10" s="1"/>
  <c r="I56" i="37"/>
  <c r="AC55" i="10" s="1"/>
  <c r="I55" i="37"/>
  <c r="AC54" i="10" s="1"/>
  <c r="I54" i="37"/>
  <c r="AC53" i="10" s="1"/>
  <c r="I53" i="37"/>
  <c r="AC52" i="10" s="1"/>
  <c r="I52" i="37"/>
  <c r="AC51" i="10" s="1"/>
  <c r="I51" i="37"/>
  <c r="I50" i="37"/>
  <c r="AC49" i="10" s="1"/>
  <c r="I49" i="37"/>
  <c r="AC48" i="10" s="1"/>
  <c r="I48" i="37"/>
  <c r="AC47" i="10" s="1"/>
  <c r="I47" i="37"/>
  <c r="AC46" i="10" s="1"/>
  <c r="I46" i="37"/>
  <c r="AC45" i="10" s="1"/>
  <c r="I45" i="37"/>
  <c r="AC44" i="10" s="1"/>
  <c r="I44" i="37"/>
  <c r="AC43" i="10" s="1"/>
  <c r="I43" i="37"/>
  <c r="AC42" i="10" s="1"/>
  <c r="I42" i="37"/>
  <c r="AC41" i="10" s="1"/>
  <c r="I41" i="37"/>
  <c r="AC40" i="10" s="1"/>
  <c r="I40" i="37"/>
  <c r="AC39" i="10" s="1"/>
  <c r="I39" i="37"/>
  <c r="I38" i="37"/>
  <c r="I37" i="37"/>
  <c r="I36" i="37"/>
  <c r="I35" i="37"/>
  <c r="AC34" i="10" s="1"/>
  <c r="I34" i="37"/>
  <c r="AC33" i="10" s="1"/>
  <c r="I33" i="37"/>
  <c r="AC32" i="10" s="1"/>
  <c r="I32" i="37"/>
  <c r="AC31" i="10" s="1"/>
  <c r="I31" i="37"/>
  <c r="AC30" i="10" s="1"/>
  <c r="I30" i="37"/>
  <c r="AC29" i="10" s="1"/>
  <c r="I29" i="37"/>
  <c r="AC28" i="10" s="1"/>
  <c r="I28" i="37"/>
  <c r="AC27" i="10" s="1"/>
  <c r="I27" i="37"/>
  <c r="I26" i="37"/>
  <c r="I25" i="37"/>
  <c r="I24" i="37"/>
  <c r="AC23" i="10" s="1"/>
  <c r="I23" i="37"/>
  <c r="AC22" i="10" s="1"/>
  <c r="I22" i="37"/>
  <c r="AC21" i="10" s="1"/>
  <c r="I21" i="37"/>
  <c r="AC20" i="10" s="1"/>
  <c r="I20" i="37"/>
  <c r="AC19" i="10" s="1"/>
  <c r="I19" i="37"/>
  <c r="I18" i="37"/>
  <c r="AC17" i="10" s="1"/>
  <c r="I17" i="37"/>
  <c r="AC16" i="10" s="1"/>
  <c r="I16" i="37"/>
  <c r="AC15" i="10" s="1"/>
  <c r="I15" i="37"/>
  <c r="AC14" i="10" s="1"/>
  <c r="I14" i="37"/>
  <c r="AC13" i="10" s="1"/>
  <c r="I13" i="37"/>
  <c r="AC12" i="10" s="1"/>
  <c r="I12" i="37"/>
  <c r="AC11" i="10" s="1"/>
  <c r="I11" i="37"/>
  <c r="AC10" i="10" s="1"/>
  <c r="I10" i="37"/>
  <c r="AC9" i="10" s="1"/>
  <c r="I9" i="37"/>
  <c r="AC8" i="10" s="1"/>
  <c r="I8" i="37"/>
  <c r="AC7" i="10" s="1"/>
  <c r="I7" i="37"/>
  <c r="AC6" i="10" s="1"/>
  <c r="I6" i="37"/>
  <c r="AC5" i="10" s="1"/>
  <c r="I5" i="37"/>
  <c r="AC4" i="10" s="1"/>
  <c r="AB22" i="10"/>
  <c r="AB29" i="10"/>
  <c r="AB34" i="10"/>
  <c r="AB35" i="10"/>
  <c r="AB36" i="10"/>
  <c r="AB40" i="10"/>
  <c r="AB41" i="10"/>
  <c r="AB46" i="10"/>
  <c r="AB48" i="10"/>
  <c r="AB60" i="10"/>
  <c r="AB62" i="10"/>
  <c r="AA5" i="10"/>
  <c r="AA8" i="10"/>
  <c r="AA13" i="10"/>
  <c r="AA17" i="10"/>
  <c r="AA20" i="10"/>
  <c r="AA21" i="10"/>
  <c r="AA25" i="10"/>
  <c r="AA26" i="10"/>
  <c r="AA49" i="10"/>
  <c r="AA50" i="10"/>
  <c r="AA56" i="10"/>
  <c r="AA61" i="10"/>
  <c r="AA62" i="10"/>
  <c r="AA63" i="10"/>
  <c r="AA66" i="10"/>
  <c r="AA68" i="10"/>
  <c r="AA69" i="10"/>
  <c r="H74" i="36"/>
  <c r="G74" i="36"/>
  <c r="F74" i="36"/>
  <c r="E74" i="36"/>
  <c r="D74" i="36"/>
  <c r="C74" i="36"/>
  <c r="H72" i="36"/>
  <c r="G72" i="36"/>
  <c r="F72" i="36"/>
  <c r="E72" i="36"/>
  <c r="D72" i="36"/>
  <c r="C72" i="36"/>
  <c r="I71" i="36"/>
  <c r="AB70" i="10" s="1"/>
  <c r="I70" i="36"/>
  <c r="AB69" i="10" s="1"/>
  <c r="I69" i="36"/>
  <c r="AB68" i="10" s="1"/>
  <c r="I68" i="36"/>
  <c r="AB67" i="10" s="1"/>
  <c r="I67" i="36"/>
  <c r="AB66" i="10" s="1"/>
  <c r="I66" i="36"/>
  <c r="AB65" i="10" s="1"/>
  <c r="I65" i="36"/>
  <c r="AB64" i="10" s="1"/>
  <c r="I64" i="36"/>
  <c r="AB63" i="10" s="1"/>
  <c r="I63" i="36"/>
  <c r="I62" i="36"/>
  <c r="AB61" i="10" s="1"/>
  <c r="I61" i="36"/>
  <c r="I60" i="36"/>
  <c r="AB59" i="10" s="1"/>
  <c r="I59" i="36"/>
  <c r="AB58" i="10" s="1"/>
  <c r="I58" i="36"/>
  <c r="AB57" i="10" s="1"/>
  <c r="I57" i="36"/>
  <c r="AB56" i="10" s="1"/>
  <c r="I56" i="36"/>
  <c r="AB55" i="10" s="1"/>
  <c r="I55" i="36"/>
  <c r="AB54" i="10" s="1"/>
  <c r="I54" i="36"/>
  <c r="AB53" i="10" s="1"/>
  <c r="I53" i="36"/>
  <c r="AB52" i="10" s="1"/>
  <c r="I52" i="36"/>
  <c r="AB51" i="10" s="1"/>
  <c r="I51" i="36"/>
  <c r="AB50" i="10" s="1"/>
  <c r="I50" i="36"/>
  <c r="AB49" i="10" s="1"/>
  <c r="I49" i="36"/>
  <c r="I48" i="36"/>
  <c r="AB47" i="10" s="1"/>
  <c r="I47" i="36"/>
  <c r="I46" i="36"/>
  <c r="AB45" i="10" s="1"/>
  <c r="I45" i="36"/>
  <c r="AB44" i="10" s="1"/>
  <c r="I44" i="36"/>
  <c r="AB43" i="10" s="1"/>
  <c r="I43" i="36"/>
  <c r="AB42" i="10" s="1"/>
  <c r="I42" i="36"/>
  <c r="I41" i="36"/>
  <c r="I40" i="36"/>
  <c r="AB39" i="10" s="1"/>
  <c r="I39" i="36"/>
  <c r="AB38" i="10" s="1"/>
  <c r="I38" i="36"/>
  <c r="AB37" i="10" s="1"/>
  <c r="I37" i="36"/>
  <c r="I36" i="36"/>
  <c r="I35" i="36"/>
  <c r="I34" i="36"/>
  <c r="AB33" i="10" s="1"/>
  <c r="I33" i="36"/>
  <c r="AB32" i="10" s="1"/>
  <c r="I32" i="36"/>
  <c r="AB31" i="10" s="1"/>
  <c r="I31" i="36"/>
  <c r="AB30" i="10" s="1"/>
  <c r="I30" i="36"/>
  <c r="I29" i="36"/>
  <c r="AB28" i="10" s="1"/>
  <c r="I28" i="36"/>
  <c r="AB27" i="10" s="1"/>
  <c r="I27" i="36"/>
  <c r="AB26" i="10" s="1"/>
  <c r="I26" i="36"/>
  <c r="AB25" i="10" s="1"/>
  <c r="I25" i="36"/>
  <c r="AB24" i="10" s="1"/>
  <c r="I24" i="36"/>
  <c r="AB23" i="10" s="1"/>
  <c r="I23" i="36"/>
  <c r="I22" i="36"/>
  <c r="AB21" i="10" s="1"/>
  <c r="I21" i="36"/>
  <c r="AB20" i="10" s="1"/>
  <c r="I20" i="36"/>
  <c r="AB19" i="10" s="1"/>
  <c r="I19" i="36"/>
  <c r="I18" i="36"/>
  <c r="AB17" i="10" s="1"/>
  <c r="I17" i="36"/>
  <c r="AB16" i="10" s="1"/>
  <c r="I16" i="36"/>
  <c r="AB15" i="10" s="1"/>
  <c r="I15" i="36"/>
  <c r="AB14" i="10" s="1"/>
  <c r="I14" i="36"/>
  <c r="AB13" i="10" s="1"/>
  <c r="I13" i="36"/>
  <c r="AB12" i="10" s="1"/>
  <c r="I12" i="36"/>
  <c r="AB11" i="10" s="1"/>
  <c r="I11" i="36"/>
  <c r="AB10" i="10" s="1"/>
  <c r="I10" i="36"/>
  <c r="AB9" i="10" s="1"/>
  <c r="I9" i="36"/>
  <c r="AB8" i="10" s="1"/>
  <c r="I8" i="36"/>
  <c r="AB7" i="10" s="1"/>
  <c r="I7" i="36"/>
  <c r="AB6" i="10" s="1"/>
  <c r="I6" i="36"/>
  <c r="AB5" i="10" s="1"/>
  <c r="I5" i="36"/>
  <c r="AB4" i="10" s="1"/>
  <c r="Z19" i="10"/>
  <c r="Z43" i="10"/>
  <c r="Z44" i="10"/>
  <c r="Z53" i="10"/>
  <c r="Z56" i="10"/>
  <c r="Z61" i="10"/>
  <c r="Z64" i="10"/>
  <c r="Z65" i="10"/>
  <c r="Z66" i="10"/>
  <c r="Z67" i="10"/>
  <c r="Z8" i="10"/>
  <c r="Z9" i="10"/>
  <c r="H74" i="35"/>
  <c r="G74" i="35"/>
  <c r="F74" i="35"/>
  <c r="E74" i="35"/>
  <c r="D74" i="35"/>
  <c r="C74" i="35"/>
  <c r="H72" i="35"/>
  <c r="G72" i="35"/>
  <c r="F72" i="35"/>
  <c r="E72" i="35"/>
  <c r="D72" i="35"/>
  <c r="C72" i="35"/>
  <c r="I71" i="35"/>
  <c r="AA70" i="10" s="1"/>
  <c r="I70" i="35"/>
  <c r="I69" i="35"/>
  <c r="I68" i="35"/>
  <c r="AA67" i="10" s="1"/>
  <c r="I67" i="35"/>
  <c r="I66" i="35"/>
  <c r="AA65" i="10" s="1"/>
  <c r="I65" i="35"/>
  <c r="AA64" i="10" s="1"/>
  <c r="I64" i="35"/>
  <c r="I63" i="35"/>
  <c r="I62" i="35"/>
  <c r="I61" i="35"/>
  <c r="AA60" i="10" s="1"/>
  <c r="I60" i="35"/>
  <c r="AA59" i="10" s="1"/>
  <c r="I59" i="35"/>
  <c r="AA58" i="10" s="1"/>
  <c r="I58" i="35"/>
  <c r="AA57" i="10" s="1"/>
  <c r="I57" i="35"/>
  <c r="I56" i="35"/>
  <c r="AA55" i="10" s="1"/>
  <c r="I55" i="35"/>
  <c r="AA54" i="10" s="1"/>
  <c r="I54" i="35"/>
  <c r="AA53" i="10" s="1"/>
  <c r="I53" i="35"/>
  <c r="AA52" i="10" s="1"/>
  <c r="I52" i="35"/>
  <c r="AA51" i="10" s="1"/>
  <c r="I51" i="35"/>
  <c r="I50" i="35"/>
  <c r="I49" i="35"/>
  <c r="AA48" i="10" s="1"/>
  <c r="I48" i="35"/>
  <c r="AA47" i="10" s="1"/>
  <c r="I47" i="35"/>
  <c r="AA46" i="10" s="1"/>
  <c r="I46" i="35"/>
  <c r="AA45" i="10" s="1"/>
  <c r="I45" i="35"/>
  <c r="AA44" i="10" s="1"/>
  <c r="I44" i="35"/>
  <c r="AA43" i="10" s="1"/>
  <c r="I43" i="35"/>
  <c r="AA42" i="10" s="1"/>
  <c r="I42" i="35"/>
  <c r="AA41" i="10" s="1"/>
  <c r="I41" i="35"/>
  <c r="AA40" i="10" s="1"/>
  <c r="I40" i="35"/>
  <c r="AA39" i="10" s="1"/>
  <c r="I39" i="35"/>
  <c r="AA38" i="10" s="1"/>
  <c r="I38" i="35"/>
  <c r="AA37" i="10" s="1"/>
  <c r="I37" i="35"/>
  <c r="AA36" i="10" s="1"/>
  <c r="I36" i="35"/>
  <c r="AA35" i="10" s="1"/>
  <c r="I35" i="35"/>
  <c r="AA34" i="10" s="1"/>
  <c r="I34" i="35"/>
  <c r="AA33" i="10" s="1"/>
  <c r="I33" i="35"/>
  <c r="AA32" i="10" s="1"/>
  <c r="I32" i="35"/>
  <c r="AA31" i="10" s="1"/>
  <c r="I31" i="35"/>
  <c r="AA30" i="10" s="1"/>
  <c r="I30" i="35"/>
  <c r="AA29" i="10" s="1"/>
  <c r="I29" i="35"/>
  <c r="AA28" i="10" s="1"/>
  <c r="I28" i="35"/>
  <c r="AA27" i="10" s="1"/>
  <c r="I27" i="35"/>
  <c r="I26" i="35"/>
  <c r="I25" i="35"/>
  <c r="AA24" i="10" s="1"/>
  <c r="I24" i="35"/>
  <c r="AA23" i="10" s="1"/>
  <c r="I23" i="35"/>
  <c r="AA22" i="10" s="1"/>
  <c r="I22" i="35"/>
  <c r="I21" i="35"/>
  <c r="I20" i="35"/>
  <c r="AA19" i="10" s="1"/>
  <c r="I19" i="35"/>
  <c r="I18" i="35"/>
  <c r="I17" i="35"/>
  <c r="AA16" i="10" s="1"/>
  <c r="I16" i="35"/>
  <c r="AA15" i="10" s="1"/>
  <c r="I15" i="35"/>
  <c r="AA14" i="10" s="1"/>
  <c r="I14" i="35"/>
  <c r="I13" i="35"/>
  <c r="AA12" i="10" s="1"/>
  <c r="I12" i="35"/>
  <c r="AA11" i="10" s="1"/>
  <c r="I11" i="35"/>
  <c r="AA10" i="10" s="1"/>
  <c r="I10" i="35"/>
  <c r="AA9" i="10" s="1"/>
  <c r="I9" i="35"/>
  <c r="I8" i="35"/>
  <c r="AA7" i="10" s="1"/>
  <c r="I7" i="35"/>
  <c r="AA6" i="10" s="1"/>
  <c r="I6" i="35"/>
  <c r="I5" i="35"/>
  <c r="AA4" i="10" s="1"/>
  <c r="H74" i="34"/>
  <c r="G74" i="34"/>
  <c r="F74" i="34"/>
  <c r="E74" i="34"/>
  <c r="D74" i="34"/>
  <c r="C74" i="34"/>
  <c r="H72" i="34"/>
  <c r="G72" i="34"/>
  <c r="F72" i="34"/>
  <c r="E72" i="34"/>
  <c r="D72" i="34"/>
  <c r="C72" i="34"/>
  <c r="I71" i="34"/>
  <c r="Z70" i="10" s="1"/>
  <c r="I70" i="34"/>
  <c r="Z69" i="10" s="1"/>
  <c r="I69" i="34"/>
  <c r="Z68" i="10" s="1"/>
  <c r="I68" i="34"/>
  <c r="I67" i="34"/>
  <c r="I66" i="34"/>
  <c r="I65" i="34"/>
  <c r="I64" i="34"/>
  <c r="Z63" i="10" s="1"/>
  <c r="I63" i="34"/>
  <c r="Z62" i="10" s="1"/>
  <c r="I62" i="34"/>
  <c r="I61" i="34"/>
  <c r="Z60" i="10" s="1"/>
  <c r="I60" i="34"/>
  <c r="Z59" i="10" s="1"/>
  <c r="I59" i="34"/>
  <c r="Z58" i="10" s="1"/>
  <c r="I58" i="34"/>
  <c r="Z57" i="10" s="1"/>
  <c r="I57" i="34"/>
  <c r="I56" i="34"/>
  <c r="Z55" i="10" s="1"/>
  <c r="I55" i="34"/>
  <c r="Z54" i="10" s="1"/>
  <c r="I54" i="34"/>
  <c r="I53" i="34"/>
  <c r="Z52" i="10" s="1"/>
  <c r="I52" i="34"/>
  <c r="Z51" i="10" s="1"/>
  <c r="I51" i="34"/>
  <c r="Z50" i="10" s="1"/>
  <c r="I50" i="34"/>
  <c r="Z49" i="10" s="1"/>
  <c r="I49" i="34"/>
  <c r="Z48" i="10" s="1"/>
  <c r="I48" i="34"/>
  <c r="Z47" i="10" s="1"/>
  <c r="I47" i="34"/>
  <c r="Z46" i="10" s="1"/>
  <c r="I46" i="34"/>
  <c r="Z45" i="10" s="1"/>
  <c r="I45" i="34"/>
  <c r="I44" i="34"/>
  <c r="I43" i="34"/>
  <c r="Z42" i="10" s="1"/>
  <c r="I42" i="34"/>
  <c r="Z41" i="10" s="1"/>
  <c r="I41" i="34"/>
  <c r="Z40" i="10" s="1"/>
  <c r="I40" i="34"/>
  <c r="Z39" i="10" s="1"/>
  <c r="I39" i="34"/>
  <c r="Z38" i="10" s="1"/>
  <c r="I38" i="34"/>
  <c r="Z37" i="10" s="1"/>
  <c r="I37" i="34"/>
  <c r="Z36" i="10" s="1"/>
  <c r="I36" i="34"/>
  <c r="Z35" i="10" s="1"/>
  <c r="I35" i="34"/>
  <c r="Z34" i="10" s="1"/>
  <c r="I34" i="34"/>
  <c r="Z33" i="10" s="1"/>
  <c r="I33" i="34"/>
  <c r="Z32" i="10" s="1"/>
  <c r="I32" i="34"/>
  <c r="Z31" i="10" s="1"/>
  <c r="I31" i="34"/>
  <c r="Z30" i="10" s="1"/>
  <c r="I30" i="34"/>
  <c r="Z29" i="10" s="1"/>
  <c r="I29" i="34"/>
  <c r="Z28" i="10" s="1"/>
  <c r="I28" i="34"/>
  <c r="Z27" i="10" s="1"/>
  <c r="I27" i="34"/>
  <c r="Z26" i="10" s="1"/>
  <c r="I26" i="34"/>
  <c r="Z25" i="10" s="1"/>
  <c r="I25" i="34"/>
  <c r="Z24" i="10" s="1"/>
  <c r="I24" i="34"/>
  <c r="Z23" i="10" s="1"/>
  <c r="I23" i="34"/>
  <c r="Z22" i="10" s="1"/>
  <c r="I22" i="34"/>
  <c r="Z21" i="10" s="1"/>
  <c r="I21" i="34"/>
  <c r="Z20" i="10" s="1"/>
  <c r="I20" i="34"/>
  <c r="I19" i="34"/>
  <c r="I18" i="34"/>
  <c r="Z17" i="10" s="1"/>
  <c r="I17" i="34"/>
  <c r="Z16" i="10" s="1"/>
  <c r="I16" i="34"/>
  <c r="Z15" i="10" s="1"/>
  <c r="I15" i="34"/>
  <c r="I14" i="34"/>
  <c r="Z13" i="10" s="1"/>
  <c r="I13" i="34"/>
  <c r="Z12" i="10" s="1"/>
  <c r="I12" i="34"/>
  <c r="Z11" i="10" s="1"/>
  <c r="I11" i="34"/>
  <c r="Z10" i="10" s="1"/>
  <c r="I10" i="34"/>
  <c r="I9" i="34"/>
  <c r="I8" i="34"/>
  <c r="Z7" i="10" s="1"/>
  <c r="I7" i="34"/>
  <c r="Z6" i="10" s="1"/>
  <c r="I6" i="34"/>
  <c r="Z5" i="10" s="1"/>
  <c r="I5" i="34"/>
  <c r="Z4" i="10" s="1"/>
  <c r="Y16" i="10"/>
  <c r="Y17" i="10"/>
  <c r="Y20" i="10"/>
  <c r="Y25" i="10"/>
  <c r="Y32" i="10"/>
  <c r="Y41" i="10"/>
  <c r="Y53" i="10"/>
  <c r="X15" i="10"/>
  <c r="X17" i="10"/>
  <c r="X19" i="10"/>
  <c r="X20" i="10"/>
  <c r="X21" i="10"/>
  <c r="X31" i="10"/>
  <c r="X32" i="10"/>
  <c r="X40" i="10"/>
  <c r="X55" i="10"/>
  <c r="X56" i="10"/>
  <c r="X57" i="10"/>
  <c r="X58" i="10"/>
  <c r="X59" i="10"/>
  <c r="X67" i="10"/>
  <c r="X68" i="10"/>
  <c r="H74" i="33"/>
  <c r="G74" i="33"/>
  <c r="F74" i="33"/>
  <c r="E74" i="33"/>
  <c r="D74" i="33"/>
  <c r="C74" i="33"/>
  <c r="H72" i="33"/>
  <c r="G72" i="33"/>
  <c r="F72" i="33"/>
  <c r="E72" i="33"/>
  <c r="D72" i="33"/>
  <c r="C72" i="33"/>
  <c r="I71" i="33"/>
  <c r="Y70" i="10" s="1"/>
  <c r="I70" i="33"/>
  <c r="Y69" i="10" s="1"/>
  <c r="I69" i="33"/>
  <c r="Y68" i="10" s="1"/>
  <c r="I68" i="33"/>
  <c r="Y67" i="10" s="1"/>
  <c r="I67" i="33"/>
  <c r="Y66" i="10" s="1"/>
  <c r="I66" i="33"/>
  <c r="Y65" i="10" s="1"/>
  <c r="I65" i="33"/>
  <c r="Y64" i="10" s="1"/>
  <c r="I64" i="33"/>
  <c r="Y63" i="10" s="1"/>
  <c r="I63" i="33"/>
  <c r="Y62" i="10" s="1"/>
  <c r="I62" i="33"/>
  <c r="Y61" i="10" s="1"/>
  <c r="I61" i="33"/>
  <c r="Y60" i="10" s="1"/>
  <c r="I60" i="33"/>
  <c r="Y59" i="10" s="1"/>
  <c r="I59" i="33"/>
  <c r="Y58" i="10" s="1"/>
  <c r="I58" i="33"/>
  <c r="Y57" i="10" s="1"/>
  <c r="I57" i="33"/>
  <c r="Y56" i="10" s="1"/>
  <c r="I56" i="33"/>
  <c r="Y55" i="10" s="1"/>
  <c r="I55" i="33"/>
  <c r="Y54" i="10" s="1"/>
  <c r="I54" i="33"/>
  <c r="I53" i="33"/>
  <c r="Y52" i="10" s="1"/>
  <c r="I52" i="33"/>
  <c r="Y51" i="10" s="1"/>
  <c r="I51" i="33"/>
  <c r="Y50" i="10" s="1"/>
  <c r="I50" i="33"/>
  <c r="Y49" i="10" s="1"/>
  <c r="I49" i="33"/>
  <c r="Y48" i="10" s="1"/>
  <c r="I48" i="33"/>
  <c r="Y47" i="10" s="1"/>
  <c r="I47" i="33"/>
  <c r="Y46" i="10" s="1"/>
  <c r="I46" i="33"/>
  <c r="Y45" i="10" s="1"/>
  <c r="I45" i="33"/>
  <c r="Y44" i="10" s="1"/>
  <c r="I44" i="33"/>
  <c r="Y43" i="10" s="1"/>
  <c r="I43" i="33"/>
  <c r="Y42" i="10" s="1"/>
  <c r="I42" i="33"/>
  <c r="I41" i="33"/>
  <c r="Y40" i="10" s="1"/>
  <c r="I40" i="33"/>
  <c r="Y39" i="10" s="1"/>
  <c r="I39" i="33"/>
  <c r="Y38" i="10" s="1"/>
  <c r="I38" i="33"/>
  <c r="Y37" i="10" s="1"/>
  <c r="I37" i="33"/>
  <c r="Y36" i="10" s="1"/>
  <c r="I36" i="33"/>
  <c r="Y35" i="10" s="1"/>
  <c r="I35" i="33"/>
  <c r="Y34" i="10" s="1"/>
  <c r="I34" i="33"/>
  <c r="Y33" i="10" s="1"/>
  <c r="I33" i="33"/>
  <c r="I32" i="33"/>
  <c r="Y31" i="10" s="1"/>
  <c r="I31" i="33"/>
  <c r="Y30" i="10" s="1"/>
  <c r="I30" i="33"/>
  <c r="Y29" i="10" s="1"/>
  <c r="I29" i="33"/>
  <c r="Y28" i="10" s="1"/>
  <c r="I28" i="33"/>
  <c r="Y27" i="10" s="1"/>
  <c r="I27" i="33"/>
  <c r="Y26" i="10" s="1"/>
  <c r="I26" i="33"/>
  <c r="I25" i="33"/>
  <c r="Y24" i="10" s="1"/>
  <c r="I24" i="33"/>
  <c r="Y23" i="10" s="1"/>
  <c r="I23" i="33"/>
  <c r="Y22" i="10" s="1"/>
  <c r="I22" i="33"/>
  <c r="Y21" i="10" s="1"/>
  <c r="I21" i="33"/>
  <c r="I20" i="33"/>
  <c r="Y19" i="10" s="1"/>
  <c r="I19" i="33"/>
  <c r="I18" i="33"/>
  <c r="I17" i="33"/>
  <c r="I16" i="33"/>
  <c r="Y15" i="10" s="1"/>
  <c r="I15" i="33"/>
  <c r="Y14" i="10" s="1"/>
  <c r="I14" i="33"/>
  <c r="Y13" i="10" s="1"/>
  <c r="I13" i="33"/>
  <c r="Y12" i="10" s="1"/>
  <c r="I12" i="33"/>
  <c r="Y11" i="10" s="1"/>
  <c r="I11" i="33"/>
  <c r="Y10" i="10" s="1"/>
  <c r="I10" i="33"/>
  <c r="Y9" i="10" s="1"/>
  <c r="I9" i="33"/>
  <c r="Y8" i="10" s="1"/>
  <c r="I8" i="33"/>
  <c r="Y7" i="10" s="1"/>
  <c r="I7" i="33"/>
  <c r="Y6" i="10" s="1"/>
  <c r="I6" i="33"/>
  <c r="Y5" i="10" s="1"/>
  <c r="I5" i="33"/>
  <c r="Y4" i="10" s="1"/>
  <c r="W12" i="10"/>
  <c r="H74" i="32"/>
  <c r="G74" i="32"/>
  <c r="F74" i="32"/>
  <c r="E74" i="32"/>
  <c r="D74" i="32"/>
  <c r="C74" i="32"/>
  <c r="H72" i="32"/>
  <c r="G72" i="32"/>
  <c r="F72" i="32"/>
  <c r="E72" i="32"/>
  <c r="D72" i="32"/>
  <c r="C72" i="32"/>
  <c r="I71" i="32"/>
  <c r="X70" i="10" s="1"/>
  <c r="I70" i="32"/>
  <c r="X69" i="10" s="1"/>
  <c r="I69" i="32"/>
  <c r="I68" i="32"/>
  <c r="I67" i="32"/>
  <c r="X66" i="10" s="1"/>
  <c r="I66" i="32"/>
  <c r="X65" i="10" s="1"/>
  <c r="I65" i="32"/>
  <c r="X64" i="10" s="1"/>
  <c r="I64" i="32"/>
  <c r="X63" i="10" s="1"/>
  <c r="I63" i="32"/>
  <c r="X62" i="10" s="1"/>
  <c r="I62" i="32"/>
  <c r="X61" i="10" s="1"/>
  <c r="I61" i="32"/>
  <c r="X60" i="10" s="1"/>
  <c r="I60" i="32"/>
  <c r="I59" i="32"/>
  <c r="I58" i="32"/>
  <c r="I57" i="32"/>
  <c r="I56" i="32"/>
  <c r="I55" i="32"/>
  <c r="X54" i="10" s="1"/>
  <c r="I54" i="32"/>
  <c r="X53" i="10" s="1"/>
  <c r="I53" i="32"/>
  <c r="X52" i="10" s="1"/>
  <c r="I52" i="32"/>
  <c r="X51" i="10" s="1"/>
  <c r="I51" i="32"/>
  <c r="X50" i="10" s="1"/>
  <c r="I50" i="32"/>
  <c r="X49" i="10" s="1"/>
  <c r="I49" i="32"/>
  <c r="X48" i="10" s="1"/>
  <c r="I48" i="32"/>
  <c r="X47" i="10" s="1"/>
  <c r="I47" i="32"/>
  <c r="X46" i="10" s="1"/>
  <c r="I46" i="32"/>
  <c r="X45" i="10" s="1"/>
  <c r="I45" i="32"/>
  <c r="X44" i="10" s="1"/>
  <c r="I44" i="32"/>
  <c r="X43" i="10" s="1"/>
  <c r="I43" i="32"/>
  <c r="X42" i="10" s="1"/>
  <c r="I42" i="32"/>
  <c r="X41" i="10" s="1"/>
  <c r="I41" i="32"/>
  <c r="I40" i="32"/>
  <c r="X39" i="10" s="1"/>
  <c r="I39" i="32"/>
  <c r="X38" i="10" s="1"/>
  <c r="I38" i="32"/>
  <c r="X37" i="10" s="1"/>
  <c r="I37" i="32"/>
  <c r="X36" i="10" s="1"/>
  <c r="I36" i="32"/>
  <c r="X35" i="10" s="1"/>
  <c r="I35" i="32"/>
  <c r="X34" i="10" s="1"/>
  <c r="I34" i="32"/>
  <c r="X33" i="10" s="1"/>
  <c r="I33" i="32"/>
  <c r="I32" i="32"/>
  <c r="I31" i="32"/>
  <c r="X30" i="10" s="1"/>
  <c r="I30" i="32"/>
  <c r="X29" i="10" s="1"/>
  <c r="I29" i="32"/>
  <c r="X28" i="10" s="1"/>
  <c r="I28" i="32"/>
  <c r="X27" i="10" s="1"/>
  <c r="I27" i="32"/>
  <c r="X26" i="10" s="1"/>
  <c r="I26" i="32"/>
  <c r="X25" i="10" s="1"/>
  <c r="I25" i="32"/>
  <c r="X24" i="10" s="1"/>
  <c r="I24" i="32"/>
  <c r="X23" i="10" s="1"/>
  <c r="I23" i="32"/>
  <c r="X22" i="10" s="1"/>
  <c r="I22" i="32"/>
  <c r="I21" i="32"/>
  <c r="I20" i="32"/>
  <c r="I19" i="32"/>
  <c r="I18" i="32"/>
  <c r="I17" i="32"/>
  <c r="X16" i="10" s="1"/>
  <c r="I16" i="32"/>
  <c r="I15" i="32"/>
  <c r="I14" i="32"/>
  <c r="X13" i="10" s="1"/>
  <c r="I13" i="32"/>
  <c r="X12" i="10" s="1"/>
  <c r="I12" i="32"/>
  <c r="X11" i="10" s="1"/>
  <c r="I11" i="32"/>
  <c r="X10" i="10" s="1"/>
  <c r="I10" i="32"/>
  <c r="X9" i="10" s="1"/>
  <c r="I9" i="32"/>
  <c r="X8" i="10" s="1"/>
  <c r="I8" i="32"/>
  <c r="X7" i="10" s="1"/>
  <c r="I7" i="32"/>
  <c r="X6" i="10" s="1"/>
  <c r="I6" i="32"/>
  <c r="X5" i="10" s="1"/>
  <c r="I5" i="32"/>
  <c r="X4" i="10" s="1"/>
  <c r="I5" i="31"/>
  <c r="W4" i="10"/>
  <c r="H74" i="31"/>
  <c r="G74" i="31"/>
  <c r="F74" i="31"/>
  <c r="E74" i="31"/>
  <c r="D74" i="31"/>
  <c r="C74" i="31"/>
  <c r="H72" i="31"/>
  <c r="G72" i="31"/>
  <c r="F72" i="31"/>
  <c r="E72" i="31"/>
  <c r="D72" i="31"/>
  <c r="C72" i="31"/>
  <c r="I71" i="31"/>
  <c r="W70" i="10" s="1"/>
  <c r="I70" i="31"/>
  <c r="W69" i="10"/>
  <c r="I69" i="31"/>
  <c r="W68" i="10"/>
  <c r="I68" i="31"/>
  <c r="W67" i="10"/>
  <c r="I67" i="31"/>
  <c r="W66" i="10" s="1"/>
  <c r="I66" i="31"/>
  <c r="W65" i="10" s="1"/>
  <c r="I65" i="31"/>
  <c r="W64" i="10" s="1"/>
  <c r="I64" i="31"/>
  <c r="W63" i="10" s="1"/>
  <c r="I63" i="31"/>
  <c r="W62" i="10"/>
  <c r="I62" i="31"/>
  <c r="W61" i="10"/>
  <c r="I61" i="31"/>
  <c r="W60" i="10" s="1"/>
  <c r="I60" i="31"/>
  <c r="W59" i="10"/>
  <c r="I59" i="31"/>
  <c r="W58" i="10" s="1"/>
  <c r="I58" i="31"/>
  <c r="W57" i="10" s="1"/>
  <c r="I57" i="31"/>
  <c r="W56" i="10" s="1"/>
  <c r="I56" i="31"/>
  <c r="W55" i="10" s="1"/>
  <c r="I55" i="31"/>
  <c r="W54" i="10" s="1"/>
  <c r="I54" i="31"/>
  <c r="W53" i="10"/>
  <c r="I53" i="31"/>
  <c r="W52" i="10" s="1"/>
  <c r="I52" i="31"/>
  <c r="W51" i="10" s="1"/>
  <c r="I51" i="31"/>
  <c r="W50" i="10" s="1"/>
  <c r="I50" i="31"/>
  <c r="W49" i="10"/>
  <c r="I49" i="31"/>
  <c r="W48" i="10"/>
  <c r="I48" i="31"/>
  <c r="W47" i="10"/>
  <c r="I47" i="31"/>
  <c r="W46" i="10" s="1"/>
  <c r="I46" i="31"/>
  <c r="W45" i="10" s="1"/>
  <c r="I45" i="31"/>
  <c r="W44" i="10" s="1"/>
  <c r="I44" i="31"/>
  <c r="W43" i="10" s="1"/>
  <c r="I43" i="31"/>
  <c r="W42" i="10" s="1"/>
  <c r="I42" i="31"/>
  <c r="W41" i="10"/>
  <c r="I41" i="31"/>
  <c r="W40" i="10" s="1"/>
  <c r="I40" i="31"/>
  <c r="W39" i="10" s="1"/>
  <c r="I39" i="31"/>
  <c r="W38" i="10" s="1"/>
  <c r="I38" i="31"/>
  <c r="W37" i="10"/>
  <c r="I37" i="31"/>
  <c r="W36" i="10"/>
  <c r="I36" i="31"/>
  <c r="W35" i="10" s="1"/>
  <c r="I35" i="31"/>
  <c r="W34" i="10" s="1"/>
  <c r="I34" i="31"/>
  <c r="W33" i="10" s="1"/>
  <c r="I33" i="31"/>
  <c r="W32" i="10"/>
  <c r="I32" i="31"/>
  <c r="W31" i="10"/>
  <c r="I31" i="31"/>
  <c r="W30" i="10"/>
  <c r="I30" i="31"/>
  <c r="W29" i="10" s="1"/>
  <c r="I29" i="31"/>
  <c r="W28" i="10" s="1"/>
  <c r="I28" i="31"/>
  <c r="W27" i="10"/>
  <c r="I27" i="31"/>
  <c r="W26" i="10" s="1"/>
  <c r="I26" i="31"/>
  <c r="W25" i="10" s="1"/>
  <c r="I25" i="31"/>
  <c r="W24" i="10"/>
  <c r="I24" i="31"/>
  <c r="W23" i="10" s="1"/>
  <c r="I23" i="31"/>
  <c r="W22" i="10"/>
  <c r="I22" i="31"/>
  <c r="W21" i="10"/>
  <c r="I21" i="31"/>
  <c r="W20" i="10" s="1"/>
  <c r="I20" i="31"/>
  <c r="W19" i="10" s="1"/>
  <c r="I19" i="31"/>
  <c r="I18" i="31"/>
  <c r="W17" i="10"/>
  <c r="I17" i="31"/>
  <c r="W16" i="10"/>
  <c r="I16" i="31"/>
  <c r="W15" i="10" s="1"/>
  <c r="I15" i="31"/>
  <c r="W14" i="10" s="1"/>
  <c r="I14" i="31"/>
  <c r="W13" i="10"/>
  <c r="I13" i="31"/>
  <c r="I12" i="31"/>
  <c r="W11" i="10" s="1"/>
  <c r="I11" i="31"/>
  <c r="W10" i="10" s="1"/>
  <c r="I10" i="31"/>
  <c r="W9" i="10"/>
  <c r="I9" i="31"/>
  <c r="W8" i="10"/>
  <c r="I8" i="31"/>
  <c r="W7" i="10" s="1"/>
  <c r="I7" i="31"/>
  <c r="W6" i="10" s="1"/>
  <c r="I6" i="31"/>
  <c r="W5" i="10"/>
  <c r="J72" i="30"/>
  <c r="U65" i="10"/>
  <c r="J74" i="30"/>
  <c r="I74" i="30"/>
  <c r="H74" i="30"/>
  <c r="G74" i="30"/>
  <c r="F74" i="30"/>
  <c r="E74" i="30"/>
  <c r="D74" i="30"/>
  <c r="C74" i="30"/>
  <c r="I72" i="30"/>
  <c r="H72" i="30"/>
  <c r="G72" i="30"/>
  <c r="F72" i="30"/>
  <c r="E72" i="30"/>
  <c r="D72" i="30"/>
  <c r="C72" i="30"/>
  <c r="K71" i="30"/>
  <c r="V70" i="10" s="1"/>
  <c r="K70" i="30"/>
  <c r="V69" i="10" s="1"/>
  <c r="K69" i="30"/>
  <c r="V68" i="10" s="1"/>
  <c r="K68" i="30"/>
  <c r="V67" i="10" s="1"/>
  <c r="K67" i="30"/>
  <c r="V66" i="10" s="1"/>
  <c r="K66" i="30"/>
  <c r="V65" i="10" s="1"/>
  <c r="K65" i="30"/>
  <c r="V64" i="10" s="1"/>
  <c r="K64" i="30"/>
  <c r="V63" i="10" s="1"/>
  <c r="K63" i="30"/>
  <c r="V62" i="10"/>
  <c r="K62" i="30"/>
  <c r="V61" i="10" s="1"/>
  <c r="K61" i="30"/>
  <c r="V60" i="10" s="1"/>
  <c r="K60" i="30"/>
  <c r="V59" i="10"/>
  <c r="K59" i="30"/>
  <c r="V58" i="10" s="1"/>
  <c r="K58" i="30"/>
  <c r="V57" i="10" s="1"/>
  <c r="K57" i="30"/>
  <c r="V56" i="10"/>
  <c r="K56" i="30"/>
  <c r="V55" i="10"/>
  <c r="K55" i="30"/>
  <c r="V54" i="10" s="1"/>
  <c r="K54" i="30"/>
  <c r="V53" i="10" s="1"/>
  <c r="K53" i="30"/>
  <c r="V52" i="10" s="1"/>
  <c r="K52" i="30"/>
  <c r="V51" i="10" s="1"/>
  <c r="K51" i="30"/>
  <c r="V50" i="10"/>
  <c r="K50" i="30"/>
  <c r="V49" i="10" s="1"/>
  <c r="K49" i="30"/>
  <c r="V48" i="10"/>
  <c r="K48" i="30"/>
  <c r="V47" i="10" s="1"/>
  <c r="K47" i="30"/>
  <c r="V46" i="10"/>
  <c r="K46" i="30"/>
  <c r="V45" i="10"/>
  <c r="K45" i="30"/>
  <c r="V44" i="10"/>
  <c r="K44" i="30"/>
  <c r="V43" i="10" s="1"/>
  <c r="K43" i="30"/>
  <c r="V42" i="10" s="1"/>
  <c r="K42" i="30"/>
  <c r="V41" i="10" s="1"/>
  <c r="K41" i="30"/>
  <c r="V40" i="10"/>
  <c r="K40" i="30"/>
  <c r="V39" i="10" s="1"/>
  <c r="K39" i="30"/>
  <c r="V38" i="10" s="1"/>
  <c r="K38" i="30"/>
  <c r="V37" i="10"/>
  <c r="K37" i="30"/>
  <c r="V36" i="10" s="1"/>
  <c r="K36" i="30"/>
  <c r="V35" i="10" s="1"/>
  <c r="K35" i="30"/>
  <c r="V34" i="10"/>
  <c r="K34" i="30"/>
  <c r="V33" i="10" s="1"/>
  <c r="K33" i="30"/>
  <c r="V32" i="10" s="1"/>
  <c r="K32" i="30"/>
  <c r="V31" i="10" s="1"/>
  <c r="K31" i="30"/>
  <c r="V30" i="10" s="1"/>
  <c r="K30" i="30"/>
  <c r="V29" i="10" s="1"/>
  <c r="K29" i="30"/>
  <c r="V28" i="10" s="1"/>
  <c r="K28" i="30"/>
  <c r="V27" i="10" s="1"/>
  <c r="K27" i="30"/>
  <c r="V26" i="10" s="1"/>
  <c r="K26" i="30"/>
  <c r="V25" i="10" s="1"/>
  <c r="K25" i="30"/>
  <c r="V24" i="10" s="1"/>
  <c r="K24" i="30"/>
  <c r="V23" i="10" s="1"/>
  <c r="K23" i="30"/>
  <c r="V22" i="10"/>
  <c r="K22" i="30"/>
  <c r="V21" i="10" s="1"/>
  <c r="K21" i="30"/>
  <c r="V20" i="10" s="1"/>
  <c r="K20" i="30"/>
  <c r="V19" i="10"/>
  <c r="K19" i="30"/>
  <c r="K18" i="30"/>
  <c r="V17" i="10" s="1"/>
  <c r="K17" i="30"/>
  <c r="V16" i="10" s="1"/>
  <c r="K16" i="30"/>
  <c r="V15" i="10" s="1"/>
  <c r="K15" i="30"/>
  <c r="V14" i="10" s="1"/>
  <c r="K14" i="30"/>
  <c r="V13" i="10" s="1"/>
  <c r="K13" i="30"/>
  <c r="V12" i="10" s="1"/>
  <c r="K12" i="30"/>
  <c r="V11" i="10" s="1"/>
  <c r="K11" i="30"/>
  <c r="V10" i="10"/>
  <c r="K10" i="30"/>
  <c r="V9" i="10" s="1"/>
  <c r="K9" i="30"/>
  <c r="V8" i="10" s="1"/>
  <c r="K8" i="30"/>
  <c r="V7" i="10" s="1"/>
  <c r="K7" i="30"/>
  <c r="V6" i="10"/>
  <c r="K6" i="30"/>
  <c r="V5" i="10"/>
  <c r="K5" i="30"/>
  <c r="K74" i="30" s="1"/>
  <c r="V73" i="10" s="1"/>
  <c r="V4" i="10"/>
  <c r="J74" i="29"/>
  <c r="I74" i="29"/>
  <c r="H74" i="29"/>
  <c r="G74" i="29"/>
  <c r="F74" i="29"/>
  <c r="E74" i="29"/>
  <c r="D74" i="29"/>
  <c r="C74" i="29"/>
  <c r="J72" i="29"/>
  <c r="I72" i="29"/>
  <c r="H72" i="29"/>
  <c r="G72" i="29"/>
  <c r="F72" i="29"/>
  <c r="E72" i="29"/>
  <c r="D72" i="29"/>
  <c r="C72" i="29"/>
  <c r="K71" i="29"/>
  <c r="U70" i="10" s="1"/>
  <c r="K70" i="29"/>
  <c r="U69" i="10" s="1"/>
  <c r="K69" i="29"/>
  <c r="U68" i="10" s="1"/>
  <c r="K68" i="29"/>
  <c r="U67" i="10" s="1"/>
  <c r="K67" i="29"/>
  <c r="U66" i="10" s="1"/>
  <c r="K66" i="29"/>
  <c r="K65" i="29"/>
  <c r="U64" i="10" s="1"/>
  <c r="K64" i="29"/>
  <c r="U63" i="10"/>
  <c r="K63" i="29"/>
  <c r="U62" i="10"/>
  <c r="K62" i="29"/>
  <c r="U61" i="10"/>
  <c r="K61" i="29"/>
  <c r="U60" i="10" s="1"/>
  <c r="K60" i="29"/>
  <c r="U59" i="10"/>
  <c r="K59" i="29"/>
  <c r="U58" i="10" s="1"/>
  <c r="K58" i="29"/>
  <c r="U57" i="10" s="1"/>
  <c r="K57" i="29"/>
  <c r="U56" i="10" s="1"/>
  <c r="K56" i="29"/>
  <c r="U55" i="10" s="1"/>
  <c r="K55" i="29"/>
  <c r="U54" i="10" s="1"/>
  <c r="K54" i="29"/>
  <c r="U53" i="10" s="1"/>
  <c r="K53" i="29"/>
  <c r="U52" i="10"/>
  <c r="K52" i="29"/>
  <c r="U51" i="10"/>
  <c r="K51" i="29"/>
  <c r="U50" i="10"/>
  <c r="K50" i="29"/>
  <c r="U49" i="10" s="1"/>
  <c r="K49" i="29"/>
  <c r="U48" i="10"/>
  <c r="K48" i="29"/>
  <c r="U47" i="10" s="1"/>
  <c r="K47" i="29"/>
  <c r="U46" i="10" s="1"/>
  <c r="K46" i="29"/>
  <c r="U45" i="10" s="1"/>
  <c r="K45" i="29"/>
  <c r="U44" i="10" s="1"/>
  <c r="K44" i="29"/>
  <c r="U43" i="10" s="1"/>
  <c r="K43" i="29"/>
  <c r="U42" i="10"/>
  <c r="K42" i="29"/>
  <c r="U41" i="10" s="1"/>
  <c r="K41" i="29"/>
  <c r="U40" i="10" s="1"/>
  <c r="K40" i="29"/>
  <c r="U39" i="10" s="1"/>
  <c r="K39" i="29"/>
  <c r="U38" i="10"/>
  <c r="K38" i="29"/>
  <c r="K37" i="29"/>
  <c r="U36" i="10"/>
  <c r="K36" i="29"/>
  <c r="U35" i="10"/>
  <c r="K35" i="29"/>
  <c r="U34" i="10" s="1"/>
  <c r="K34" i="29"/>
  <c r="U33" i="10" s="1"/>
  <c r="K33" i="29"/>
  <c r="U32" i="10"/>
  <c r="K32" i="29"/>
  <c r="U31" i="10"/>
  <c r="K31" i="29"/>
  <c r="U30" i="10" s="1"/>
  <c r="K30" i="29"/>
  <c r="U29" i="10" s="1"/>
  <c r="K29" i="29"/>
  <c r="U28" i="10" s="1"/>
  <c r="K28" i="29"/>
  <c r="U27" i="10"/>
  <c r="K27" i="29"/>
  <c r="U26" i="10" s="1"/>
  <c r="K26" i="29"/>
  <c r="U25" i="10"/>
  <c r="K25" i="29"/>
  <c r="U24" i="10"/>
  <c r="K24" i="29"/>
  <c r="U23" i="10" s="1"/>
  <c r="K23" i="29"/>
  <c r="U22" i="10" s="1"/>
  <c r="K22" i="29"/>
  <c r="U21" i="10" s="1"/>
  <c r="K21" i="29"/>
  <c r="U20" i="10" s="1"/>
  <c r="K20" i="29"/>
  <c r="U19" i="10" s="1"/>
  <c r="K19" i="29"/>
  <c r="K18" i="29"/>
  <c r="U17" i="10" s="1"/>
  <c r="K17" i="29"/>
  <c r="U16" i="10"/>
  <c r="K16" i="29"/>
  <c r="U15" i="10" s="1"/>
  <c r="K15" i="29"/>
  <c r="U14" i="10" s="1"/>
  <c r="K14" i="29"/>
  <c r="U13" i="10"/>
  <c r="K13" i="29"/>
  <c r="U12" i="10"/>
  <c r="K12" i="29"/>
  <c r="U11" i="10"/>
  <c r="K11" i="29"/>
  <c r="U10" i="10"/>
  <c r="K10" i="29"/>
  <c r="U9" i="10" s="1"/>
  <c r="K9" i="29"/>
  <c r="U8" i="10" s="1"/>
  <c r="K8" i="29"/>
  <c r="K74" i="29" s="1"/>
  <c r="U73" i="10" s="1"/>
  <c r="U7" i="10"/>
  <c r="K7" i="29"/>
  <c r="U6" i="10" s="1"/>
  <c r="K6" i="29"/>
  <c r="U5" i="10" s="1"/>
  <c r="K5" i="29"/>
  <c r="U4" i="10"/>
  <c r="D74" i="20"/>
  <c r="E74" i="20"/>
  <c r="F74" i="20"/>
  <c r="G74" i="20"/>
  <c r="H74" i="20"/>
  <c r="I74" i="20"/>
  <c r="J74" i="20"/>
  <c r="C74" i="20"/>
  <c r="J74" i="28"/>
  <c r="I74" i="28"/>
  <c r="H74" i="28"/>
  <c r="G74" i="28"/>
  <c r="F74" i="28"/>
  <c r="E74" i="28"/>
  <c r="D74" i="28"/>
  <c r="C74" i="28"/>
  <c r="J72" i="28"/>
  <c r="I72" i="28"/>
  <c r="H72" i="28"/>
  <c r="G72" i="28"/>
  <c r="F72" i="28"/>
  <c r="E72" i="28"/>
  <c r="D72" i="28"/>
  <c r="C72" i="28"/>
  <c r="K71" i="28"/>
  <c r="T70" i="10" s="1"/>
  <c r="K70" i="28"/>
  <c r="T69" i="10" s="1"/>
  <c r="K69" i="28"/>
  <c r="T68" i="10"/>
  <c r="K68" i="28"/>
  <c r="T67" i="10" s="1"/>
  <c r="K67" i="28"/>
  <c r="T66" i="10" s="1"/>
  <c r="K66" i="28"/>
  <c r="T65" i="10" s="1"/>
  <c r="K65" i="28"/>
  <c r="T64" i="10" s="1"/>
  <c r="K64" i="28"/>
  <c r="T63" i="10" s="1"/>
  <c r="K63" i="28"/>
  <c r="T62" i="10" s="1"/>
  <c r="K62" i="28"/>
  <c r="T61" i="10" s="1"/>
  <c r="K61" i="28"/>
  <c r="T60" i="10" s="1"/>
  <c r="K60" i="28"/>
  <c r="T59" i="10" s="1"/>
  <c r="K59" i="28"/>
  <c r="T58" i="10" s="1"/>
  <c r="K58" i="28"/>
  <c r="T57" i="10" s="1"/>
  <c r="K57" i="28"/>
  <c r="T56" i="10"/>
  <c r="K56" i="28"/>
  <c r="T55" i="10" s="1"/>
  <c r="K55" i="28"/>
  <c r="T54" i="10" s="1"/>
  <c r="K54" i="28"/>
  <c r="T53" i="10" s="1"/>
  <c r="K53" i="28"/>
  <c r="T52" i="10" s="1"/>
  <c r="K52" i="28"/>
  <c r="T51" i="10" s="1"/>
  <c r="K51" i="28"/>
  <c r="T50" i="10"/>
  <c r="K50" i="28"/>
  <c r="T49" i="10"/>
  <c r="K49" i="28"/>
  <c r="T48" i="10" s="1"/>
  <c r="K48" i="28"/>
  <c r="T47" i="10" s="1"/>
  <c r="K47" i="28"/>
  <c r="T46" i="10" s="1"/>
  <c r="K46" i="28"/>
  <c r="T45" i="10" s="1"/>
  <c r="K45" i="28"/>
  <c r="T44" i="10" s="1"/>
  <c r="K44" i="28"/>
  <c r="T43" i="10" s="1"/>
  <c r="K43" i="28"/>
  <c r="T42" i="10" s="1"/>
  <c r="K42" i="28"/>
  <c r="T41" i="10" s="1"/>
  <c r="K41" i="28"/>
  <c r="T40" i="10" s="1"/>
  <c r="K40" i="28"/>
  <c r="T39" i="10" s="1"/>
  <c r="K39" i="28"/>
  <c r="T38" i="10"/>
  <c r="K38" i="28"/>
  <c r="T37" i="10" s="1"/>
  <c r="K37" i="28"/>
  <c r="T36" i="10" s="1"/>
  <c r="K36" i="28"/>
  <c r="T35" i="10"/>
  <c r="K35" i="28"/>
  <c r="T34" i="10" s="1"/>
  <c r="K34" i="28"/>
  <c r="T33" i="10" s="1"/>
  <c r="K33" i="28"/>
  <c r="T32" i="10"/>
  <c r="K32" i="28"/>
  <c r="T31" i="10" s="1"/>
  <c r="K31" i="28"/>
  <c r="T30" i="10" s="1"/>
  <c r="K30" i="28"/>
  <c r="T29" i="10" s="1"/>
  <c r="K29" i="28"/>
  <c r="T28" i="10" s="1"/>
  <c r="K28" i="28"/>
  <c r="T27" i="10" s="1"/>
  <c r="K27" i="28"/>
  <c r="T26" i="10" s="1"/>
  <c r="K26" i="28"/>
  <c r="T25" i="10"/>
  <c r="K25" i="28"/>
  <c r="T24" i="10"/>
  <c r="K24" i="28"/>
  <c r="T23" i="10" s="1"/>
  <c r="K23" i="28"/>
  <c r="T22" i="10" s="1"/>
  <c r="K22" i="28"/>
  <c r="T21" i="10" s="1"/>
  <c r="K21" i="28"/>
  <c r="T20" i="10" s="1"/>
  <c r="K20" i="28"/>
  <c r="T19" i="10" s="1"/>
  <c r="K19" i="28"/>
  <c r="K18" i="28"/>
  <c r="T17" i="10" s="1"/>
  <c r="K17" i="28"/>
  <c r="T16" i="10" s="1"/>
  <c r="K16" i="28"/>
  <c r="T15" i="10" s="1"/>
  <c r="K15" i="28"/>
  <c r="T14" i="10"/>
  <c r="K14" i="28"/>
  <c r="T13" i="10" s="1"/>
  <c r="K13" i="28"/>
  <c r="T12" i="10" s="1"/>
  <c r="K12" i="28"/>
  <c r="T11" i="10" s="1"/>
  <c r="K11" i="28"/>
  <c r="T10" i="10"/>
  <c r="K10" i="28"/>
  <c r="T9" i="10"/>
  <c r="K9" i="28"/>
  <c r="T8" i="10"/>
  <c r="K8" i="28"/>
  <c r="T7" i="10"/>
  <c r="K7" i="28"/>
  <c r="T6" i="10"/>
  <c r="K6" i="28"/>
  <c r="T5" i="10" s="1"/>
  <c r="K5" i="28"/>
  <c r="T4" i="10"/>
  <c r="J74" i="27"/>
  <c r="I74" i="27"/>
  <c r="H74" i="27"/>
  <c r="G74" i="27"/>
  <c r="F74" i="27"/>
  <c r="E74" i="27"/>
  <c r="D74" i="27"/>
  <c r="C74" i="27"/>
  <c r="J72" i="27"/>
  <c r="I72" i="27"/>
  <c r="H72" i="27"/>
  <c r="G72" i="27"/>
  <c r="F72" i="27"/>
  <c r="E72" i="27"/>
  <c r="D72" i="27"/>
  <c r="C72" i="27"/>
  <c r="K71" i="27"/>
  <c r="S70" i="10" s="1"/>
  <c r="K70" i="27"/>
  <c r="S69" i="10" s="1"/>
  <c r="K69" i="27"/>
  <c r="S68" i="10" s="1"/>
  <c r="K68" i="27"/>
  <c r="S67" i="10" s="1"/>
  <c r="K67" i="27"/>
  <c r="S66" i="10"/>
  <c r="K66" i="27"/>
  <c r="S65" i="10" s="1"/>
  <c r="K65" i="27"/>
  <c r="S64" i="10"/>
  <c r="K64" i="27"/>
  <c r="S63" i="10" s="1"/>
  <c r="K63" i="27"/>
  <c r="S62" i="10" s="1"/>
  <c r="K62" i="27"/>
  <c r="S61" i="10"/>
  <c r="K61" i="27"/>
  <c r="S60" i="10"/>
  <c r="K60" i="27"/>
  <c r="S59" i="10"/>
  <c r="K59" i="27"/>
  <c r="S58" i="10"/>
  <c r="K58" i="27"/>
  <c r="S57" i="10" s="1"/>
  <c r="K57" i="27"/>
  <c r="S56" i="10" s="1"/>
  <c r="K56" i="27"/>
  <c r="S55" i="10" s="1"/>
  <c r="K55" i="27"/>
  <c r="S54" i="10"/>
  <c r="K54" i="27"/>
  <c r="S53" i="10" s="1"/>
  <c r="K53" i="27"/>
  <c r="S52" i="10" s="1"/>
  <c r="K52" i="27"/>
  <c r="S51" i="10" s="1"/>
  <c r="K51" i="27"/>
  <c r="S50" i="10" s="1"/>
  <c r="K50" i="27"/>
  <c r="S49" i="10"/>
  <c r="K49" i="27"/>
  <c r="S48" i="10" s="1"/>
  <c r="K48" i="27"/>
  <c r="S47" i="10" s="1"/>
  <c r="K47" i="27"/>
  <c r="S46" i="10" s="1"/>
  <c r="K46" i="27"/>
  <c r="S45" i="10" s="1"/>
  <c r="K45" i="27"/>
  <c r="S44" i="10" s="1"/>
  <c r="K44" i="27"/>
  <c r="S43" i="10" s="1"/>
  <c r="K43" i="27"/>
  <c r="S42" i="10" s="1"/>
  <c r="K42" i="27"/>
  <c r="S41" i="10"/>
  <c r="K41" i="27"/>
  <c r="S40" i="10" s="1"/>
  <c r="K40" i="27"/>
  <c r="S39" i="10" s="1"/>
  <c r="K39" i="27"/>
  <c r="S38" i="10"/>
  <c r="K38" i="27"/>
  <c r="S37" i="10"/>
  <c r="K37" i="27"/>
  <c r="S36" i="10"/>
  <c r="K36" i="27"/>
  <c r="S35" i="10"/>
  <c r="K35" i="27"/>
  <c r="S34" i="10"/>
  <c r="K34" i="27"/>
  <c r="S33" i="10" s="1"/>
  <c r="K33" i="27"/>
  <c r="S32" i="10" s="1"/>
  <c r="K32" i="27"/>
  <c r="S31" i="10"/>
  <c r="K31" i="27"/>
  <c r="S30" i="10" s="1"/>
  <c r="K30" i="27"/>
  <c r="S29" i="10" s="1"/>
  <c r="K29" i="27"/>
  <c r="S28" i="10" s="1"/>
  <c r="K28" i="27"/>
  <c r="S27" i="10" s="1"/>
  <c r="K27" i="27"/>
  <c r="S26" i="10" s="1"/>
  <c r="K26" i="27"/>
  <c r="S25" i="10"/>
  <c r="K25" i="27"/>
  <c r="S24" i="10" s="1"/>
  <c r="K24" i="27"/>
  <c r="S23" i="10" s="1"/>
  <c r="K23" i="27"/>
  <c r="S22" i="10" s="1"/>
  <c r="K22" i="27"/>
  <c r="S21" i="10" s="1"/>
  <c r="K21" i="27"/>
  <c r="S20" i="10" s="1"/>
  <c r="K20" i="27"/>
  <c r="S19" i="10"/>
  <c r="K19" i="27"/>
  <c r="K18" i="27"/>
  <c r="S17" i="10"/>
  <c r="K17" i="27"/>
  <c r="S16" i="10" s="1"/>
  <c r="K16" i="27"/>
  <c r="S15" i="10" s="1"/>
  <c r="K15" i="27"/>
  <c r="S14" i="10" s="1"/>
  <c r="K14" i="27"/>
  <c r="S13" i="10" s="1"/>
  <c r="K13" i="27"/>
  <c r="S12" i="10" s="1"/>
  <c r="K12" i="27"/>
  <c r="S11" i="10"/>
  <c r="K11" i="27"/>
  <c r="S10" i="10" s="1"/>
  <c r="K10" i="27"/>
  <c r="S9" i="10" s="1"/>
  <c r="K9" i="27"/>
  <c r="S8" i="10" s="1"/>
  <c r="K8" i="27"/>
  <c r="S7" i="10" s="1"/>
  <c r="K7" i="27"/>
  <c r="S6" i="10" s="1"/>
  <c r="K6" i="27"/>
  <c r="S5" i="10" s="1"/>
  <c r="K5" i="27"/>
  <c r="S4" i="10" s="1"/>
  <c r="D74" i="26"/>
  <c r="E74" i="26"/>
  <c r="F74" i="26"/>
  <c r="G74" i="26"/>
  <c r="H74" i="26"/>
  <c r="I74" i="26"/>
  <c r="J74" i="26"/>
  <c r="C74" i="26"/>
  <c r="D74" i="25"/>
  <c r="E74" i="25"/>
  <c r="F74" i="25"/>
  <c r="G74" i="25"/>
  <c r="H74" i="25"/>
  <c r="I74" i="25"/>
  <c r="J74" i="25"/>
  <c r="C74" i="25"/>
  <c r="D74" i="24"/>
  <c r="E74" i="24"/>
  <c r="F74" i="24"/>
  <c r="G74" i="24"/>
  <c r="H74" i="24"/>
  <c r="I74" i="24"/>
  <c r="J74" i="24"/>
  <c r="C74" i="24"/>
  <c r="D74" i="23"/>
  <c r="E74" i="23"/>
  <c r="F74" i="23"/>
  <c r="G74" i="23"/>
  <c r="H74" i="23"/>
  <c r="I74" i="23"/>
  <c r="J74" i="23"/>
  <c r="C74" i="23"/>
  <c r="D74" i="22"/>
  <c r="E74" i="22"/>
  <c r="F74" i="22"/>
  <c r="G74" i="22"/>
  <c r="H74" i="22"/>
  <c r="I74" i="22"/>
  <c r="J74" i="22"/>
  <c r="C74" i="22"/>
  <c r="D74" i="21"/>
  <c r="E74" i="21"/>
  <c r="F74" i="21"/>
  <c r="G74" i="21"/>
  <c r="H74" i="21"/>
  <c r="I74" i="21"/>
  <c r="J74" i="21"/>
  <c r="C74" i="21"/>
  <c r="D74" i="11"/>
  <c r="E74" i="11"/>
  <c r="F74" i="11"/>
  <c r="G74" i="11"/>
  <c r="H74" i="11"/>
  <c r="I74" i="11"/>
  <c r="J74" i="11"/>
  <c r="C74" i="11"/>
  <c r="D74" i="14"/>
  <c r="E74" i="14"/>
  <c r="F74" i="14"/>
  <c r="G74" i="14"/>
  <c r="H74" i="14"/>
  <c r="I74" i="14"/>
  <c r="J74" i="14"/>
  <c r="C74" i="14"/>
  <c r="D74" i="13"/>
  <c r="E74" i="13"/>
  <c r="F74" i="13"/>
  <c r="G74" i="13"/>
  <c r="H74" i="13"/>
  <c r="I74" i="13"/>
  <c r="J74" i="13"/>
  <c r="C74" i="13"/>
  <c r="D74" i="12"/>
  <c r="E74" i="12"/>
  <c r="F74" i="12"/>
  <c r="G74" i="12"/>
  <c r="H74" i="12"/>
  <c r="I74" i="12"/>
  <c r="J74" i="12"/>
  <c r="C74" i="12"/>
  <c r="D74" i="19"/>
  <c r="E74" i="19"/>
  <c r="F74" i="19"/>
  <c r="G74" i="19"/>
  <c r="H74" i="19"/>
  <c r="I74" i="19"/>
  <c r="J74" i="19"/>
  <c r="C74" i="19"/>
  <c r="D74" i="18"/>
  <c r="E74" i="18"/>
  <c r="F74" i="18"/>
  <c r="G74" i="18"/>
  <c r="H74" i="18"/>
  <c r="I74" i="18"/>
  <c r="J74" i="18"/>
  <c r="C74" i="18"/>
  <c r="D74" i="17"/>
  <c r="E74" i="17"/>
  <c r="F74" i="17"/>
  <c r="G74" i="17"/>
  <c r="H74" i="17"/>
  <c r="I74" i="17"/>
  <c r="J74" i="17"/>
  <c r="C74" i="17"/>
  <c r="D74" i="16"/>
  <c r="E74" i="16"/>
  <c r="F74" i="16"/>
  <c r="G74" i="16"/>
  <c r="H74" i="16"/>
  <c r="I74" i="16"/>
  <c r="J74" i="16"/>
  <c r="C74" i="16"/>
  <c r="D74" i="15"/>
  <c r="E74" i="15"/>
  <c r="F74" i="15"/>
  <c r="G74" i="15"/>
  <c r="H74" i="15"/>
  <c r="I74" i="15"/>
  <c r="J74" i="15"/>
  <c r="C74" i="15"/>
  <c r="J72" i="24"/>
  <c r="I72" i="24"/>
  <c r="H72" i="24"/>
  <c r="G72" i="24"/>
  <c r="F72" i="24"/>
  <c r="E72" i="24"/>
  <c r="D72" i="24"/>
  <c r="C72" i="24"/>
  <c r="K71" i="24"/>
  <c r="P70" i="10"/>
  <c r="K70" i="24"/>
  <c r="P69" i="10" s="1"/>
  <c r="K69" i="24"/>
  <c r="P68" i="10" s="1"/>
  <c r="K68" i="24"/>
  <c r="P67" i="10" s="1"/>
  <c r="K67" i="24"/>
  <c r="P66" i="10" s="1"/>
  <c r="K66" i="24"/>
  <c r="P65" i="10" s="1"/>
  <c r="K65" i="24"/>
  <c r="P64" i="10" s="1"/>
  <c r="K64" i="24"/>
  <c r="P63" i="10" s="1"/>
  <c r="K63" i="24"/>
  <c r="P62" i="10" s="1"/>
  <c r="K62" i="24"/>
  <c r="P61" i="10" s="1"/>
  <c r="K61" i="24"/>
  <c r="P60" i="10" s="1"/>
  <c r="K60" i="24"/>
  <c r="P59" i="10" s="1"/>
  <c r="K59" i="24"/>
  <c r="P58" i="10"/>
  <c r="K58" i="24"/>
  <c r="P57" i="10"/>
  <c r="K57" i="24"/>
  <c r="P56" i="10" s="1"/>
  <c r="K56" i="24"/>
  <c r="P55" i="10" s="1"/>
  <c r="K55" i="24"/>
  <c r="P54" i="10" s="1"/>
  <c r="K54" i="24"/>
  <c r="P53" i="10" s="1"/>
  <c r="K53" i="24"/>
  <c r="P52" i="10"/>
  <c r="K52" i="24"/>
  <c r="P51" i="10"/>
  <c r="K51" i="24"/>
  <c r="P50" i="10" s="1"/>
  <c r="K50" i="24"/>
  <c r="P49" i="10"/>
  <c r="K49" i="24"/>
  <c r="P48" i="10" s="1"/>
  <c r="K48" i="24"/>
  <c r="P47" i="10" s="1"/>
  <c r="K47" i="24"/>
  <c r="P46" i="10" s="1"/>
  <c r="K46" i="24"/>
  <c r="P45" i="10" s="1"/>
  <c r="K45" i="24"/>
  <c r="P44" i="10"/>
  <c r="K44" i="24"/>
  <c r="P43" i="10"/>
  <c r="K43" i="24"/>
  <c r="P42" i="10" s="1"/>
  <c r="K42" i="24"/>
  <c r="P41" i="10" s="1"/>
  <c r="K41" i="24"/>
  <c r="P40" i="10"/>
  <c r="K40" i="24"/>
  <c r="P39" i="10"/>
  <c r="K39" i="24"/>
  <c r="P38" i="10" s="1"/>
  <c r="K38" i="24"/>
  <c r="P37" i="10" s="1"/>
  <c r="K37" i="24"/>
  <c r="P36" i="10" s="1"/>
  <c r="K36" i="24"/>
  <c r="P35" i="10" s="1"/>
  <c r="K35" i="24"/>
  <c r="P34" i="10" s="1"/>
  <c r="K34" i="24"/>
  <c r="P33" i="10" s="1"/>
  <c r="K33" i="24"/>
  <c r="P32" i="10"/>
  <c r="K32" i="24"/>
  <c r="P31" i="10"/>
  <c r="K31" i="24"/>
  <c r="P30" i="10" s="1"/>
  <c r="K30" i="24"/>
  <c r="P29" i="10" s="1"/>
  <c r="K29" i="24"/>
  <c r="P28" i="10" s="1"/>
  <c r="K28" i="24"/>
  <c r="P27" i="10" s="1"/>
  <c r="K27" i="24"/>
  <c r="P26" i="10"/>
  <c r="K26" i="24"/>
  <c r="P25" i="10" s="1"/>
  <c r="K25" i="24"/>
  <c r="P24" i="10" s="1"/>
  <c r="K24" i="24"/>
  <c r="P23" i="10" s="1"/>
  <c r="K23" i="24"/>
  <c r="P22" i="10"/>
  <c r="K22" i="24"/>
  <c r="P21" i="10" s="1"/>
  <c r="K21" i="24"/>
  <c r="P20" i="10" s="1"/>
  <c r="K20" i="24"/>
  <c r="P19" i="10" s="1"/>
  <c r="K19" i="24"/>
  <c r="K18" i="24"/>
  <c r="P17" i="10"/>
  <c r="K17" i="24"/>
  <c r="P16" i="10" s="1"/>
  <c r="K16" i="24"/>
  <c r="P15" i="10" s="1"/>
  <c r="K15" i="24"/>
  <c r="P14" i="10" s="1"/>
  <c r="K14" i="24"/>
  <c r="P13" i="10" s="1"/>
  <c r="K13" i="24"/>
  <c r="P12" i="10"/>
  <c r="K12" i="24"/>
  <c r="P11" i="10"/>
  <c r="K11" i="24"/>
  <c r="P10" i="10" s="1"/>
  <c r="K10" i="24"/>
  <c r="P9" i="10"/>
  <c r="K9" i="24"/>
  <c r="P8" i="10" s="1"/>
  <c r="K8" i="24"/>
  <c r="P7" i="10" s="1"/>
  <c r="K7" i="24"/>
  <c r="P6" i="10" s="1"/>
  <c r="K6" i="24"/>
  <c r="K5" i="24"/>
  <c r="J72" i="25"/>
  <c r="I72" i="25"/>
  <c r="H72" i="25"/>
  <c r="G72" i="25"/>
  <c r="F72" i="25"/>
  <c r="E72" i="25"/>
  <c r="D72" i="25"/>
  <c r="J76" i="25" s="1"/>
  <c r="C72" i="25"/>
  <c r="K71" i="25"/>
  <c r="Q70" i="10" s="1"/>
  <c r="K70" i="25"/>
  <c r="Q69" i="10" s="1"/>
  <c r="K69" i="25"/>
  <c r="Q68" i="10" s="1"/>
  <c r="K68" i="25"/>
  <c r="Q67" i="10" s="1"/>
  <c r="K67" i="25"/>
  <c r="Q66" i="10" s="1"/>
  <c r="K66" i="25"/>
  <c r="Q65" i="10" s="1"/>
  <c r="K65" i="25"/>
  <c r="Q64" i="10" s="1"/>
  <c r="K64" i="25"/>
  <c r="Q63" i="10" s="1"/>
  <c r="K63" i="25"/>
  <c r="Q62" i="10"/>
  <c r="K62" i="25"/>
  <c r="Q61" i="10" s="1"/>
  <c r="K61" i="25"/>
  <c r="Q60" i="10" s="1"/>
  <c r="K60" i="25"/>
  <c r="Q59" i="10"/>
  <c r="K59" i="25"/>
  <c r="Q58" i="10"/>
  <c r="K58" i="25"/>
  <c r="Q57" i="10" s="1"/>
  <c r="K57" i="25"/>
  <c r="Q56" i="10" s="1"/>
  <c r="K56" i="25"/>
  <c r="Q55" i="10" s="1"/>
  <c r="K55" i="25"/>
  <c r="Q54" i="10" s="1"/>
  <c r="K54" i="25"/>
  <c r="Q53" i="10" s="1"/>
  <c r="K53" i="25"/>
  <c r="Q52" i="10" s="1"/>
  <c r="K52" i="25"/>
  <c r="Q51" i="10" s="1"/>
  <c r="K51" i="25"/>
  <c r="Q50" i="10" s="1"/>
  <c r="K50" i="25"/>
  <c r="Q49" i="10" s="1"/>
  <c r="K49" i="25"/>
  <c r="Q48" i="10" s="1"/>
  <c r="K48" i="25"/>
  <c r="Q47" i="10"/>
  <c r="K47" i="25"/>
  <c r="Q46" i="10"/>
  <c r="K46" i="25"/>
  <c r="Q45" i="10" s="1"/>
  <c r="K45" i="25"/>
  <c r="Q44" i="10" s="1"/>
  <c r="K44" i="25"/>
  <c r="Q43" i="10" s="1"/>
  <c r="K43" i="25"/>
  <c r="Q42" i="10" s="1"/>
  <c r="K42" i="25"/>
  <c r="Q41" i="10"/>
  <c r="K41" i="25"/>
  <c r="Q40" i="10" s="1"/>
  <c r="K40" i="25"/>
  <c r="Q39" i="10" s="1"/>
  <c r="K39" i="25"/>
  <c r="Q38" i="10" s="1"/>
  <c r="K38" i="25"/>
  <c r="Q37" i="10" s="1"/>
  <c r="K37" i="25"/>
  <c r="Q36" i="10" s="1"/>
  <c r="K36" i="25"/>
  <c r="Q35" i="10"/>
  <c r="K35" i="25"/>
  <c r="Q34" i="10"/>
  <c r="K34" i="25"/>
  <c r="Q33" i="10" s="1"/>
  <c r="K33" i="25"/>
  <c r="Q32" i="10" s="1"/>
  <c r="K32" i="25"/>
  <c r="Q31" i="10" s="1"/>
  <c r="K31" i="25"/>
  <c r="Q30" i="10" s="1"/>
  <c r="K30" i="25"/>
  <c r="Q29" i="10"/>
  <c r="K29" i="25"/>
  <c r="Q28" i="10"/>
  <c r="K28" i="25"/>
  <c r="Q27" i="10" s="1"/>
  <c r="K27" i="25"/>
  <c r="Q26" i="10" s="1"/>
  <c r="K26" i="25"/>
  <c r="Q25" i="10" s="1"/>
  <c r="K25" i="25"/>
  <c r="Q24" i="10" s="1"/>
  <c r="K24" i="25"/>
  <c r="Q23" i="10" s="1"/>
  <c r="K23" i="25"/>
  <c r="Q22" i="10" s="1"/>
  <c r="K22" i="25"/>
  <c r="Q21" i="10" s="1"/>
  <c r="K21" i="25"/>
  <c r="Q20" i="10"/>
  <c r="K20" i="25"/>
  <c r="Q19" i="10"/>
  <c r="K19" i="25"/>
  <c r="K18" i="25"/>
  <c r="Q17" i="10" s="1"/>
  <c r="K17" i="25"/>
  <c r="Q16" i="10" s="1"/>
  <c r="K16" i="25"/>
  <c r="Q15" i="10" s="1"/>
  <c r="K15" i="25"/>
  <c r="Q14" i="10" s="1"/>
  <c r="K14" i="25"/>
  <c r="Q13" i="10" s="1"/>
  <c r="K13" i="25"/>
  <c r="Q12" i="10"/>
  <c r="K12" i="25"/>
  <c r="Q11" i="10" s="1"/>
  <c r="K11" i="25"/>
  <c r="Q10" i="10" s="1"/>
  <c r="K10" i="25"/>
  <c r="Q9" i="10" s="1"/>
  <c r="K9" i="25"/>
  <c r="Q8" i="10"/>
  <c r="K8" i="25"/>
  <c r="Q7" i="10" s="1"/>
  <c r="K7" i="25"/>
  <c r="Q6" i="10"/>
  <c r="K6" i="25"/>
  <c r="Q5" i="10"/>
  <c r="K5" i="25"/>
  <c r="J72" i="26"/>
  <c r="I72" i="26"/>
  <c r="H72" i="26"/>
  <c r="G72" i="26"/>
  <c r="F72" i="26"/>
  <c r="E72" i="26"/>
  <c r="D72" i="26"/>
  <c r="C72" i="26"/>
  <c r="K71" i="26"/>
  <c r="R70" i="10" s="1"/>
  <c r="K70" i="26"/>
  <c r="R69" i="10"/>
  <c r="K69" i="26"/>
  <c r="R68" i="10"/>
  <c r="K68" i="26"/>
  <c r="R67" i="10" s="1"/>
  <c r="K67" i="26"/>
  <c r="R66" i="10" s="1"/>
  <c r="K66" i="26"/>
  <c r="R65" i="10" s="1"/>
  <c r="K65" i="26"/>
  <c r="R64" i="10"/>
  <c r="K64" i="26"/>
  <c r="R63" i="10" s="1"/>
  <c r="K63" i="26"/>
  <c r="R62" i="10" s="1"/>
  <c r="K62" i="26"/>
  <c r="R61" i="10" s="1"/>
  <c r="K61" i="26"/>
  <c r="R60" i="10" s="1"/>
  <c r="K60" i="26"/>
  <c r="R59" i="10" s="1"/>
  <c r="K59" i="26"/>
  <c r="R58" i="10"/>
  <c r="K58" i="26"/>
  <c r="R57" i="10" s="1"/>
  <c r="K57" i="26"/>
  <c r="R56" i="10" s="1"/>
  <c r="K56" i="26"/>
  <c r="R55" i="10" s="1"/>
  <c r="K55" i="26"/>
  <c r="R54" i="10" s="1"/>
  <c r="K54" i="26"/>
  <c r="R53" i="10" s="1"/>
  <c r="K53" i="26"/>
  <c r="R52" i="10"/>
  <c r="K52" i="26"/>
  <c r="R51" i="10"/>
  <c r="K51" i="26"/>
  <c r="R50" i="10"/>
  <c r="K50" i="26"/>
  <c r="R49" i="10" s="1"/>
  <c r="K49" i="26"/>
  <c r="R48" i="10" s="1"/>
  <c r="K48" i="26"/>
  <c r="R47" i="10" s="1"/>
  <c r="K47" i="26"/>
  <c r="R46" i="10"/>
  <c r="K46" i="26"/>
  <c r="R45" i="10"/>
  <c r="K45" i="26"/>
  <c r="R44" i="10"/>
  <c r="K44" i="26"/>
  <c r="R43" i="10" s="1"/>
  <c r="K43" i="26"/>
  <c r="R42" i="10" s="1"/>
  <c r="K42" i="26"/>
  <c r="R41" i="10" s="1"/>
  <c r="K41" i="26"/>
  <c r="R40" i="10" s="1"/>
  <c r="K40" i="26"/>
  <c r="R39" i="10"/>
  <c r="K39" i="26"/>
  <c r="R38" i="10"/>
  <c r="K38" i="26"/>
  <c r="R37" i="10" s="1"/>
  <c r="K37" i="26"/>
  <c r="R36" i="10" s="1"/>
  <c r="K36" i="26"/>
  <c r="R35" i="10" s="1"/>
  <c r="K35" i="26"/>
  <c r="R34" i="10"/>
  <c r="K34" i="26"/>
  <c r="R33" i="10" s="1"/>
  <c r="K33" i="26"/>
  <c r="R32" i="10" s="1"/>
  <c r="K32" i="26"/>
  <c r="R31" i="10" s="1"/>
  <c r="K31" i="26"/>
  <c r="R30" i="10" s="1"/>
  <c r="K30" i="26"/>
  <c r="R29" i="10" s="1"/>
  <c r="K29" i="26"/>
  <c r="R28" i="10"/>
  <c r="K28" i="26"/>
  <c r="R27" i="10" s="1"/>
  <c r="K27" i="26"/>
  <c r="R26" i="10" s="1"/>
  <c r="K26" i="26"/>
  <c r="R25" i="10" s="1"/>
  <c r="K25" i="26"/>
  <c r="R24" i="10" s="1"/>
  <c r="K24" i="26"/>
  <c r="R23" i="10" s="1"/>
  <c r="K23" i="26"/>
  <c r="R22" i="10"/>
  <c r="K22" i="26"/>
  <c r="R21" i="10"/>
  <c r="K21" i="26"/>
  <c r="R20" i="10" s="1"/>
  <c r="K20" i="26"/>
  <c r="R19" i="10" s="1"/>
  <c r="K19" i="26"/>
  <c r="K18" i="26"/>
  <c r="R17" i="10" s="1"/>
  <c r="K17" i="26"/>
  <c r="R16" i="10" s="1"/>
  <c r="K16" i="26"/>
  <c r="R15" i="10" s="1"/>
  <c r="K15" i="26"/>
  <c r="R14" i="10" s="1"/>
  <c r="K14" i="26"/>
  <c r="R13" i="10"/>
  <c r="K13" i="26"/>
  <c r="R12" i="10"/>
  <c r="K12" i="26"/>
  <c r="R11" i="10"/>
  <c r="K11" i="26"/>
  <c r="R10" i="10" s="1"/>
  <c r="K10" i="26"/>
  <c r="R9" i="10" s="1"/>
  <c r="K9" i="26"/>
  <c r="R8" i="10"/>
  <c r="K8" i="26"/>
  <c r="R7" i="10"/>
  <c r="K7" i="26"/>
  <c r="R6" i="10"/>
  <c r="K6" i="26"/>
  <c r="R5" i="10"/>
  <c r="K5" i="26"/>
  <c r="R4" i="10" s="1"/>
  <c r="J72" i="23"/>
  <c r="I72" i="23"/>
  <c r="H72" i="23"/>
  <c r="G72" i="23"/>
  <c r="F72" i="23"/>
  <c r="E72" i="23"/>
  <c r="D72" i="23"/>
  <c r="C72" i="23"/>
  <c r="K71" i="23"/>
  <c r="O70" i="10"/>
  <c r="K70" i="23"/>
  <c r="O69" i="10" s="1"/>
  <c r="K69" i="23"/>
  <c r="O68" i="10" s="1"/>
  <c r="K68" i="23"/>
  <c r="O67" i="10" s="1"/>
  <c r="K67" i="23"/>
  <c r="O66" i="10"/>
  <c r="K66" i="23"/>
  <c r="O65" i="10"/>
  <c r="K65" i="23"/>
  <c r="O64" i="10"/>
  <c r="K64" i="23"/>
  <c r="O63" i="10" s="1"/>
  <c r="K63" i="23"/>
  <c r="O62" i="10" s="1"/>
  <c r="K62" i="23"/>
  <c r="O61" i="10" s="1"/>
  <c r="K61" i="23"/>
  <c r="O60" i="10"/>
  <c r="K60" i="23"/>
  <c r="O59" i="10"/>
  <c r="K59" i="23"/>
  <c r="O58" i="10"/>
  <c r="K58" i="23"/>
  <c r="O57" i="10" s="1"/>
  <c r="K57" i="23"/>
  <c r="O56" i="10"/>
  <c r="K56" i="23"/>
  <c r="O55" i="10" s="1"/>
  <c r="K55" i="23"/>
  <c r="O54" i="10" s="1"/>
  <c r="K54" i="23"/>
  <c r="O53" i="10" s="1"/>
  <c r="K53" i="23"/>
  <c r="O52" i="10" s="1"/>
  <c r="K52" i="23"/>
  <c r="O51" i="10" s="1"/>
  <c r="K51" i="23"/>
  <c r="O50" i="10" s="1"/>
  <c r="K50" i="23"/>
  <c r="O49" i="10"/>
  <c r="K49" i="23"/>
  <c r="O48" i="10" s="1"/>
  <c r="K48" i="23"/>
  <c r="O47" i="10" s="1"/>
  <c r="K47" i="23"/>
  <c r="O46" i="10"/>
  <c r="K46" i="23"/>
  <c r="O45" i="10" s="1"/>
  <c r="K45" i="23"/>
  <c r="O44" i="10"/>
  <c r="K44" i="23"/>
  <c r="O43" i="10" s="1"/>
  <c r="K43" i="23"/>
  <c r="O42" i="10" s="1"/>
  <c r="K42" i="23"/>
  <c r="O41" i="10"/>
  <c r="K41" i="23"/>
  <c r="O40" i="10"/>
  <c r="K40" i="23"/>
  <c r="O39" i="10" s="1"/>
  <c r="K39" i="23"/>
  <c r="O38" i="10" s="1"/>
  <c r="K38" i="23"/>
  <c r="O37" i="10"/>
  <c r="K37" i="23"/>
  <c r="O36" i="10" s="1"/>
  <c r="K36" i="23"/>
  <c r="O35" i="10"/>
  <c r="K35" i="23"/>
  <c r="O34" i="10"/>
  <c r="K34" i="23"/>
  <c r="O33" i="10" s="1"/>
  <c r="K33" i="23"/>
  <c r="O32" i="10" s="1"/>
  <c r="K32" i="23"/>
  <c r="O31" i="10"/>
  <c r="K31" i="23"/>
  <c r="O30" i="10"/>
  <c r="K30" i="23"/>
  <c r="O29" i="10"/>
  <c r="K29" i="23"/>
  <c r="O28" i="10"/>
  <c r="K28" i="23"/>
  <c r="O27" i="10" s="1"/>
  <c r="K27" i="23"/>
  <c r="O26" i="10" s="1"/>
  <c r="K26" i="23"/>
  <c r="O25" i="10"/>
  <c r="K25" i="23"/>
  <c r="O24" i="10" s="1"/>
  <c r="K24" i="23"/>
  <c r="O23" i="10" s="1"/>
  <c r="K23" i="23"/>
  <c r="O22" i="10"/>
  <c r="K22" i="23"/>
  <c r="O21" i="10" s="1"/>
  <c r="K21" i="23"/>
  <c r="O20" i="10"/>
  <c r="K20" i="23"/>
  <c r="O19" i="10"/>
  <c r="K19" i="23"/>
  <c r="K18" i="23"/>
  <c r="O17" i="10" s="1"/>
  <c r="K17" i="23"/>
  <c r="O16" i="10" s="1"/>
  <c r="K16" i="23"/>
  <c r="O15" i="10" s="1"/>
  <c r="K15" i="23"/>
  <c r="O14" i="10"/>
  <c r="K14" i="23"/>
  <c r="O13" i="10" s="1"/>
  <c r="K13" i="23"/>
  <c r="O12" i="10"/>
  <c r="K12" i="23"/>
  <c r="O11" i="10" s="1"/>
  <c r="K11" i="23"/>
  <c r="O10" i="10" s="1"/>
  <c r="K10" i="23"/>
  <c r="O9" i="10" s="1"/>
  <c r="K9" i="23"/>
  <c r="O8" i="10"/>
  <c r="K8" i="23"/>
  <c r="O7" i="10"/>
  <c r="K7" i="23"/>
  <c r="O6" i="10"/>
  <c r="K6" i="23"/>
  <c r="O5" i="10" s="1"/>
  <c r="K5" i="23"/>
  <c r="O4" i="10" s="1"/>
  <c r="K5" i="22"/>
  <c r="K6" i="22"/>
  <c r="N5" i="10" s="1"/>
  <c r="K7" i="22"/>
  <c r="N6" i="10"/>
  <c r="K8" i="22"/>
  <c r="N7" i="10"/>
  <c r="K9" i="22"/>
  <c r="N8" i="10" s="1"/>
  <c r="K10" i="22"/>
  <c r="N9" i="10" s="1"/>
  <c r="K11" i="22"/>
  <c r="N10" i="10" s="1"/>
  <c r="K12" i="22"/>
  <c r="N11" i="10" s="1"/>
  <c r="K13" i="22"/>
  <c r="N12" i="10" s="1"/>
  <c r="K14" i="22"/>
  <c r="N13" i="10"/>
  <c r="K15" i="22"/>
  <c r="N14" i="10"/>
  <c r="K16" i="22"/>
  <c r="N15" i="10" s="1"/>
  <c r="K17" i="22"/>
  <c r="N16" i="10" s="1"/>
  <c r="K18" i="22"/>
  <c r="N17" i="10" s="1"/>
  <c r="K19" i="22"/>
  <c r="K20" i="22"/>
  <c r="N19" i="10" s="1"/>
  <c r="K21" i="22"/>
  <c r="N20" i="10"/>
  <c r="K22" i="22"/>
  <c r="N21" i="10"/>
  <c r="K23" i="22"/>
  <c r="N22" i="10" s="1"/>
  <c r="K24" i="22"/>
  <c r="N23" i="10" s="1"/>
  <c r="K25" i="22"/>
  <c r="N24" i="10" s="1"/>
  <c r="K26" i="22"/>
  <c r="N25" i="10" s="1"/>
  <c r="K27" i="22"/>
  <c r="N26" i="10"/>
  <c r="K28" i="22"/>
  <c r="N27" i="10"/>
  <c r="K29" i="22"/>
  <c r="N28" i="10"/>
  <c r="K30" i="22"/>
  <c r="N29" i="10" s="1"/>
  <c r="K31" i="22"/>
  <c r="N30" i="10" s="1"/>
  <c r="K32" i="22"/>
  <c r="N31" i="10" s="1"/>
  <c r="K33" i="22"/>
  <c r="N32" i="10" s="1"/>
  <c r="K34" i="22"/>
  <c r="N33" i="10"/>
  <c r="K35" i="22"/>
  <c r="N34" i="10" s="1"/>
  <c r="K36" i="22"/>
  <c r="N35" i="10" s="1"/>
  <c r="K37" i="22"/>
  <c r="N36" i="10" s="1"/>
  <c r="K38" i="22"/>
  <c r="N37" i="10" s="1"/>
  <c r="K39" i="22"/>
  <c r="N38" i="10"/>
  <c r="K40" i="22"/>
  <c r="N39" i="10"/>
  <c r="K41" i="22"/>
  <c r="N40" i="10"/>
  <c r="K42" i="22"/>
  <c r="N41" i="10" s="1"/>
  <c r="K43" i="22"/>
  <c r="N42" i="10" s="1"/>
  <c r="K44" i="22"/>
  <c r="N43" i="10"/>
  <c r="K45" i="22"/>
  <c r="N44" i="10" s="1"/>
  <c r="K46" i="22"/>
  <c r="N45" i="10" s="1"/>
  <c r="K47" i="22"/>
  <c r="N46" i="10" s="1"/>
  <c r="K48" i="22"/>
  <c r="N47" i="10" s="1"/>
  <c r="K49" i="22"/>
  <c r="N48" i="10" s="1"/>
  <c r="K50" i="22"/>
  <c r="N49" i="10" s="1"/>
  <c r="K51" i="22"/>
  <c r="N50" i="10"/>
  <c r="K52" i="22"/>
  <c r="N51" i="10"/>
  <c r="K53" i="22"/>
  <c r="N52" i="10"/>
  <c r="K54" i="22"/>
  <c r="N53" i="10"/>
  <c r="K55" i="22"/>
  <c r="N54" i="10" s="1"/>
  <c r="K56" i="22"/>
  <c r="N55" i="10" s="1"/>
  <c r="K57" i="22"/>
  <c r="N56" i="10" s="1"/>
  <c r="K58" i="22"/>
  <c r="N57" i="10" s="1"/>
  <c r="K59" i="22"/>
  <c r="N58" i="10" s="1"/>
  <c r="K60" i="22"/>
  <c r="N59" i="10" s="1"/>
  <c r="K61" i="22"/>
  <c r="N60" i="10" s="1"/>
  <c r="K62" i="22"/>
  <c r="N61" i="10" s="1"/>
  <c r="K63" i="22"/>
  <c r="N62" i="10"/>
  <c r="K64" i="22"/>
  <c r="N63" i="10"/>
  <c r="K65" i="22"/>
  <c r="N64" i="10"/>
  <c r="K66" i="22"/>
  <c r="N65" i="10"/>
  <c r="K67" i="22"/>
  <c r="N66" i="10" s="1"/>
  <c r="K68" i="22"/>
  <c r="N67" i="10"/>
  <c r="K69" i="22"/>
  <c r="N68" i="10"/>
  <c r="K70" i="22"/>
  <c r="N69" i="10" s="1"/>
  <c r="K71" i="22"/>
  <c r="N70" i="10"/>
  <c r="J72" i="22"/>
  <c r="I72" i="22"/>
  <c r="H72" i="22"/>
  <c r="G72" i="22"/>
  <c r="F72" i="22"/>
  <c r="E72" i="22"/>
  <c r="D72" i="22"/>
  <c r="C72" i="22"/>
  <c r="K5" i="17"/>
  <c r="K6" i="17"/>
  <c r="E5" i="10" s="1"/>
  <c r="K7" i="17"/>
  <c r="E6" i="10" s="1"/>
  <c r="K8" i="17"/>
  <c r="E7" i="10" s="1"/>
  <c r="K9" i="17"/>
  <c r="E8" i="10" s="1"/>
  <c r="K10" i="17"/>
  <c r="E9" i="10" s="1"/>
  <c r="K11" i="17"/>
  <c r="E10" i="10" s="1"/>
  <c r="K12" i="17"/>
  <c r="E11" i="10" s="1"/>
  <c r="K13" i="17"/>
  <c r="E12" i="10" s="1"/>
  <c r="K14" i="17"/>
  <c r="E13" i="10" s="1"/>
  <c r="K15" i="17"/>
  <c r="E14" i="10"/>
  <c r="K16" i="17"/>
  <c r="E15" i="10" s="1"/>
  <c r="K17" i="17"/>
  <c r="E16" i="10"/>
  <c r="K18" i="17"/>
  <c r="E17" i="10" s="1"/>
  <c r="K19" i="17"/>
  <c r="K20" i="17"/>
  <c r="E19" i="10"/>
  <c r="K21" i="17"/>
  <c r="E20" i="10" s="1"/>
  <c r="K22" i="17"/>
  <c r="E21" i="10" s="1"/>
  <c r="K23" i="17"/>
  <c r="E22" i="10" s="1"/>
  <c r="K24" i="17"/>
  <c r="E23" i="10" s="1"/>
  <c r="K25" i="17"/>
  <c r="E24" i="10" s="1"/>
  <c r="K26" i="17"/>
  <c r="E25" i="10" s="1"/>
  <c r="K27" i="17"/>
  <c r="E26" i="10" s="1"/>
  <c r="K28" i="17"/>
  <c r="E27" i="10" s="1"/>
  <c r="K29" i="17"/>
  <c r="E28" i="10" s="1"/>
  <c r="K30" i="17"/>
  <c r="E29" i="10" s="1"/>
  <c r="K31" i="17"/>
  <c r="E30" i="10" s="1"/>
  <c r="K32" i="17"/>
  <c r="E31" i="10"/>
  <c r="K33" i="17"/>
  <c r="E32" i="10" s="1"/>
  <c r="K34" i="17"/>
  <c r="E33" i="10"/>
  <c r="K35" i="17"/>
  <c r="E34" i="10"/>
  <c r="K36" i="17"/>
  <c r="E35" i="10" s="1"/>
  <c r="K37" i="17"/>
  <c r="E36" i="10" s="1"/>
  <c r="K38" i="17"/>
  <c r="E37" i="10"/>
  <c r="K39" i="17"/>
  <c r="E38" i="10" s="1"/>
  <c r="K40" i="17"/>
  <c r="E39" i="10" s="1"/>
  <c r="K41" i="17"/>
  <c r="E40" i="10"/>
  <c r="K42" i="17"/>
  <c r="E41" i="10" s="1"/>
  <c r="K43" i="17"/>
  <c r="E42" i="10" s="1"/>
  <c r="K44" i="17"/>
  <c r="E43" i="10"/>
  <c r="K45" i="17"/>
  <c r="E44" i="10" s="1"/>
  <c r="K46" i="17"/>
  <c r="E45" i="10" s="1"/>
  <c r="K47" i="17"/>
  <c r="E46" i="10"/>
  <c r="K48" i="17"/>
  <c r="E47" i="10"/>
  <c r="K49" i="17"/>
  <c r="E48" i="10" s="1"/>
  <c r="K50" i="17"/>
  <c r="E49" i="10" s="1"/>
  <c r="K51" i="17"/>
  <c r="E50" i="10" s="1"/>
  <c r="K52" i="17"/>
  <c r="E51" i="10" s="1"/>
  <c r="K53" i="17"/>
  <c r="E52" i="10" s="1"/>
  <c r="K54" i="17"/>
  <c r="E53" i="10" s="1"/>
  <c r="K55" i="17"/>
  <c r="E54" i="10" s="1"/>
  <c r="K56" i="17"/>
  <c r="E55" i="10" s="1"/>
  <c r="K57" i="17"/>
  <c r="E56" i="10" s="1"/>
  <c r="K58" i="17"/>
  <c r="E57" i="10"/>
  <c r="K59" i="17"/>
  <c r="E58" i="10" s="1"/>
  <c r="K60" i="17"/>
  <c r="E59" i="10" s="1"/>
  <c r="K61" i="17"/>
  <c r="E60" i="10" s="1"/>
  <c r="K62" i="17"/>
  <c r="E61" i="10"/>
  <c r="K63" i="17"/>
  <c r="E62" i="10" s="1"/>
  <c r="K64" i="17"/>
  <c r="E63" i="10"/>
  <c r="K65" i="17"/>
  <c r="E64" i="10"/>
  <c r="K66" i="17"/>
  <c r="E65" i="10" s="1"/>
  <c r="K67" i="17"/>
  <c r="E66" i="10" s="1"/>
  <c r="K68" i="17"/>
  <c r="E67" i="10" s="1"/>
  <c r="K69" i="17"/>
  <c r="E68" i="10" s="1"/>
  <c r="K70" i="17"/>
  <c r="E69" i="10" s="1"/>
  <c r="K71" i="17"/>
  <c r="E70" i="10" s="1"/>
  <c r="K5" i="16"/>
  <c r="K6" i="16"/>
  <c r="D5" i="10" s="1"/>
  <c r="K7" i="16"/>
  <c r="D6" i="10" s="1"/>
  <c r="K8" i="16"/>
  <c r="D7" i="10" s="1"/>
  <c r="K9" i="16"/>
  <c r="D8" i="10"/>
  <c r="K10" i="16"/>
  <c r="D9" i="10"/>
  <c r="K11" i="16"/>
  <c r="D10" i="10" s="1"/>
  <c r="K12" i="16"/>
  <c r="D11" i="10" s="1"/>
  <c r="K13" i="16"/>
  <c r="D12" i="10" s="1"/>
  <c r="K14" i="16"/>
  <c r="D13" i="10" s="1"/>
  <c r="K15" i="16"/>
  <c r="D14" i="10" s="1"/>
  <c r="K16" i="16"/>
  <c r="D15" i="10" s="1"/>
  <c r="K17" i="16"/>
  <c r="D16" i="10" s="1"/>
  <c r="K18" i="16"/>
  <c r="D17" i="10" s="1"/>
  <c r="K19" i="16"/>
  <c r="K20" i="16"/>
  <c r="D19" i="10"/>
  <c r="K21" i="16"/>
  <c r="D20" i="10" s="1"/>
  <c r="K22" i="16"/>
  <c r="D21" i="10"/>
  <c r="K23" i="16"/>
  <c r="D22" i="10" s="1"/>
  <c r="K24" i="16"/>
  <c r="D23" i="10" s="1"/>
  <c r="K25" i="16"/>
  <c r="D24" i="10"/>
  <c r="K26" i="16"/>
  <c r="D25" i="10"/>
  <c r="K27" i="16"/>
  <c r="D26" i="10" s="1"/>
  <c r="K28" i="16"/>
  <c r="D27" i="10" s="1"/>
  <c r="K29" i="16"/>
  <c r="D28" i="10"/>
  <c r="K30" i="16"/>
  <c r="D29" i="10" s="1"/>
  <c r="K31" i="16"/>
  <c r="D30" i="10" s="1"/>
  <c r="K32" i="16"/>
  <c r="D31" i="10"/>
  <c r="K33" i="16"/>
  <c r="D32" i="10" s="1"/>
  <c r="K34" i="16"/>
  <c r="D33" i="10"/>
  <c r="K35" i="16"/>
  <c r="D34" i="10"/>
  <c r="K36" i="16"/>
  <c r="D35" i="10" s="1"/>
  <c r="K37" i="16"/>
  <c r="D36" i="10" s="1"/>
  <c r="K38" i="16"/>
  <c r="D37" i="10"/>
  <c r="K39" i="16"/>
  <c r="D38" i="10" s="1"/>
  <c r="K40" i="16"/>
  <c r="D39" i="10" s="1"/>
  <c r="K41" i="16"/>
  <c r="D40" i="10" s="1"/>
  <c r="K42" i="16"/>
  <c r="D41" i="10"/>
  <c r="K43" i="16"/>
  <c r="D42" i="10"/>
  <c r="K44" i="16"/>
  <c r="D43" i="10"/>
  <c r="K45" i="16"/>
  <c r="D44" i="10" s="1"/>
  <c r="K46" i="16"/>
  <c r="D45" i="10"/>
  <c r="K47" i="16"/>
  <c r="D46" i="10" s="1"/>
  <c r="K48" i="16"/>
  <c r="D47" i="10"/>
  <c r="K49" i="16"/>
  <c r="D48" i="10"/>
  <c r="K50" i="16"/>
  <c r="D49" i="10"/>
  <c r="K51" i="16"/>
  <c r="D50" i="10" s="1"/>
  <c r="K52" i="16"/>
  <c r="D51" i="10"/>
  <c r="K53" i="16"/>
  <c r="D52" i="10" s="1"/>
  <c r="K54" i="16"/>
  <c r="D53" i="10" s="1"/>
  <c r="K55" i="16"/>
  <c r="D54" i="10"/>
  <c r="K56" i="16"/>
  <c r="D55" i="10"/>
  <c r="K57" i="16"/>
  <c r="D56" i="10" s="1"/>
  <c r="K58" i="16"/>
  <c r="D57" i="10"/>
  <c r="K59" i="16"/>
  <c r="D58" i="10"/>
  <c r="K60" i="16"/>
  <c r="D59" i="10" s="1"/>
  <c r="K61" i="16"/>
  <c r="D60" i="10"/>
  <c r="K62" i="16"/>
  <c r="D61" i="10" s="1"/>
  <c r="K63" i="16"/>
  <c r="D62" i="10" s="1"/>
  <c r="K64" i="16"/>
  <c r="D63" i="10" s="1"/>
  <c r="K65" i="16"/>
  <c r="D64" i="10" s="1"/>
  <c r="K66" i="16"/>
  <c r="D65" i="10" s="1"/>
  <c r="K67" i="16"/>
  <c r="D66" i="10"/>
  <c r="K68" i="16"/>
  <c r="D67" i="10"/>
  <c r="K69" i="16"/>
  <c r="D68" i="10" s="1"/>
  <c r="K70" i="16"/>
  <c r="D69" i="10" s="1"/>
  <c r="K71" i="16"/>
  <c r="D70" i="10"/>
  <c r="K5" i="18"/>
  <c r="F4" i="10" s="1"/>
  <c r="K6" i="18"/>
  <c r="F5" i="10" s="1"/>
  <c r="K7" i="18"/>
  <c r="F6" i="10" s="1"/>
  <c r="K8" i="18"/>
  <c r="F7" i="10"/>
  <c r="K9" i="18"/>
  <c r="F8" i="10" s="1"/>
  <c r="K10" i="18"/>
  <c r="F9" i="10" s="1"/>
  <c r="K11" i="18"/>
  <c r="F10" i="10"/>
  <c r="K12" i="18"/>
  <c r="F11" i="10" s="1"/>
  <c r="K13" i="18"/>
  <c r="F12" i="10" s="1"/>
  <c r="K14" i="18"/>
  <c r="F13" i="10"/>
  <c r="K15" i="18"/>
  <c r="F14" i="10"/>
  <c r="K16" i="18"/>
  <c r="F15" i="10"/>
  <c r="K17" i="18"/>
  <c r="F16" i="10"/>
  <c r="K18" i="18"/>
  <c r="F17" i="10" s="1"/>
  <c r="K19" i="18"/>
  <c r="K20" i="18"/>
  <c r="F19" i="10"/>
  <c r="K21" i="18"/>
  <c r="F20" i="10" s="1"/>
  <c r="K22" i="18"/>
  <c r="F21" i="10"/>
  <c r="K23" i="18"/>
  <c r="F22" i="10" s="1"/>
  <c r="K24" i="18"/>
  <c r="F23" i="10" s="1"/>
  <c r="K25" i="18"/>
  <c r="F24" i="10" s="1"/>
  <c r="K26" i="18"/>
  <c r="F25" i="10"/>
  <c r="K27" i="18"/>
  <c r="F26" i="10" s="1"/>
  <c r="K28" i="18"/>
  <c r="F27" i="10"/>
  <c r="K29" i="18"/>
  <c r="F28" i="10"/>
  <c r="K30" i="18"/>
  <c r="F29" i="10" s="1"/>
  <c r="K31" i="18"/>
  <c r="F30" i="10" s="1"/>
  <c r="K32" i="18"/>
  <c r="F31" i="10" s="1"/>
  <c r="K33" i="18"/>
  <c r="F32" i="10" s="1"/>
  <c r="K34" i="18"/>
  <c r="F33" i="10" s="1"/>
  <c r="K35" i="18"/>
  <c r="F34" i="10" s="1"/>
  <c r="K36" i="18"/>
  <c r="F35" i="10" s="1"/>
  <c r="K37" i="18"/>
  <c r="F36" i="10" s="1"/>
  <c r="K38" i="18"/>
  <c r="F37" i="10"/>
  <c r="K39" i="18"/>
  <c r="F38" i="10" s="1"/>
  <c r="K40" i="18"/>
  <c r="F39" i="10"/>
  <c r="K41" i="18"/>
  <c r="F40" i="10"/>
  <c r="K42" i="18"/>
  <c r="F41" i="10"/>
  <c r="K43" i="18"/>
  <c r="F42" i="10"/>
  <c r="K44" i="18"/>
  <c r="F43" i="10"/>
  <c r="K45" i="18"/>
  <c r="F44" i="10" s="1"/>
  <c r="K46" i="18"/>
  <c r="F45" i="10"/>
  <c r="K47" i="18"/>
  <c r="F46" i="10" s="1"/>
  <c r="K48" i="18"/>
  <c r="F47" i="10" s="1"/>
  <c r="K49" i="18"/>
  <c r="F48" i="10"/>
  <c r="K50" i="18"/>
  <c r="F49" i="10"/>
  <c r="K51" i="18"/>
  <c r="F50" i="10" s="1"/>
  <c r="K52" i="18"/>
  <c r="F51" i="10" s="1"/>
  <c r="K53" i="18"/>
  <c r="F52" i="10"/>
  <c r="K54" i="18"/>
  <c r="F53" i="10" s="1"/>
  <c r="K55" i="18"/>
  <c r="F54" i="10" s="1"/>
  <c r="K56" i="18"/>
  <c r="F55" i="10" s="1"/>
  <c r="K57" i="18"/>
  <c r="F56" i="10" s="1"/>
  <c r="K58" i="18"/>
  <c r="F57" i="10" s="1"/>
  <c r="K59" i="18"/>
  <c r="F58" i="10" s="1"/>
  <c r="K60" i="18"/>
  <c r="F59" i="10" s="1"/>
  <c r="K61" i="18"/>
  <c r="F60" i="10"/>
  <c r="K62" i="18"/>
  <c r="F61" i="10"/>
  <c r="K63" i="18"/>
  <c r="F62" i="10" s="1"/>
  <c r="K64" i="18"/>
  <c r="F63" i="10"/>
  <c r="K65" i="18"/>
  <c r="F64" i="10" s="1"/>
  <c r="K66" i="18"/>
  <c r="F65" i="10" s="1"/>
  <c r="K67" i="18"/>
  <c r="F66" i="10" s="1"/>
  <c r="K68" i="18"/>
  <c r="F67" i="10" s="1"/>
  <c r="K69" i="18"/>
  <c r="F68" i="10" s="1"/>
  <c r="K70" i="18"/>
  <c r="F69" i="10" s="1"/>
  <c r="K71" i="18"/>
  <c r="F70" i="10" s="1"/>
  <c r="K5" i="19"/>
  <c r="G4" i="10"/>
  <c r="K6" i="19"/>
  <c r="G5" i="10"/>
  <c r="K7" i="19"/>
  <c r="G6" i="10"/>
  <c r="K8" i="19"/>
  <c r="G7" i="10" s="1"/>
  <c r="K9" i="19"/>
  <c r="G8" i="10"/>
  <c r="K10" i="19"/>
  <c r="G9" i="10"/>
  <c r="K11" i="19"/>
  <c r="G10" i="10" s="1"/>
  <c r="K12" i="19"/>
  <c r="G11" i="10"/>
  <c r="K13" i="19"/>
  <c r="G12" i="10"/>
  <c r="K14" i="19"/>
  <c r="G13" i="10" s="1"/>
  <c r="K15" i="19"/>
  <c r="G14" i="10"/>
  <c r="K16" i="19"/>
  <c r="G15" i="10" s="1"/>
  <c r="K17" i="19"/>
  <c r="G16" i="10" s="1"/>
  <c r="K18" i="19"/>
  <c r="G17" i="10" s="1"/>
  <c r="K19" i="19"/>
  <c r="K20" i="19"/>
  <c r="G19" i="10"/>
  <c r="K21" i="19"/>
  <c r="G20" i="10"/>
  <c r="K22" i="19"/>
  <c r="G21" i="10"/>
  <c r="K23" i="19"/>
  <c r="G22" i="10"/>
  <c r="K24" i="19"/>
  <c r="G23" i="10" s="1"/>
  <c r="K25" i="19"/>
  <c r="G24" i="10" s="1"/>
  <c r="K26" i="19"/>
  <c r="G25" i="10"/>
  <c r="K27" i="19"/>
  <c r="G26" i="10" s="1"/>
  <c r="K28" i="19"/>
  <c r="G27" i="10" s="1"/>
  <c r="K29" i="19"/>
  <c r="G28" i="10"/>
  <c r="K30" i="19"/>
  <c r="G29" i="10" s="1"/>
  <c r="K31" i="19"/>
  <c r="G30" i="10" s="1"/>
  <c r="K32" i="19"/>
  <c r="G31" i="10"/>
  <c r="K33" i="19"/>
  <c r="G32" i="10"/>
  <c r="K34" i="19"/>
  <c r="G33" i="10"/>
  <c r="K35" i="19"/>
  <c r="G34" i="10"/>
  <c r="K36" i="19"/>
  <c r="G35" i="10" s="1"/>
  <c r="K37" i="19"/>
  <c r="G36" i="10" s="1"/>
  <c r="K38" i="19"/>
  <c r="G37" i="10"/>
  <c r="K39" i="19"/>
  <c r="G38" i="10" s="1"/>
  <c r="K40" i="19"/>
  <c r="G39" i="10" s="1"/>
  <c r="K41" i="19"/>
  <c r="G40" i="10"/>
  <c r="K42" i="19"/>
  <c r="G41" i="10" s="1"/>
  <c r="K43" i="19"/>
  <c r="G42" i="10" s="1"/>
  <c r="K44" i="19"/>
  <c r="G43" i="10"/>
  <c r="K45" i="19"/>
  <c r="G44" i="10"/>
  <c r="K46" i="19"/>
  <c r="G45" i="10" s="1"/>
  <c r="K47" i="19"/>
  <c r="G46" i="10"/>
  <c r="K48" i="19"/>
  <c r="G47" i="10" s="1"/>
  <c r="K49" i="19"/>
  <c r="G48" i="10" s="1"/>
  <c r="K50" i="19"/>
  <c r="G49" i="10"/>
  <c r="K51" i="19"/>
  <c r="G50" i="10" s="1"/>
  <c r="K52" i="19"/>
  <c r="G51" i="10"/>
  <c r="K53" i="19"/>
  <c r="G52" i="10" s="1"/>
  <c r="K54" i="19"/>
  <c r="G53" i="10" s="1"/>
  <c r="K55" i="19"/>
  <c r="G54" i="10" s="1"/>
  <c r="K56" i="19"/>
  <c r="G55" i="10"/>
  <c r="K57" i="19"/>
  <c r="G56" i="10"/>
  <c r="K58" i="19"/>
  <c r="G57" i="10" s="1"/>
  <c r="K59" i="19"/>
  <c r="G58" i="10"/>
  <c r="K60" i="19"/>
  <c r="G59" i="10" s="1"/>
  <c r="K61" i="19"/>
  <c r="G60" i="10" s="1"/>
  <c r="K62" i="19"/>
  <c r="G61" i="10" s="1"/>
  <c r="K63" i="19"/>
  <c r="G62" i="10"/>
  <c r="K64" i="19"/>
  <c r="G63" i="10" s="1"/>
  <c r="K65" i="19"/>
  <c r="G64" i="10" s="1"/>
  <c r="K66" i="19"/>
  <c r="G65" i="10" s="1"/>
  <c r="K67" i="19"/>
  <c r="G66" i="10" s="1"/>
  <c r="K68" i="19"/>
  <c r="G67" i="10" s="1"/>
  <c r="K69" i="19"/>
  <c r="G68" i="10"/>
  <c r="K70" i="19"/>
  <c r="G69" i="10" s="1"/>
  <c r="K71" i="19"/>
  <c r="G70" i="10" s="1"/>
  <c r="K5" i="12"/>
  <c r="K6" i="12"/>
  <c r="H5" i="10" s="1"/>
  <c r="K7" i="12"/>
  <c r="H6" i="10"/>
  <c r="K8" i="12"/>
  <c r="H7" i="10"/>
  <c r="K9" i="12"/>
  <c r="H8" i="10"/>
  <c r="K10" i="12"/>
  <c r="H9" i="10"/>
  <c r="K11" i="12"/>
  <c r="H10" i="10" s="1"/>
  <c r="K12" i="12"/>
  <c r="H11" i="10" s="1"/>
  <c r="K13" i="12"/>
  <c r="H12" i="10" s="1"/>
  <c r="K14" i="12"/>
  <c r="H13" i="10"/>
  <c r="K15" i="12"/>
  <c r="H14" i="10" s="1"/>
  <c r="K16" i="12"/>
  <c r="H15" i="10" s="1"/>
  <c r="K17" i="12"/>
  <c r="H16" i="10" s="1"/>
  <c r="K18" i="12"/>
  <c r="H17" i="10" s="1"/>
  <c r="K19" i="12"/>
  <c r="K20" i="12"/>
  <c r="H19" i="10" s="1"/>
  <c r="K21" i="12"/>
  <c r="H20" i="10"/>
  <c r="K22" i="12"/>
  <c r="H21" i="10" s="1"/>
  <c r="K23" i="12"/>
  <c r="H22" i="10" s="1"/>
  <c r="K24" i="12"/>
  <c r="H23" i="10"/>
  <c r="K25" i="12"/>
  <c r="H24" i="10" s="1"/>
  <c r="K26" i="12"/>
  <c r="H25" i="10" s="1"/>
  <c r="K27" i="12"/>
  <c r="H26" i="10" s="1"/>
  <c r="K28" i="12"/>
  <c r="H27" i="10" s="1"/>
  <c r="K29" i="12"/>
  <c r="H28" i="10" s="1"/>
  <c r="K30" i="12"/>
  <c r="H29" i="10"/>
  <c r="K31" i="12"/>
  <c r="H30" i="10" s="1"/>
  <c r="K32" i="12"/>
  <c r="H31" i="10" s="1"/>
  <c r="K33" i="12"/>
  <c r="H32" i="10"/>
  <c r="K34" i="12"/>
  <c r="H33" i="10"/>
  <c r="K35" i="12"/>
  <c r="H34" i="10" s="1"/>
  <c r="K36" i="12"/>
  <c r="H35" i="10" s="1"/>
  <c r="K37" i="12"/>
  <c r="H36" i="10" s="1"/>
  <c r="K38" i="12"/>
  <c r="H37" i="10" s="1"/>
  <c r="K39" i="12"/>
  <c r="H38" i="10" s="1"/>
  <c r="K40" i="12"/>
  <c r="H39" i="10"/>
  <c r="K41" i="12"/>
  <c r="H40" i="10" s="1"/>
  <c r="K42" i="12"/>
  <c r="H41" i="10" s="1"/>
  <c r="K43" i="12"/>
  <c r="H42" i="10"/>
  <c r="K44" i="12"/>
  <c r="H43" i="10" s="1"/>
  <c r="K45" i="12"/>
  <c r="H44" i="10"/>
  <c r="K46" i="12"/>
  <c r="H45" i="10"/>
  <c r="K47" i="12"/>
  <c r="H46" i="10"/>
  <c r="K48" i="12"/>
  <c r="H47" i="10"/>
  <c r="K49" i="12"/>
  <c r="H48" i="10" s="1"/>
  <c r="K50" i="12"/>
  <c r="H49" i="10" s="1"/>
  <c r="K51" i="12"/>
  <c r="H50" i="10" s="1"/>
  <c r="K52" i="12"/>
  <c r="H51" i="10"/>
  <c r="K53" i="12"/>
  <c r="H52" i="10" s="1"/>
  <c r="K54" i="12"/>
  <c r="H53" i="10"/>
  <c r="K55" i="12"/>
  <c r="H54" i="10"/>
  <c r="K56" i="12"/>
  <c r="H55" i="10" s="1"/>
  <c r="K57" i="12"/>
  <c r="H56" i="10"/>
  <c r="K58" i="12"/>
  <c r="H57" i="10"/>
  <c r="K59" i="12"/>
  <c r="H58" i="10"/>
  <c r="K60" i="12"/>
  <c r="H59" i="10" s="1"/>
  <c r="K61" i="12"/>
  <c r="H60" i="10" s="1"/>
  <c r="K62" i="12"/>
  <c r="H61" i="10" s="1"/>
  <c r="K63" i="12"/>
  <c r="H62" i="10"/>
  <c r="K64" i="12"/>
  <c r="H63" i="10" s="1"/>
  <c r="K65" i="12"/>
  <c r="H64" i="10"/>
  <c r="K66" i="12"/>
  <c r="H65" i="10"/>
  <c r="K67" i="12"/>
  <c r="H66" i="10"/>
  <c r="K68" i="12"/>
  <c r="H67" i="10" s="1"/>
  <c r="K69" i="12"/>
  <c r="H68" i="10" s="1"/>
  <c r="K70" i="12"/>
  <c r="H69" i="10" s="1"/>
  <c r="K71" i="12"/>
  <c r="H70" i="10" s="1"/>
  <c r="K5" i="13"/>
  <c r="K6" i="13"/>
  <c r="I5" i="10" s="1"/>
  <c r="K7" i="13"/>
  <c r="I6" i="10" s="1"/>
  <c r="K8" i="13"/>
  <c r="I7" i="10"/>
  <c r="K9" i="13"/>
  <c r="I8" i="10" s="1"/>
  <c r="K10" i="13"/>
  <c r="I9" i="10" s="1"/>
  <c r="K11" i="13"/>
  <c r="I10" i="10" s="1"/>
  <c r="K12" i="13"/>
  <c r="I11" i="10" s="1"/>
  <c r="K13" i="13"/>
  <c r="I12" i="10"/>
  <c r="K14" i="13"/>
  <c r="I13" i="10"/>
  <c r="K15" i="13"/>
  <c r="I14" i="10"/>
  <c r="K16" i="13"/>
  <c r="I15" i="10" s="1"/>
  <c r="K17" i="13"/>
  <c r="I16" i="10" s="1"/>
  <c r="K18" i="13"/>
  <c r="I17" i="10" s="1"/>
  <c r="K19" i="13"/>
  <c r="K20" i="13"/>
  <c r="K21" i="13"/>
  <c r="I20" i="10" s="1"/>
  <c r="K22" i="13"/>
  <c r="I21" i="10"/>
  <c r="K23" i="13"/>
  <c r="I22" i="10" s="1"/>
  <c r="K24" i="13"/>
  <c r="I23" i="10" s="1"/>
  <c r="K25" i="13"/>
  <c r="I24" i="10" s="1"/>
  <c r="K26" i="13"/>
  <c r="I25" i="10"/>
  <c r="K27" i="13"/>
  <c r="I26" i="10"/>
  <c r="K28" i="13"/>
  <c r="I27" i="10" s="1"/>
  <c r="K29" i="13"/>
  <c r="I28" i="10" s="1"/>
  <c r="K30" i="13"/>
  <c r="I29" i="10" s="1"/>
  <c r="K31" i="13"/>
  <c r="I30" i="10" s="1"/>
  <c r="K32" i="13"/>
  <c r="I31" i="10" s="1"/>
  <c r="K33" i="13"/>
  <c r="I32" i="10" s="1"/>
  <c r="K34" i="13"/>
  <c r="I33" i="10"/>
  <c r="K35" i="13"/>
  <c r="I34" i="10" s="1"/>
  <c r="K36" i="13"/>
  <c r="I35" i="10" s="1"/>
  <c r="K37" i="13"/>
  <c r="I36" i="10" s="1"/>
  <c r="K38" i="13"/>
  <c r="I37" i="10"/>
  <c r="K39" i="13"/>
  <c r="I38" i="10"/>
  <c r="K40" i="13"/>
  <c r="I39" i="10"/>
  <c r="K41" i="13"/>
  <c r="I40" i="10" s="1"/>
  <c r="K42" i="13"/>
  <c r="I41" i="10" s="1"/>
  <c r="K43" i="13"/>
  <c r="I42" i="10" s="1"/>
  <c r="K44" i="13"/>
  <c r="I43" i="10" s="1"/>
  <c r="K45" i="13"/>
  <c r="I44" i="10"/>
  <c r="K46" i="13"/>
  <c r="I45" i="10" s="1"/>
  <c r="K47" i="13"/>
  <c r="I46" i="10"/>
  <c r="K48" i="13"/>
  <c r="I47" i="10" s="1"/>
  <c r="K49" i="13"/>
  <c r="I48" i="10" s="1"/>
  <c r="K50" i="13"/>
  <c r="I49" i="10" s="1"/>
  <c r="K51" i="13"/>
  <c r="I50" i="10"/>
  <c r="K52" i="13"/>
  <c r="I51" i="10"/>
  <c r="K53" i="13"/>
  <c r="I52" i="10" s="1"/>
  <c r="K54" i="13"/>
  <c r="I53" i="10" s="1"/>
  <c r="K55" i="13"/>
  <c r="I54" i="10" s="1"/>
  <c r="K56" i="13"/>
  <c r="I55" i="10"/>
  <c r="K57" i="13"/>
  <c r="I56" i="10"/>
  <c r="K58" i="13"/>
  <c r="I57" i="10" s="1"/>
  <c r="K59" i="13"/>
  <c r="I58" i="10"/>
  <c r="K60" i="13"/>
  <c r="I59" i="10" s="1"/>
  <c r="K61" i="13"/>
  <c r="I60" i="10" s="1"/>
  <c r="K62" i="13"/>
  <c r="I61" i="10"/>
  <c r="K63" i="13"/>
  <c r="I62" i="10" s="1"/>
  <c r="K64" i="13"/>
  <c r="I63" i="10"/>
  <c r="K65" i="13"/>
  <c r="I64" i="10" s="1"/>
  <c r="K66" i="13"/>
  <c r="I65" i="10" s="1"/>
  <c r="K67" i="13"/>
  <c r="I66" i="10" s="1"/>
  <c r="K68" i="13"/>
  <c r="I67" i="10" s="1"/>
  <c r="K69" i="13"/>
  <c r="I68" i="10" s="1"/>
  <c r="K70" i="13"/>
  <c r="I69" i="10" s="1"/>
  <c r="K71" i="13"/>
  <c r="I70" i="10" s="1"/>
  <c r="K5" i="14"/>
  <c r="K6" i="14"/>
  <c r="J5" i="10"/>
  <c r="K7" i="14"/>
  <c r="J6" i="10" s="1"/>
  <c r="K8" i="14"/>
  <c r="J7" i="10" s="1"/>
  <c r="K9" i="14"/>
  <c r="J8" i="10"/>
  <c r="K10" i="14"/>
  <c r="J9" i="10" s="1"/>
  <c r="K11" i="14"/>
  <c r="J10" i="10" s="1"/>
  <c r="K12" i="14"/>
  <c r="J11" i="10"/>
  <c r="K13" i="14"/>
  <c r="J12" i="10"/>
  <c r="K14" i="14"/>
  <c r="J13" i="10" s="1"/>
  <c r="K15" i="14"/>
  <c r="J14" i="10"/>
  <c r="K16" i="14"/>
  <c r="J15" i="10"/>
  <c r="K17" i="14"/>
  <c r="J16" i="10" s="1"/>
  <c r="K18" i="14"/>
  <c r="J17" i="10"/>
  <c r="K19" i="14"/>
  <c r="K20" i="14"/>
  <c r="J19" i="10"/>
  <c r="K21" i="14"/>
  <c r="J20" i="10"/>
  <c r="K22" i="14"/>
  <c r="J21" i="10" s="1"/>
  <c r="K23" i="14"/>
  <c r="J22" i="10"/>
  <c r="K24" i="14"/>
  <c r="J23" i="10" s="1"/>
  <c r="K25" i="14"/>
  <c r="J24" i="10" s="1"/>
  <c r="K26" i="14"/>
  <c r="J25" i="10" s="1"/>
  <c r="K27" i="14"/>
  <c r="J26" i="10" s="1"/>
  <c r="K28" i="14"/>
  <c r="J27" i="10" s="1"/>
  <c r="K29" i="14"/>
  <c r="J28" i="10"/>
  <c r="K30" i="14"/>
  <c r="J29" i="10" s="1"/>
  <c r="K31" i="14"/>
  <c r="J30" i="10" s="1"/>
  <c r="K32" i="14"/>
  <c r="J31" i="10" s="1"/>
  <c r="K33" i="14"/>
  <c r="J32" i="10" s="1"/>
  <c r="K34" i="14"/>
  <c r="J33" i="10"/>
  <c r="K35" i="14"/>
  <c r="J34" i="10" s="1"/>
  <c r="K36" i="14"/>
  <c r="J35" i="10" s="1"/>
  <c r="K37" i="14"/>
  <c r="J36" i="10" s="1"/>
  <c r="K38" i="14"/>
  <c r="J37" i="10"/>
  <c r="K39" i="14"/>
  <c r="J38" i="10"/>
  <c r="K40" i="14"/>
  <c r="J39" i="10" s="1"/>
  <c r="K41" i="14"/>
  <c r="J40" i="10" s="1"/>
  <c r="K42" i="14"/>
  <c r="J41" i="10" s="1"/>
  <c r="K43" i="14"/>
  <c r="J42" i="10" s="1"/>
  <c r="K44" i="14"/>
  <c r="J43" i="10" s="1"/>
  <c r="K45" i="14"/>
  <c r="J44" i="10"/>
  <c r="K46" i="14"/>
  <c r="J45" i="10" s="1"/>
  <c r="K47" i="14"/>
  <c r="J46" i="10" s="1"/>
  <c r="K48" i="14"/>
  <c r="J47" i="10" s="1"/>
  <c r="K49" i="14"/>
  <c r="J48" i="10" s="1"/>
  <c r="K50" i="14"/>
  <c r="J49" i="10" s="1"/>
  <c r="K51" i="14"/>
  <c r="J50" i="10"/>
  <c r="K52" i="14"/>
  <c r="J51" i="10"/>
  <c r="K53" i="14"/>
  <c r="J52" i="10"/>
  <c r="K54" i="14"/>
  <c r="J53" i="10" s="1"/>
  <c r="K55" i="14"/>
  <c r="J54" i="10" s="1"/>
  <c r="K56" i="14"/>
  <c r="J55" i="10" s="1"/>
  <c r="K57" i="14"/>
  <c r="J56" i="10" s="1"/>
  <c r="K58" i="14"/>
  <c r="J57" i="10"/>
  <c r="K59" i="14"/>
  <c r="J58" i="10" s="1"/>
  <c r="K60" i="14"/>
  <c r="J59" i="10" s="1"/>
  <c r="K61" i="14"/>
  <c r="J60" i="10" s="1"/>
  <c r="K62" i="14"/>
  <c r="J61" i="10" s="1"/>
  <c r="K63" i="14"/>
  <c r="J62" i="10" s="1"/>
  <c r="K64" i="14"/>
  <c r="J63" i="10" s="1"/>
  <c r="K65" i="14"/>
  <c r="J64" i="10"/>
  <c r="K66" i="14"/>
  <c r="J65" i="10" s="1"/>
  <c r="K67" i="14"/>
  <c r="J66" i="10" s="1"/>
  <c r="K68" i="14"/>
  <c r="J67" i="10" s="1"/>
  <c r="K69" i="14"/>
  <c r="J68" i="10" s="1"/>
  <c r="K70" i="14"/>
  <c r="J69" i="10" s="1"/>
  <c r="K71" i="14"/>
  <c r="J70" i="10" s="1"/>
  <c r="K5" i="11"/>
  <c r="K4" i="10" s="1"/>
  <c r="K6" i="11"/>
  <c r="K5" i="10" s="1"/>
  <c r="K7" i="11"/>
  <c r="K6" i="10"/>
  <c r="K8" i="11"/>
  <c r="K7" i="10"/>
  <c r="K9" i="11"/>
  <c r="K8" i="10" s="1"/>
  <c r="K10" i="11"/>
  <c r="K9" i="10"/>
  <c r="K11" i="11"/>
  <c r="K10" i="10" s="1"/>
  <c r="K12" i="11"/>
  <c r="K11" i="10" s="1"/>
  <c r="K13" i="11"/>
  <c r="K12" i="10"/>
  <c r="K14" i="11"/>
  <c r="K13" i="10"/>
  <c r="K15" i="11"/>
  <c r="K14" i="10"/>
  <c r="K16" i="11"/>
  <c r="K15" i="10" s="1"/>
  <c r="K17" i="11"/>
  <c r="K16" i="10" s="1"/>
  <c r="K18" i="11"/>
  <c r="K17" i="10" s="1"/>
  <c r="K19" i="11"/>
  <c r="K20" i="11"/>
  <c r="K19" i="10" s="1"/>
  <c r="K21" i="11"/>
  <c r="K20" i="10"/>
  <c r="K22" i="11"/>
  <c r="K21" i="10" s="1"/>
  <c r="K23" i="11"/>
  <c r="K22" i="10"/>
  <c r="K24" i="11"/>
  <c r="K23" i="10"/>
  <c r="K25" i="11"/>
  <c r="K24" i="10"/>
  <c r="K26" i="11"/>
  <c r="K25" i="10" s="1"/>
  <c r="K27" i="11"/>
  <c r="K26" i="10" s="1"/>
  <c r="K28" i="11"/>
  <c r="K27" i="10" s="1"/>
  <c r="K29" i="11"/>
  <c r="K28" i="10"/>
  <c r="K30" i="11"/>
  <c r="K29" i="10" s="1"/>
  <c r="K31" i="11"/>
  <c r="K30" i="10"/>
  <c r="K32" i="11"/>
  <c r="K31" i="10" s="1"/>
  <c r="K33" i="11"/>
  <c r="K32" i="10" s="1"/>
  <c r="K34" i="11"/>
  <c r="K33" i="10"/>
  <c r="K35" i="11"/>
  <c r="K34" i="10"/>
  <c r="K36" i="11"/>
  <c r="K35" i="10"/>
  <c r="K37" i="11"/>
  <c r="K36" i="10" s="1"/>
  <c r="K38" i="11"/>
  <c r="K37" i="10" s="1"/>
  <c r="K39" i="11"/>
  <c r="K38" i="10" s="1"/>
  <c r="K40" i="11"/>
  <c r="K39" i="10" s="1"/>
  <c r="K41" i="11"/>
  <c r="K42" i="11"/>
  <c r="K41" i="10" s="1"/>
  <c r="K43" i="11"/>
  <c r="K42" i="10" s="1"/>
  <c r="K44" i="11"/>
  <c r="K43" i="10"/>
  <c r="K45" i="11"/>
  <c r="K44" i="10"/>
  <c r="K46" i="11"/>
  <c r="K45" i="10" s="1"/>
  <c r="K47" i="11"/>
  <c r="K46" i="10" s="1"/>
  <c r="K48" i="11"/>
  <c r="K47" i="10" s="1"/>
  <c r="K49" i="11"/>
  <c r="K48" i="10"/>
  <c r="K50" i="11"/>
  <c r="K49" i="10"/>
  <c r="K51" i="11"/>
  <c r="K50" i="10"/>
  <c r="K52" i="11"/>
  <c r="K51" i="10"/>
  <c r="K53" i="11"/>
  <c r="K52" i="10" s="1"/>
  <c r="K54" i="11"/>
  <c r="K53" i="10" s="1"/>
  <c r="K55" i="11"/>
  <c r="K54" i="10" s="1"/>
  <c r="K56" i="11"/>
  <c r="K55" i="10"/>
  <c r="K57" i="11"/>
  <c r="K56" i="10" s="1"/>
  <c r="K58" i="11"/>
  <c r="K57" i="10"/>
  <c r="K59" i="11"/>
  <c r="K58" i="10" s="1"/>
  <c r="K60" i="11"/>
  <c r="K59" i="10" s="1"/>
  <c r="K61" i="11"/>
  <c r="K60" i="10" s="1"/>
  <c r="K62" i="11"/>
  <c r="K61" i="10"/>
  <c r="K63" i="11"/>
  <c r="K62" i="10"/>
  <c r="K64" i="11"/>
  <c r="K63" i="10" s="1"/>
  <c r="K65" i="11"/>
  <c r="K64" i="10" s="1"/>
  <c r="K66" i="11"/>
  <c r="K65" i="10" s="1"/>
  <c r="K67" i="11"/>
  <c r="K66" i="10" s="1"/>
  <c r="K68" i="11"/>
  <c r="K67" i="10"/>
  <c r="K69" i="11"/>
  <c r="K68" i="10" s="1"/>
  <c r="K70" i="11"/>
  <c r="K69" i="10"/>
  <c r="K71" i="11"/>
  <c r="K70" i="10" s="1"/>
  <c r="K5" i="20"/>
  <c r="L4" i="10" s="1"/>
  <c r="K6" i="20"/>
  <c r="L5" i="10"/>
  <c r="K7" i="20"/>
  <c r="L6" i="10" s="1"/>
  <c r="K8" i="20"/>
  <c r="L7" i="10" s="1"/>
  <c r="K9" i="20"/>
  <c r="L8" i="10"/>
  <c r="K10" i="20"/>
  <c r="L9" i="10" s="1"/>
  <c r="K11" i="20"/>
  <c r="L10" i="10"/>
  <c r="K12" i="20"/>
  <c r="L11" i="10" s="1"/>
  <c r="K13" i="20"/>
  <c r="L12" i="10" s="1"/>
  <c r="K14" i="20"/>
  <c r="L13" i="10" s="1"/>
  <c r="K15" i="20"/>
  <c r="L14" i="10" s="1"/>
  <c r="K16" i="20"/>
  <c r="L15" i="10"/>
  <c r="K17" i="20"/>
  <c r="L16" i="10"/>
  <c r="K18" i="20"/>
  <c r="L17" i="10"/>
  <c r="K19" i="20"/>
  <c r="K20" i="20"/>
  <c r="L19" i="10"/>
  <c r="K21" i="20"/>
  <c r="L20" i="10" s="1"/>
  <c r="K22" i="20"/>
  <c r="L21" i="10" s="1"/>
  <c r="K23" i="20"/>
  <c r="L22" i="10"/>
  <c r="K24" i="20"/>
  <c r="L23" i="10" s="1"/>
  <c r="K25" i="20"/>
  <c r="L24" i="10" s="1"/>
  <c r="K26" i="20"/>
  <c r="L25" i="10" s="1"/>
  <c r="K27" i="20"/>
  <c r="L26" i="10" s="1"/>
  <c r="K28" i="20"/>
  <c r="L27" i="10"/>
  <c r="K29" i="20"/>
  <c r="L28" i="10"/>
  <c r="K30" i="20"/>
  <c r="L29" i="10"/>
  <c r="K31" i="20"/>
  <c r="L30" i="10" s="1"/>
  <c r="K32" i="20"/>
  <c r="L31" i="10" s="1"/>
  <c r="K33" i="20"/>
  <c r="L32" i="10"/>
  <c r="K34" i="20"/>
  <c r="L33" i="10" s="1"/>
  <c r="K35" i="20"/>
  <c r="L34" i="10"/>
  <c r="K36" i="20"/>
  <c r="L35" i="10" s="1"/>
  <c r="K37" i="20"/>
  <c r="L36" i="10" s="1"/>
  <c r="K38" i="20"/>
  <c r="L37" i="10" s="1"/>
  <c r="K39" i="20"/>
  <c r="L38" i="10" s="1"/>
  <c r="K40" i="20"/>
  <c r="L39" i="10"/>
  <c r="K41" i="20"/>
  <c r="L40" i="10"/>
  <c r="K42" i="20"/>
  <c r="L41" i="10"/>
  <c r="K43" i="20"/>
  <c r="L42" i="10" s="1"/>
  <c r="K44" i="20"/>
  <c r="L43" i="10" s="1"/>
  <c r="K45" i="20"/>
  <c r="L44" i="10"/>
  <c r="K46" i="20"/>
  <c r="L45" i="10" s="1"/>
  <c r="K47" i="20"/>
  <c r="L46" i="10"/>
  <c r="K48" i="20"/>
  <c r="L47" i="10" s="1"/>
  <c r="K49" i="20"/>
  <c r="L48" i="10" s="1"/>
  <c r="K50" i="20"/>
  <c r="L49" i="10" s="1"/>
  <c r="K51" i="20"/>
  <c r="L50" i="10" s="1"/>
  <c r="K52" i="20"/>
  <c r="L51" i="10"/>
  <c r="K53" i="20"/>
  <c r="L52" i="10"/>
  <c r="K54" i="20"/>
  <c r="L53" i="10"/>
  <c r="K55" i="20"/>
  <c r="L54" i="10" s="1"/>
  <c r="K56" i="20"/>
  <c r="L55" i="10" s="1"/>
  <c r="K57" i="20"/>
  <c r="L56" i="10"/>
  <c r="K58" i="20"/>
  <c r="L57" i="10" s="1"/>
  <c r="K59" i="20"/>
  <c r="L58" i="10"/>
  <c r="K60" i="20"/>
  <c r="L59" i="10" s="1"/>
  <c r="K61" i="20"/>
  <c r="L60" i="10" s="1"/>
  <c r="K62" i="20"/>
  <c r="L61" i="10" s="1"/>
  <c r="K63" i="20"/>
  <c r="L62" i="10" s="1"/>
  <c r="K64" i="20"/>
  <c r="L63" i="10"/>
  <c r="K65" i="20"/>
  <c r="L64" i="10"/>
  <c r="K66" i="20"/>
  <c r="L65" i="10"/>
  <c r="K67" i="20"/>
  <c r="L66" i="10" s="1"/>
  <c r="K68" i="20"/>
  <c r="L67" i="10" s="1"/>
  <c r="K69" i="20"/>
  <c r="L68" i="10"/>
  <c r="K70" i="20"/>
  <c r="L69" i="10" s="1"/>
  <c r="K71" i="20"/>
  <c r="L70" i="10"/>
  <c r="K5" i="15"/>
  <c r="C4" i="10" s="1"/>
  <c r="K6" i="15"/>
  <c r="C5" i="10" s="1"/>
  <c r="K7" i="15"/>
  <c r="C6" i="10" s="1"/>
  <c r="K8" i="15"/>
  <c r="C7" i="10" s="1"/>
  <c r="K9" i="15"/>
  <c r="C8" i="10"/>
  <c r="K10" i="15"/>
  <c r="C9" i="10" s="1"/>
  <c r="K11" i="15"/>
  <c r="C10" i="10" s="1"/>
  <c r="K12" i="15"/>
  <c r="C11" i="10"/>
  <c r="K13" i="15"/>
  <c r="C12" i="10"/>
  <c r="K14" i="15"/>
  <c r="C13" i="10"/>
  <c r="K15" i="15"/>
  <c r="C14" i="10" s="1"/>
  <c r="K16" i="15"/>
  <c r="C15" i="10" s="1"/>
  <c r="K17" i="15"/>
  <c r="C16" i="10" s="1"/>
  <c r="K18" i="15"/>
  <c r="C17" i="10" s="1"/>
  <c r="K19" i="15"/>
  <c r="K20" i="15"/>
  <c r="C19" i="10"/>
  <c r="K21" i="15"/>
  <c r="C20" i="10" s="1"/>
  <c r="K22" i="15"/>
  <c r="C21" i="10" s="1"/>
  <c r="K23" i="15"/>
  <c r="C22" i="10"/>
  <c r="K24" i="15"/>
  <c r="C23" i="10"/>
  <c r="K25" i="15"/>
  <c r="C24" i="10" s="1"/>
  <c r="K26" i="15"/>
  <c r="C25" i="10" s="1"/>
  <c r="K27" i="15"/>
  <c r="C26" i="10" s="1"/>
  <c r="K28" i="15"/>
  <c r="C27" i="10" s="1"/>
  <c r="K29" i="15"/>
  <c r="C28" i="10"/>
  <c r="K30" i="15"/>
  <c r="C29" i="10" s="1"/>
  <c r="K31" i="15"/>
  <c r="C30" i="10"/>
  <c r="K32" i="15"/>
  <c r="C31" i="10" s="1"/>
  <c r="K33" i="15"/>
  <c r="C32" i="10" s="1"/>
  <c r="K34" i="15"/>
  <c r="C33" i="10" s="1"/>
  <c r="K35" i="15"/>
  <c r="C34" i="10" s="1"/>
  <c r="K36" i="15"/>
  <c r="C35" i="10"/>
  <c r="K37" i="15"/>
  <c r="C36" i="10"/>
  <c r="K38" i="15"/>
  <c r="C37" i="10" s="1"/>
  <c r="K39" i="15"/>
  <c r="C38" i="10" s="1"/>
  <c r="K40" i="15"/>
  <c r="C39" i="10" s="1"/>
  <c r="K41" i="15"/>
  <c r="C40" i="10"/>
  <c r="K42" i="15"/>
  <c r="C41" i="10"/>
  <c r="K43" i="15"/>
  <c r="C42" i="10"/>
  <c r="K44" i="15"/>
  <c r="C43" i="10"/>
  <c r="K45" i="15"/>
  <c r="C44" i="10" s="1"/>
  <c r="K46" i="15"/>
  <c r="C45" i="10" s="1"/>
  <c r="K47" i="15"/>
  <c r="C46" i="10" s="1"/>
  <c r="K48" i="15"/>
  <c r="C47" i="10"/>
  <c r="K49" i="15"/>
  <c r="C48" i="10"/>
  <c r="K50" i="15"/>
  <c r="C49" i="10" s="1"/>
  <c r="K51" i="15"/>
  <c r="C50" i="10" s="1"/>
  <c r="K52" i="15"/>
  <c r="C51" i="10" s="1"/>
  <c r="K53" i="15"/>
  <c r="C52" i="10"/>
  <c r="K54" i="15"/>
  <c r="C53" i="10"/>
  <c r="K55" i="15"/>
  <c r="C54" i="10" s="1"/>
  <c r="K56" i="15"/>
  <c r="C55" i="10"/>
  <c r="K57" i="15"/>
  <c r="C56" i="10" s="1"/>
  <c r="K58" i="15"/>
  <c r="C57" i="10" s="1"/>
  <c r="K59" i="15"/>
  <c r="C58" i="10"/>
  <c r="K60" i="15"/>
  <c r="C59" i="10" s="1"/>
  <c r="K61" i="15"/>
  <c r="C60" i="10" s="1"/>
  <c r="K62" i="15"/>
  <c r="C61" i="10" s="1"/>
  <c r="K63" i="15"/>
  <c r="C62" i="10" s="1"/>
  <c r="K64" i="15"/>
  <c r="C63" i="10" s="1"/>
  <c r="K65" i="15"/>
  <c r="C64" i="10"/>
  <c r="K66" i="15"/>
  <c r="C65" i="10"/>
  <c r="K67" i="15"/>
  <c r="C66" i="10"/>
  <c r="K68" i="15"/>
  <c r="C67" i="10" s="1"/>
  <c r="K69" i="15"/>
  <c r="C68" i="10" s="1"/>
  <c r="K70" i="15"/>
  <c r="C69" i="10" s="1"/>
  <c r="K71" i="15"/>
  <c r="C70" i="10"/>
  <c r="K5" i="21"/>
  <c r="K6" i="21"/>
  <c r="M5" i="10"/>
  <c r="K7" i="21"/>
  <c r="M6" i="10" s="1"/>
  <c r="K8" i="21"/>
  <c r="M7" i="10" s="1"/>
  <c r="K9" i="21"/>
  <c r="M8" i="10"/>
  <c r="K10" i="21"/>
  <c r="M9" i="10" s="1"/>
  <c r="K11" i="21"/>
  <c r="M10" i="10" s="1"/>
  <c r="K12" i="21"/>
  <c r="M11" i="10"/>
  <c r="K13" i="21"/>
  <c r="M12" i="10"/>
  <c r="K14" i="21"/>
  <c r="M13" i="10"/>
  <c r="K15" i="21"/>
  <c r="M14" i="10" s="1"/>
  <c r="K16" i="21"/>
  <c r="M15" i="10" s="1"/>
  <c r="K17" i="21"/>
  <c r="M16" i="10" s="1"/>
  <c r="K18" i="21"/>
  <c r="M17" i="10" s="1"/>
  <c r="K19" i="21"/>
  <c r="K20" i="21"/>
  <c r="K21" i="21"/>
  <c r="M20" i="10" s="1"/>
  <c r="K22" i="21"/>
  <c r="M21" i="10"/>
  <c r="K23" i="21"/>
  <c r="M22" i="10" s="1"/>
  <c r="K24" i="21"/>
  <c r="M23" i="10" s="1"/>
  <c r="K25" i="21"/>
  <c r="M24" i="10" s="1"/>
  <c r="K26" i="21"/>
  <c r="M25" i="10" s="1"/>
  <c r="K27" i="21"/>
  <c r="M26" i="10"/>
  <c r="K28" i="21"/>
  <c r="M27" i="10"/>
  <c r="K29" i="21"/>
  <c r="M28" i="10" s="1"/>
  <c r="K30" i="21"/>
  <c r="M29" i="10" s="1"/>
  <c r="K31" i="21"/>
  <c r="M30" i="10"/>
  <c r="K32" i="21"/>
  <c r="M31" i="10" s="1"/>
  <c r="K33" i="21"/>
  <c r="M32" i="10" s="1"/>
  <c r="K34" i="21"/>
  <c r="M33" i="10" s="1"/>
  <c r="K35" i="21"/>
  <c r="M34" i="10" s="1"/>
  <c r="K36" i="21"/>
  <c r="M35" i="10" s="1"/>
  <c r="K37" i="21"/>
  <c r="M36" i="10"/>
  <c r="K38" i="21"/>
  <c r="M37" i="10" s="1"/>
  <c r="K39" i="21"/>
  <c r="M38" i="10"/>
  <c r="K40" i="21"/>
  <c r="M39" i="10" s="1"/>
  <c r="K41" i="21"/>
  <c r="M40" i="10" s="1"/>
  <c r="K42" i="21"/>
  <c r="M41" i="10" s="1"/>
  <c r="K43" i="21"/>
  <c r="M42" i="10" s="1"/>
  <c r="K44" i="21"/>
  <c r="M43" i="10"/>
  <c r="K45" i="21"/>
  <c r="M44" i="10" s="1"/>
  <c r="K46" i="21"/>
  <c r="M45" i="10"/>
  <c r="K47" i="21"/>
  <c r="M46" i="10" s="1"/>
  <c r="K48" i="21"/>
  <c r="M47" i="10" s="1"/>
  <c r="K49" i="21"/>
  <c r="M48" i="10"/>
  <c r="K50" i="21"/>
  <c r="M49" i="10"/>
  <c r="K51" i="21"/>
  <c r="M50" i="10"/>
  <c r="K52" i="21"/>
  <c r="M51" i="10"/>
  <c r="K53" i="21"/>
  <c r="M52" i="10" s="1"/>
  <c r="K54" i="21"/>
  <c r="M53" i="10" s="1"/>
  <c r="K55" i="21"/>
  <c r="M54" i="10" s="1"/>
  <c r="K56" i="21"/>
  <c r="M55" i="10"/>
  <c r="K57" i="21"/>
  <c r="M56" i="10"/>
  <c r="K58" i="21"/>
  <c r="M57" i="10" s="1"/>
  <c r="K59" i="21"/>
  <c r="M58" i="10" s="1"/>
  <c r="K60" i="21"/>
  <c r="M59" i="10" s="1"/>
  <c r="K61" i="21"/>
  <c r="M60" i="10"/>
  <c r="K62" i="21"/>
  <c r="M61" i="10" s="1"/>
  <c r="K63" i="21"/>
  <c r="M62" i="10"/>
  <c r="K64" i="21"/>
  <c r="M63" i="10"/>
  <c r="K65" i="21"/>
  <c r="M64" i="10" s="1"/>
  <c r="K66" i="21"/>
  <c r="M65" i="10" s="1"/>
  <c r="K67" i="21"/>
  <c r="M66" i="10"/>
  <c r="K68" i="21"/>
  <c r="M67" i="10" s="1"/>
  <c r="K69" i="21"/>
  <c r="M68" i="10" s="1"/>
  <c r="K70" i="21"/>
  <c r="M69" i="10"/>
  <c r="K71" i="21"/>
  <c r="M70" i="10" s="1"/>
  <c r="J72" i="21"/>
  <c r="I72" i="21"/>
  <c r="H72" i="21"/>
  <c r="G72" i="21"/>
  <c r="F72" i="21"/>
  <c r="E72" i="21"/>
  <c r="D72" i="21"/>
  <c r="C72" i="21"/>
  <c r="J72" i="20"/>
  <c r="I72" i="20"/>
  <c r="H72" i="20"/>
  <c r="G72" i="20"/>
  <c r="F72" i="20"/>
  <c r="E72" i="20"/>
  <c r="D72" i="20"/>
  <c r="C72" i="20"/>
  <c r="J72" i="15"/>
  <c r="I72" i="15"/>
  <c r="H72" i="15"/>
  <c r="G72" i="15"/>
  <c r="F72" i="15"/>
  <c r="E72" i="15"/>
  <c r="D72" i="15"/>
  <c r="C72" i="15"/>
  <c r="J72" i="16"/>
  <c r="I72" i="16"/>
  <c r="H72" i="16"/>
  <c r="G72" i="16"/>
  <c r="F72" i="16"/>
  <c r="E72" i="16"/>
  <c r="D72" i="16"/>
  <c r="C72" i="16"/>
  <c r="J72" i="17"/>
  <c r="I72" i="17"/>
  <c r="H72" i="17"/>
  <c r="G72" i="17"/>
  <c r="F72" i="17"/>
  <c r="E72" i="17"/>
  <c r="D72" i="17"/>
  <c r="C72" i="17"/>
  <c r="J72" i="18"/>
  <c r="I72" i="18"/>
  <c r="H72" i="18"/>
  <c r="G72" i="18"/>
  <c r="F72" i="18"/>
  <c r="E72" i="18"/>
  <c r="D72" i="18"/>
  <c r="C72" i="18"/>
  <c r="J72" i="19"/>
  <c r="I72" i="19"/>
  <c r="H72" i="19"/>
  <c r="G72" i="19"/>
  <c r="F72" i="19"/>
  <c r="E72" i="19"/>
  <c r="D72" i="19"/>
  <c r="C72" i="19"/>
  <c r="J72" i="12"/>
  <c r="I72" i="12"/>
  <c r="H72" i="12"/>
  <c r="G72" i="12"/>
  <c r="F72" i="12"/>
  <c r="E72" i="12"/>
  <c r="D72" i="12"/>
  <c r="C72" i="12"/>
  <c r="J72" i="13"/>
  <c r="I72" i="13"/>
  <c r="H72" i="13"/>
  <c r="G72" i="13"/>
  <c r="F72" i="13"/>
  <c r="E72" i="13"/>
  <c r="D72" i="13"/>
  <c r="C72" i="13"/>
  <c r="I72" i="11"/>
  <c r="I72" i="14"/>
  <c r="J72" i="14"/>
  <c r="H72" i="14"/>
  <c r="G72" i="14"/>
  <c r="F72" i="14"/>
  <c r="E72" i="14"/>
  <c r="D72" i="14"/>
  <c r="C72" i="14"/>
  <c r="J72" i="11"/>
  <c r="H72" i="11"/>
  <c r="G72" i="11"/>
  <c r="F72" i="11"/>
  <c r="E72" i="11"/>
  <c r="D72" i="11"/>
  <c r="C72" i="11"/>
  <c r="N4" i="10"/>
  <c r="Q4" i="10"/>
  <c r="P4" i="10"/>
  <c r="M4" i="10"/>
  <c r="I4" i="10"/>
  <c r="K40" i="10"/>
  <c r="I19" i="10"/>
  <c r="M19" i="10"/>
  <c r="P5" i="10"/>
  <c r="I74" i="38"/>
  <c r="AD73" i="10" s="1"/>
  <c r="C73" i="38" l="1"/>
  <c r="I73" i="38"/>
  <c r="F73" i="38"/>
  <c r="D73" i="38"/>
  <c r="G73" i="38"/>
  <c r="I72" i="37"/>
  <c r="F73" i="37" s="1"/>
  <c r="I74" i="37"/>
  <c r="AC73" i="10" s="1"/>
  <c r="K74" i="11"/>
  <c r="K73" i="10" s="1"/>
  <c r="I74" i="33"/>
  <c r="Y73" i="10" s="1"/>
  <c r="K74" i="25"/>
  <c r="Q73" i="10" s="1"/>
  <c r="I72" i="36"/>
  <c r="I73" i="36" s="1"/>
  <c r="I72" i="33"/>
  <c r="K74" i="23"/>
  <c r="O73" i="10" s="1"/>
  <c r="I74" i="31"/>
  <c r="W73" i="10" s="1"/>
  <c r="K72" i="11"/>
  <c r="J73" i="11" s="1"/>
  <c r="I72" i="32"/>
  <c r="K72" i="16"/>
  <c r="D71" i="10" s="1"/>
  <c r="F73" i="11"/>
  <c r="K72" i="26"/>
  <c r="H73" i="26" s="1"/>
  <c r="AD8" i="10"/>
  <c r="I74" i="36"/>
  <c r="AB73" i="10" s="1"/>
  <c r="K74" i="27"/>
  <c r="S73" i="10" s="1"/>
  <c r="K72" i="13"/>
  <c r="K74" i="19"/>
  <c r="G73" i="10" s="1"/>
  <c r="I72" i="31"/>
  <c r="K72" i="25"/>
  <c r="K72" i="27"/>
  <c r="K72" i="24"/>
  <c r="G73" i="24" s="1"/>
  <c r="K72" i="19"/>
  <c r="E73" i="19" s="1"/>
  <c r="K72" i="18"/>
  <c r="C73" i="18" s="1"/>
  <c r="C73" i="40"/>
  <c r="H73" i="40"/>
  <c r="G73" i="40"/>
  <c r="E73" i="40"/>
  <c r="F73" i="40"/>
  <c r="I73" i="40"/>
  <c r="D73" i="40"/>
  <c r="H73" i="18"/>
  <c r="I73" i="18"/>
  <c r="E73" i="18"/>
  <c r="F73" i="18"/>
  <c r="F71" i="10"/>
  <c r="G73" i="18"/>
  <c r="D73" i="18"/>
  <c r="E73" i="13"/>
  <c r="K74" i="24"/>
  <c r="P73" i="10" s="1"/>
  <c r="I71" i="10"/>
  <c r="K74" i="22"/>
  <c r="N73" i="10" s="1"/>
  <c r="K72" i="22"/>
  <c r="D73" i="22" s="1"/>
  <c r="K72" i="15"/>
  <c r="C73" i="15" s="1"/>
  <c r="K74" i="15"/>
  <c r="C73" i="10" s="1"/>
  <c r="G73" i="19"/>
  <c r="G71" i="10"/>
  <c r="D73" i="24"/>
  <c r="E73" i="31"/>
  <c r="C73" i="31"/>
  <c r="F73" i="31"/>
  <c r="D73" i="31"/>
  <c r="C73" i="37"/>
  <c r="J73" i="24"/>
  <c r="I73" i="19"/>
  <c r="H73" i="19"/>
  <c r="X14" i="10"/>
  <c r="I74" i="32"/>
  <c r="X73" i="10" s="1"/>
  <c r="F73" i="32"/>
  <c r="I72" i="39"/>
  <c r="G73" i="37"/>
  <c r="K72" i="17"/>
  <c r="E73" i="17" s="1"/>
  <c r="K72" i="14"/>
  <c r="D73" i="14" s="1"/>
  <c r="K74" i="17"/>
  <c r="E73" i="10" s="1"/>
  <c r="E4" i="10"/>
  <c r="J73" i="25"/>
  <c r="H73" i="25"/>
  <c r="E73" i="25"/>
  <c r="G73" i="25"/>
  <c r="Q71" i="10"/>
  <c r="Q72" i="10" s="1"/>
  <c r="I73" i="25"/>
  <c r="F73" i="25"/>
  <c r="K72" i="21"/>
  <c r="H73" i="21" s="1"/>
  <c r="AD71" i="10"/>
  <c r="E73" i="38"/>
  <c r="H73" i="38"/>
  <c r="K73" i="13"/>
  <c r="D4" i="10"/>
  <c r="K74" i="16"/>
  <c r="D73" i="10" s="1"/>
  <c r="I72" i="35"/>
  <c r="I73" i="24"/>
  <c r="C73" i="25"/>
  <c r="J4" i="10"/>
  <c r="K74" i="14"/>
  <c r="J73" i="10" s="1"/>
  <c r="H4" i="10"/>
  <c r="K72" i="12"/>
  <c r="K74" i="12"/>
  <c r="H73" i="10" s="1"/>
  <c r="S71" i="10"/>
  <c r="D73" i="27"/>
  <c r="K73" i="27"/>
  <c r="I73" i="27"/>
  <c r="E73" i="27"/>
  <c r="U37" i="10"/>
  <c r="K72" i="29"/>
  <c r="I73" i="37"/>
  <c r="E73" i="37"/>
  <c r="K72" i="23"/>
  <c r="K74" i="21"/>
  <c r="M73" i="10" s="1"/>
  <c r="I74" i="39"/>
  <c r="AE73" i="10" s="1"/>
  <c r="D73" i="37"/>
  <c r="I74" i="35"/>
  <c r="AA73" i="10" s="1"/>
  <c r="K74" i="28"/>
  <c r="T73" i="10" s="1"/>
  <c r="D73" i="19"/>
  <c r="K74" i="26"/>
  <c r="R73" i="10" s="1"/>
  <c r="I73" i="13"/>
  <c r="K74" i="18"/>
  <c r="F73" i="10" s="1"/>
  <c r="K72" i="30"/>
  <c r="G73" i="31"/>
  <c r="P71" i="10"/>
  <c r="F73" i="24"/>
  <c r="E73" i="24"/>
  <c r="H73" i="24"/>
  <c r="H73" i="15"/>
  <c r="Z14" i="10"/>
  <c r="I74" i="34"/>
  <c r="Z73" i="10" s="1"/>
  <c r="J73" i="13"/>
  <c r="C73" i="13"/>
  <c r="F73" i="13"/>
  <c r="K74" i="20"/>
  <c r="L73" i="10" s="1"/>
  <c r="K72" i="28"/>
  <c r="F73" i="27"/>
  <c r="I72" i="34"/>
  <c r="K72" i="20"/>
  <c r="K74" i="13"/>
  <c r="I73" i="10" s="1"/>
  <c r="J73" i="27"/>
  <c r="D73" i="32" l="1"/>
  <c r="G73" i="32"/>
  <c r="D73" i="16"/>
  <c r="K73" i="18"/>
  <c r="H73" i="36"/>
  <c r="J73" i="18"/>
  <c r="D73" i="33"/>
  <c r="H73" i="33"/>
  <c r="R71" i="10"/>
  <c r="R72" i="10" s="1"/>
  <c r="J73" i="19"/>
  <c r="C73" i="36"/>
  <c r="G73" i="26"/>
  <c r="E73" i="16"/>
  <c r="C73" i="16"/>
  <c r="H73" i="11"/>
  <c r="I73" i="11"/>
  <c r="K73" i="19"/>
  <c r="D73" i="36"/>
  <c r="C73" i="26"/>
  <c r="D73" i="25"/>
  <c r="K73" i="25"/>
  <c r="I73" i="33"/>
  <c r="C73" i="32"/>
  <c r="E73" i="26"/>
  <c r="D73" i="15"/>
  <c r="I73" i="32"/>
  <c r="I73" i="16"/>
  <c r="E73" i="33"/>
  <c r="AB71" i="10"/>
  <c r="D73" i="26"/>
  <c r="W71" i="10"/>
  <c r="I73" i="31"/>
  <c r="H73" i="31"/>
  <c r="F73" i="16"/>
  <c r="Y71" i="10"/>
  <c r="G73" i="36"/>
  <c r="G73" i="27"/>
  <c r="C73" i="27"/>
  <c r="X71" i="10"/>
  <c r="X72" i="10" s="1"/>
  <c r="D73" i="11"/>
  <c r="C73" i="11"/>
  <c r="K73" i="26"/>
  <c r="H73" i="27"/>
  <c r="E73" i="32"/>
  <c r="F73" i="15"/>
  <c r="K71" i="10"/>
  <c r="F73" i="26"/>
  <c r="H73" i="13"/>
  <c r="D73" i="13"/>
  <c r="H73" i="16"/>
  <c r="J73" i="16"/>
  <c r="G73" i="16"/>
  <c r="E73" i="11"/>
  <c r="I73" i="26"/>
  <c r="H73" i="39"/>
  <c r="AE71" i="10"/>
  <c r="AE72" i="10" s="1"/>
  <c r="K73" i="16"/>
  <c r="S72" i="10"/>
  <c r="G73" i="33"/>
  <c r="H73" i="37"/>
  <c r="G73" i="11"/>
  <c r="AC71" i="10"/>
  <c r="C73" i="24"/>
  <c r="C73" i="19"/>
  <c r="F73" i="19"/>
  <c r="K73" i="11"/>
  <c r="J73" i="26"/>
  <c r="C73" i="33"/>
  <c r="F73" i="36"/>
  <c r="E73" i="36"/>
  <c r="F73" i="33"/>
  <c r="H73" i="32"/>
  <c r="K73" i="24"/>
  <c r="G73" i="13"/>
  <c r="AA71" i="10"/>
  <c r="F73" i="35"/>
  <c r="E73" i="35"/>
  <c r="C73" i="35"/>
  <c r="I73" i="35"/>
  <c r="D73" i="35"/>
  <c r="H73" i="35"/>
  <c r="G73" i="35"/>
  <c r="C73" i="12"/>
  <c r="I73" i="12"/>
  <c r="H73" i="12"/>
  <c r="H71" i="10"/>
  <c r="H72" i="10" s="1"/>
  <c r="K73" i="12"/>
  <c r="G73" i="12"/>
  <c r="J73" i="12"/>
  <c r="D73" i="12"/>
  <c r="E73" i="12"/>
  <c r="G73" i="39"/>
  <c r="F73" i="39"/>
  <c r="E73" i="39"/>
  <c r="D73" i="39"/>
  <c r="C73" i="39"/>
  <c r="I73" i="39"/>
  <c r="AB72" i="10"/>
  <c r="G72" i="10"/>
  <c r="V71" i="10"/>
  <c r="G73" i="30"/>
  <c r="C73" i="30"/>
  <c r="I73" i="30"/>
  <c r="F73" i="30"/>
  <c r="H73" i="30"/>
  <c r="E73" i="30"/>
  <c r="J73" i="30"/>
  <c r="D73" i="30"/>
  <c r="K73" i="30"/>
  <c r="AD72" i="10"/>
  <c r="C71" i="10"/>
  <c r="D72" i="10" s="1"/>
  <c r="J73" i="15"/>
  <c r="E73" i="15"/>
  <c r="G73" i="15"/>
  <c r="I73" i="15"/>
  <c r="K73" i="15"/>
  <c r="F73" i="20"/>
  <c r="I73" i="20"/>
  <c r="H73" i="20"/>
  <c r="G73" i="20"/>
  <c r="K73" i="20"/>
  <c r="L71" i="10"/>
  <c r="J73" i="20"/>
  <c r="E73" i="20"/>
  <c r="C73" i="29"/>
  <c r="K73" i="29"/>
  <c r="G73" i="29"/>
  <c r="F73" i="29"/>
  <c r="I73" i="29"/>
  <c r="D73" i="29"/>
  <c r="U71" i="10"/>
  <c r="H73" i="29"/>
  <c r="J73" i="29"/>
  <c r="E73" i="29"/>
  <c r="I73" i="22"/>
  <c r="J73" i="22"/>
  <c r="K73" i="22"/>
  <c r="H73" i="22"/>
  <c r="F73" i="22"/>
  <c r="E73" i="22"/>
  <c r="N71" i="10"/>
  <c r="C73" i="22"/>
  <c r="G73" i="22"/>
  <c r="F73" i="12"/>
  <c r="I73" i="23"/>
  <c r="F73" i="23"/>
  <c r="J73" i="23"/>
  <c r="C73" i="23"/>
  <c r="G73" i="23"/>
  <c r="H73" i="23"/>
  <c r="K73" i="23"/>
  <c r="O71" i="10"/>
  <c r="O72" i="10" s="1"/>
  <c r="D73" i="23"/>
  <c r="E73" i="23"/>
  <c r="Z71" i="10"/>
  <c r="H73" i="34"/>
  <c r="G73" i="34"/>
  <c r="E73" i="34"/>
  <c r="F73" i="34"/>
  <c r="I73" i="34"/>
  <c r="D73" i="34"/>
  <c r="C73" i="34"/>
  <c r="I73" i="21"/>
  <c r="D73" i="21"/>
  <c r="E73" i="21"/>
  <c r="M71" i="10"/>
  <c r="M72" i="10" s="1"/>
  <c r="F73" i="21"/>
  <c r="J73" i="21"/>
  <c r="C73" i="21"/>
  <c r="K73" i="21"/>
  <c r="D73" i="20"/>
  <c r="G73" i="14"/>
  <c r="E73" i="14"/>
  <c r="H73" i="14"/>
  <c r="K73" i="14"/>
  <c r="J71" i="10"/>
  <c r="J72" i="10" s="1"/>
  <c r="F73" i="14"/>
  <c r="J73" i="14"/>
  <c r="C73" i="14"/>
  <c r="J73" i="17"/>
  <c r="C73" i="17"/>
  <c r="E71" i="10"/>
  <c r="E72" i="10" s="1"/>
  <c r="I73" i="17"/>
  <c r="H73" i="17"/>
  <c r="K73" i="17"/>
  <c r="F73" i="17"/>
  <c r="G73" i="17"/>
  <c r="D73" i="17"/>
  <c r="F73" i="28"/>
  <c r="K73" i="28"/>
  <c r="E73" i="28"/>
  <c r="T71" i="10"/>
  <c r="T72" i="10" s="1"/>
  <c r="J73" i="28"/>
  <c r="H73" i="28"/>
  <c r="I73" i="28"/>
  <c r="C73" i="28"/>
  <c r="G73" i="28"/>
  <c r="D73" i="28"/>
  <c r="I73" i="14"/>
  <c r="G73" i="21"/>
  <c r="C73" i="20"/>
  <c r="Y72" i="10" l="1"/>
  <c r="Z72" i="10"/>
  <c r="U72" i="10"/>
  <c r="L72" i="10"/>
  <c r="AC72" i="10"/>
  <c r="I72" i="10"/>
  <c r="N72" i="10"/>
  <c r="F72" i="10"/>
  <c r="V72" i="10"/>
  <c r="W72" i="10"/>
  <c r="P72" i="10"/>
  <c r="K72" i="10"/>
  <c r="AA7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O'Cain, Steve</author>
  </authors>
  <commentList>
    <comment ref="Y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Verified revenues reported as of February 2, 2023.</t>
        </r>
      </text>
    </comment>
    <comment ref="Z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Verified revenues reported as of February 2, 2023.
</t>
        </r>
      </text>
    </comment>
    <comment ref="AA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Verified revenues reported as of February 2, 2023.
</t>
        </r>
      </text>
    </comment>
    <comment ref="AB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Verified revenues reported as of February 2, 2023.
</t>
        </r>
      </text>
    </comment>
    <comment ref="AC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Verified revenues reported as of August 14, 2024.
</t>
        </r>
      </text>
    </comment>
    <comment ref="AD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Verified revenues reported as of August 14, 2024.</t>
        </r>
      </text>
    </comment>
    <comment ref="AE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Verified revenues reported as of August 14, 2024.</t>
        </r>
      </text>
    </comment>
    <comment ref="AF3" authorId="0" shapeId="0" xr:uid="{DA0E82D9-69F7-4C18-B09B-C2B8120B40FB}">
      <text>
        <r>
          <rPr>
            <b/>
            <sz val="9"/>
            <color indexed="81"/>
            <rFont val="Tahoma"/>
            <family val="2"/>
          </rPr>
          <t>Verified revenues reported as of December 17, 2024.</t>
        </r>
      </text>
    </comment>
    <comment ref="AG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Verified revenues reported as of January 21, 2025.</t>
        </r>
      </text>
    </comment>
  </commentList>
</comments>
</file>

<file path=xl/sharedStrings.xml><?xml version="1.0" encoding="utf-8"?>
<sst xmlns="http://schemas.openxmlformats.org/spreadsheetml/2006/main" count="2710" uniqueCount="122">
  <si>
    <t>Alachua</t>
  </si>
  <si>
    <t>Lee</t>
  </si>
  <si>
    <t>Madison</t>
  </si>
  <si>
    <t>Okeechobee</t>
  </si>
  <si>
    <t>Palm Beach</t>
  </si>
  <si>
    <t>Seminole</t>
  </si>
  <si>
    <t>Sarasota</t>
  </si>
  <si>
    <t>County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</si>
  <si>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</si>
  <si>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</si>
  <si>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</si>
  <si>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</si>
  <si>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</si>
  <si>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</si>
  <si>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</si>
  <si>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</si>
  <si>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</si>
  <si>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</si>
  <si>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</si>
  <si>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</si>
  <si>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</si>
  <si>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Flagler</t>
  </si>
  <si>
    <t>Escambia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</si>
  <si>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</si>
  <si>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</si>
  <si>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</si>
  <si>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</si>
  <si>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</si>
  <si>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</si>
  <si>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</si>
  <si>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</si>
  <si>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</si>
  <si>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</si>
  <si>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</si>
  <si>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</si>
  <si>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</si>
  <si>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</si>
  <si>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</si>
  <si>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</si>
  <si>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</si>
  <si>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Leon</t>
  </si>
  <si>
    <t>Levy</t>
  </si>
  <si>
    <t>Liberty</t>
  </si>
  <si>
    <t>Manatee</t>
  </si>
  <si>
    <t>Marion</t>
  </si>
  <si>
    <t>Martin</t>
  </si>
  <si>
    <t>Miami-Dade</t>
  </si>
  <si>
    <t>Monroe</t>
  </si>
  <si>
    <t>Nassau</t>
  </si>
  <si>
    <t>Okaloosa</t>
  </si>
  <si>
    <t>Orange</t>
  </si>
  <si>
    <t>Osceola</t>
  </si>
  <si>
    <t>Pasco</t>
  </si>
  <si>
    <t>Pinellas</t>
  </si>
  <si>
    <t>Polk</t>
  </si>
  <si>
    <t>Putnam</t>
  </si>
  <si>
    <t>Santa Rosa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</si>
  <si>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</si>
  <si>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</si>
  <si>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</si>
  <si>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</si>
  <si>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</si>
  <si>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</si>
  <si>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</si>
  <si>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</si>
  <si>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Refer to the separate municipal table for the consolidated City of Jacksonville/Duval County totals.</t>
  </si>
  <si>
    <t>Other</t>
  </si>
  <si>
    <t>Revenues</t>
  </si>
  <si>
    <t>Electricity</t>
  </si>
  <si>
    <t>Water</t>
  </si>
  <si>
    <t>Natural Gas</t>
  </si>
  <si>
    <t>Cable TV</t>
  </si>
  <si>
    <t>Category as % of Total</t>
  </si>
  <si>
    <t>Total</t>
  </si>
  <si>
    <t>Data Source: Florida Department of Financial Services.</t>
  </si>
  <si>
    <t>munications</t>
  </si>
  <si>
    <t>Telecom-</t>
  </si>
  <si>
    <t>Fuel Oil</t>
  </si>
  <si>
    <t>Propane</t>
  </si>
  <si>
    <t>Local Fiscal Year Ended September 30, 2002</t>
  </si>
  <si>
    <t>Local Fiscal Year Ended September 30, 2001</t>
  </si>
  <si>
    <t>Reported County Public Service Tax Revenues by Product or Utility Category</t>
  </si>
  <si>
    <t>Local Fiscal Year Ended September 30, 2000</t>
  </si>
  <si>
    <t>Local Fiscal Year Ended September 30, 1999</t>
  </si>
  <si>
    <t>Local Fiscal Year Ended September 30, 1998</t>
  </si>
  <si>
    <t>Local Fiscal Year Ended September 30, 1997</t>
  </si>
  <si>
    <t>Local Fiscal Year Ended September 30, 1996</t>
  </si>
  <si>
    <t>Local Fiscal Year Ended September 30, 1995</t>
  </si>
  <si>
    <t>Local Fiscal Year Ended September 30, 1994</t>
  </si>
  <si>
    <t>Local Fiscal Year Ended September 30, 1993</t>
  </si>
  <si>
    <t>Local Fiscal Year Ended September 30, 2003</t>
  </si>
  <si>
    <t>Statewide Total</t>
  </si>
  <si>
    <t>% Change</t>
  </si>
  <si>
    <t># Reporting</t>
  </si>
  <si>
    <t>-</t>
  </si>
  <si>
    <t>Local Fiscal Year Ended September 30, 2004</t>
  </si>
  <si>
    <t>Local Fiscal Year Ended September 30, 2005</t>
  </si>
  <si>
    <t>St. Johns</t>
  </si>
  <si>
    <t>St. Lucie</t>
  </si>
  <si>
    <t>Local Fiscal Year Ended September 30, 2008</t>
  </si>
  <si>
    <t>Local Fiscal Year Ended September 30, 2007</t>
  </si>
  <si>
    <t>Local Fiscal Year Ended September 30, 2006</t>
  </si>
  <si>
    <t>Summary of Total Reported County Public Service Tax (i.e., Utility Services Tax) Revenues</t>
  </si>
  <si>
    <t>Local Fiscal Year Ended September 30, 2009</t>
  </si>
  <si>
    <t>DeSoto</t>
  </si>
  <si>
    <t>Local Fiscal Year Ended September 30, 2010</t>
  </si>
  <si>
    <t>Local Fiscal Year Ended September 30, 2011</t>
  </si>
  <si>
    <t>Local Fiscal Year Ended September 30, 2012</t>
  </si>
  <si>
    <t>Gas</t>
  </si>
  <si>
    <t>Local Fiscal Year Ended September 30, 2013</t>
  </si>
  <si>
    <t>Local Fiscal Year Ended September 30, 2014</t>
  </si>
  <si>
    <t>Local Fiscal Year Ended September 30, 2015</t>
  </si>
  <si>
    <t>Local Fiscal Year Ended September 30, 2016</t>
  </si>
  <si>
    <t>Local Fiscal Year Ended September 30, 2017</t>
  </si>
  <si>
    <t>Local Fiscal Year Ended September 30, 2018</t>
  </si>
  <si>
    <t>Local Fiscal Year Ended September 30, 2019</t>
  </si>
  <si>
    <t>Local Fiscal Year Ended September 30, 2020</t>
  </si>
  <si>
    <t>Local Fiscal Year Ended September 30, 2021</t>
  </si>
  <si>
    <t>Note: This summary reflects aggregate revenues reported across all fund types within current Uniform Accounting System (UAS) Revenue Code series 314.XXX - Utility Services Taxes.</t>
  </si>
  <si>
    <t>Local Fiscal Year Ended September 30, 2022</t>
  </si>
  <si>
    <t>Local Fiscal Year Ended September 30, 2023</t>
  </si>
  <si>
    <t>Local Fiscal Years Ended September 30, 1993 - 2023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</si>
</sst>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2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sz val="24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85">
    <xf numFmtId="0" fontId="0" fillId="0" borderId="0" xfId="0"/>
    <xf numFmtId="4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/>
    <xf numFmtId="0" fontId="0" fillId="0" borderId="0" xfId="0" applyBorder="1"/>
    <xf numFmtId="0" fontId="8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42" fontId="0" fillId="0" borderId="11" xfId="0" applyNumberFormat="1" applyBorder="1"/>
    <xf numFmtId="42" fontId="0" fillId="0" borderId="12" xfId="0" applyNumberFormat="1" applyBorder="1"/>
    <xf numFmtId="42" fontId="0" fillId="0" borderId="12" xfId="2" applyNumberFormat="1" applyFont="1" applyBorder="1"/>
    <xf numFmtId="42" fontId="0" fillId="0" borderId="13" xfId="0" applyNumberFormat="1" applyBorder="1"/>
    <xf numFmtId="0" fontId="0" fillId="0" borderId="14" xfId="0" applyBorder="1"/>
    <xf numFmtId="0" fontId="0" fillId="0" borderId="15" xfId="0" applyBorder="1"/>
    <xf numFmtId="42" fontId="0" fillId="0" borderId="0" xfId="0" applyNumberFormat="1" applyBorder="1"/>
    <xf numFmtId="42" fontId="0" fillId="0" borderId="3" xfId="0" applyNumberFormat="1" applyBorder="1"/>
    <xf numFmtId="0" fontId="0" fillId="0" borderId="16" xfId="0" applyBorder="1"/>
    <xf numFmtId="0" fontId="0" fillId="0" borderId="17" xfId="0" applyBorder="1"/>
    <xf numFmtId="42" fontId="0" fillId="0" borderId="17" xfId="0" applyNumberFormat="1" applyBorder="1"/>
    <xf numFmtId="42" fontId="0" fillId="0" borderId="18" xfId="0" applyNumberFormat="1" applyBorder="1"/>
    <xf numFmtId="0" fontId="8" fillId="2" borderId="19" xfId="0" applyFont="1" applyFill="1" applyBorder="1"/>
    <xf numFmtId="0" fontId="8" fillId="2" borderId="20" xfId="0" applyFont="1" applyFill="1" applyBorder="1"/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16" xfId="0" applyFont="1" applyFill="1" applyBorder="1"/>
    <xf numFmtId="0" fontId="8" fillId="2" borderId="24" xfId="0" applyFont="1" applyFill="1" applyBorder="1"/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4" fillId="0" borderId="4" xfId="0" applyFont="1" applyBorder="1"/>
    <xf numFmtId="0" fontId="4" fillId="0" borderId="0" xfId="0" applyFont="1" applyBorder="1"/>
    <xf numFmtId="0" fontId="8" fillId="2" borderId="30" xfId="0" applyFont="1" applyFill="1" applyBorder="1" applyAlignment="1">
      <alignment horizontal="center"/>
    </xf>
    <xf numFmtId="42" fontId="0" fillId="0" borderId="31" xfId="0" applyNumberFormat="1" applyBorder="1"/>
    <xf numFmtId="0" fontId="1" fillId="2" borderId="14" xfId="0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42" fontId="8" fillId="2" borderId="32" xfId="0" applyNumberFormat="1" applyFont="1" applyFill="1" applyBorder="1"/>
    <xf numFmtId="42" fontId="8" fillId="2" borderId="33" xfId="0" applyNumberFormat="1" applyFont="1" applyFill="1" applyBorder="1"/>
    <xf numFmtId="42" fontId="8" fillId="2" borderId="34" xfId="0" applyNumberFormat="1" applyFont="1" applyFill="1" applyBorder="1"/>
    <xf numFmtId="41" fontId="8" fillId="2" borderId="15" xfId="0" applyNumberFormat="1" applyFont="1" applyFill="1" applyBorder="1"/>
    <xf numFmtId="41" fontId="8" fillId="2" borderId="32" xfId="0" applyNumberFormat="1" applyFont="1" applyFill="1" applyBorder="1"/>
    <xf numFmtId="41" fontId="8" fillId="2" borderId="33" xfId="0" applyNumberFormat="1" applyFont="1" applyFill="1" applyBorder="1"/>
    <xf numFmtId="41" fontId="8" fillId="2" borderId="35" xfId="0" applyNumberFormat="1" applyFont="1" applyFill="1" applyBorder="1"/>
    <xf numFmtId="0" fontId="8" fillId="2" borderId="36" xfId="0" applyFont="1" applyFill="1" applyBorder="1"/>
    <xf numFmtId="42" fontId="8" fillId="2" borderId="37" xfId="0" applyNumberFormat="1" applyFont="1" applyFill="1" applyBorder="1"/>
    <xf numFmtId="42" fontId="8" fillId="2" borderId="38" xfId="0" applyNumberFormat="1" applyFont="1" applyFill="1" applyBorder="1"/>
    <xf numFmtId="42" fontId="8" fillId="2" borderId="39" xfId="0" applyNumberFormat="1" applyFont="1" applyFill="1" applyBorder="1"/>
    <xf numFmtId="164" fontId="8" fillId="2" borderId="37" xfId="0" applyNumberFormat="1" applyFont="1" applyFill="1" applyBorder="1"/>
    <xf numFmtId="164" fontId="8" fillId="2" borderId="38" xfId="0" applyNumberFormat="1" applyFont="1" applyFill="1" applyBorder="1"/>
    <xf numFmtId="9" fontId="8" fillId="2" borderId="39" xfId="0" applyNumberFormat="1" applyFont="1" applyFill="1" applyBorder="1"/>
    <xf numFmtId="42" fontId="8" fillId="2" borderId="32" xfId="0" applyNumberFormat="1" applyFont="1" applyFill="1" applyBorder="1" applyAlignment="1">
      <alignment horizontal="right"/>
    </xf>
    <xf numFmtId="164" fontId="8" fillId="2" borderId="33" xfId="0" applyNumberFormat="1" applyFont="1" applyFill="1" applyBorder="1"/>
    <xf numFmtId="0" fontId="8" fillId="2" borderId="40" xfId="0" applyFont="1" applyFill="1" applyBorder="1" applyAlignment="1">
      <alignment horizontal="center"/>
    </xf>
    <xf numFmtId="42" fontId="0" fillId="0" borderId="41" xfId="0" applyNumberFormat="1" applyBorder="1"/>
    <xf numFmtId="42" fontId="8" fillId="2" borderId="42" xfId="0" applyNumberFormat="1" applyFont="1" applyFill="1" applyBorder="1"/>
    <xf numFmtId="41" fontId="8" fillId="2" borderId="34" xfId="0" applyNumberFormat="1" applyFont="1" applyFill="1" applyBorder="1"/>
    <xf numFmtId="0" fontId="2" fillId="0" borderId="4" xfId="0" applyFont="1" applyBorder="1"/>
    <xf numFmtId="0" fontId="2" fillId="0" borderId="14" xfId="0" applyFont="1" applyBorder="1"/>
    <xf numFmtId="42" fontId="0" fillId="0" borderId="32" xfId="0" applyNumberFormat="1" applyBorder="1"/>
    <xf numFmtId="42" fontId="0" fillId="0" borderId="33" xfId="0" applyNumberFormat="1" applyBorder="1"/>
    <xf numFmtId="42" fontId="0" fillId="0" borderId="33" xfId="1" applyNumberFormat="1" applyFont="1" applyBorder="1"/>
    <xf numFmtId="42" fontId="0" fillId="0" borderId="34" xfId="0" applyNumberFormat="1" applyBorder="1"/>
    <xf numFmtId="42" fontId="0" fillId="0" borderId="42" xfId="0" applyNumberFormat="1" applyBorder="1"/>
    <xf numFmtId="42" fontId="0" fillId="0" borderId="35" xfId="0" applyNumberFormat="1" applyBorder="1"/>
    <xf numFmtId="0" fontId="2" fillId="0" borderId="29" xfId="0" applyFont="1" applyBorder="1"/>
    <xf numFmtId="0" fontId="5" fillId="0" borderId="19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164" fontId="8" fillId="2" borderId="42" xfId="0" applyNumberFormat="1" applyFont="1" applyFill="1" applyBorder="1"/>
    <xf numFmtId="41" fontId="8" fillId="2" borderId="42" xfId="0" applyNumberFormat="1" applyFont="1" applyFill="1" applyBorder="1"/>
    <xf numFmtId="0" fontId="10" fillId="0" borderId="19" xfId="0" applyFont="1" applyBorder="1" applyAlignment="1">
      <alignment horizontal="centerContinuous"/>
    </xf>
    <xf numFmtId="0" fontId="11" fillId="0" borderId="4" xfId="0" applyFont="1" applyBorder="1" applyAlignment="1">
      <alignment horizontal="centerContinuous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8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3.2" x14ac:dyDescent="0.25"/>
  <cols>
    <col min="1" max="1" width="15.6640625" customWidth="1"/>
    <col min="2" max="2" width="1.6640625" customWidth="1"/>
    <col min="3" max="33" width="13.6640625" customWidth="1"/>
  </cols>
  <sheetData>
    <row r="1" spans="1:33" ht="30" x14ac:dyDescent="0.5">
      <c r="A1" s="83" t="s">
        <v>102</v>
      </c>
      <c r="B1" s="3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6"/>
    </row>
    <row r="2" spans="1:33" ht="23.4" thickBot="1" x14ac:dyDescent="0.45">
      <c r="A2" s="84" t="s">
        <v>121</v>
      </c>
      <c r="B2" s="7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10"/>
    </row>
    <row r="3" spans="1:33" ht="13.8" thickBot="1" x14ac:dyDescent="0.3">
      <c r="A3" s="13" t="s">
        <v>7</v>
      </c>
      <c r="B3" s="14"/>
      <c r="C3" s="15">
        <v>1993</v>
      </c>
      <c r="D3" s="16">
        <v>1994</v>
      </c>
      <c r="E3" s="16">
        <v>1995</v>
      </c>
      <c r="F3" s="16">
        <v>1996</v>
      </c>
      <c r="G3" s="16">
        <v>1997</v>
      </c>
      <c r="H3" s="16">
        <v>1998</v>
      </c>
      <c r="I3" s="16">
        <v>1999</v>
      </c>
      <c r="J3" s="16">
        <v>2000</v>
      </c>
      <c r="K3" s="16">
        <v>2001</v>
      </c>
      <c r="L3" s="16">
        <v>2002</v>
      </c>
      <c r="M3" s="45">
        <v>2003</v>
      </c>
      <c r="N3" s="16">
        <v>2004</v>
      </c>
      <c r="O3" s="16">
        <v>2005</v>
      </c>
      <c r="P3" s="45">
        <v>2006</v>
      </c>
      <c r="Q3" s="16">
        <v>2007</v>
      </c>
      <c r="R3" s="16">
        <v>2008</v>
      </c>
      <c r="S3" s="16">
        <v>2009</v>
      </c>
      <c r="T3" s="16">
        <v>2010</v>
      </c>
      <c r="U3" s="16">
        <v>2011</v>
      </c>
      <c r="V3" s="16">
        <v>2012</v>
      </c>
      <c r="W3" s="16">
        <v>2013</v>
      </c>
      <c r="X3" s="16">
        <v>2014</v>
      </c>
      <c r="Y3" s="16">
        <v>2015</v>
      </c>
      <c r="Z3" s="16">
        <v>2016</v>
      </c>
      <c r="AA3" s="16">
        <v>2017</v>
      </c>
      <c r="AB3" s="16">
        <v>2018</v>
      </c>
      <c r="AC3" s="16">
        <v>2019</v>
      </c>
      <c r="AD3" s="16">
        <v>2020</v>
      </c>
      <c r="AE3" s="16">
        <v>2021</v>
      </c>
      <c r="AF3" s="16">
        <v>2022</v>
      </c>
      <c r="AG3" s="66">
        <v>2023</v>
      </c>
    </row>
    <row r="4" spans="1:33" x14ac:dyDescent="0.25">
      <c r="A4" s="17" t="s">
        <v>0</v>
      </c>
      <c r="B4" s="18"/>
      <c r="C4" s="19">
        <f>'1993'!K5</f>
        <v>6195377</v>
      </c>
      <c r="D4" s="20">
        <f>'1994'!K5</f>
        <v>5889898</v>
      </c>
      <c r="E4" s="20">
        <f>'1995'!K5</f>
        <v>6186186</v>
      </c>
      <c r="F4" s="21">
        <f>'1996'!K5</f>
        <v>6607222</v>
      </c>
      <c r="G4" s="21">
        <f>'1997'!K5</f>
        <v>7681086</v>
      </c>
      <c r="H4" s="20">
        <f>'1998'!K5</f>
        <v>7791836</v>
      </c>
      <c r="I4" s="20">
        <f>'1999'!K5</f>
        <v>7845290</v>
      </c>
      <c r="J4" s="20">
        <f>'2000'!K5</f>
        <v>8546876</v>
      </c>
      <c r="K4" s="20">
        <f>'2001'!K5</f>
        <v>9694065</v>
      </c>
      <c r="L4" s="20">
        <f>'2002'!K5</f>
        <v>10733732</v>
      </c>
      <c r="M4" s="46">
        <f>'2003'!K5</f>
        <v>8680975</v>
      </c>
      <c r="N4" s="20">
        <f>'2004'!K5</f>
        <v>10848772</v>
      </c>
      <c r="O4" s="20">
        <f>'2005'!K5</f>
        <v>10868028</v>
      </c>
      <c r="P4" s="46">
        <f>'2006'!K5</f>
        <v>11796943</v>
      </c>
      <c r="Q4" s="20">
        <f>'2007'!K5</f>
        <v>12324502</v>
      </c>
      <c r="R4" s="20">
        <f>'2008'!K5</f>
        <v>7693527</v>
      </c>
      <c r="S4" s="20">
        <f>'2009'!K5</f>
        <v>7685270</v>
      </c>
      <c r="T4" s="20">
        <f>'2010'!K5</f>
        <v>12374369</v>
      </c>
      <c r="U4" s="20">
        <f>'2011'!K5</f>
        <v>8442347</v>
      </c>
      <c r="V4" s="20">
        <f>'2012'!K5</f>
        <v>7831203</v>
      </c>
      <c r="W4" s="20">
        <f>'2013'!I5</f>
        <v>7776110</v>
      </c>
      <c r="X4" s="20">
        <f>'2014'!I5</f>
        <v>7887636</v>
      </c>
      <c r="Y4" s="20">
        <f>'2015'!I5</f>
        <v>7852441</v>
      </c>
      <c r="Z4" s="20">
        <f>'2016'!I5</f>
        <v>7869934</v>
      </c>
      <c r="AA4" s="20">
        <f>'2017'!I5</f>
        <v>7836576</v>
      </c>
      <c r="AB4" s="20">
        <f>'2018'!I5</f>
        <v>8815816</v>
      </c>
      <c r="AC4" s="20">
        <f>'2019'!I5</f>
        <v>9331372</v>
      </c>
      <c r="AD4" s="20">
        <f>'2020'!I5</f>
        <v>10240418</v>
      </c>
      <c r="AE4" s="20">
        <f>'2021'!I5</f>
        <v>10128714</v>
      </c>
      <c r="AF4" s="20">
        <f>'2022'!I5</f>
        <v>10735956</v>
      </c>
      <c r="AG4" s="67">
        <f>'2023'!I5</f>
        <v>11027285</v>
      </c>
    </row>
    <row r="5" spans="1:33" x14ac:dyDescent="0.25">
      <c r="A5" s="23" t="s">
        <v>8</v>
      </c>
      <c r="B5" s="24"/>
      <c r="C5" s="72">
        <f>'1993'!K6</f>
        <v>0</v>
      </c>
      <c r="D5" s="73">
        <f>'1994'!K6</f>
        <v>0</v>
      </c>
      <c r="E5" s="74">
        <f>'1995'!K6</f>
        <v>0</v>
      </c>
      <c r="F5" s="74">
        <f>'1996'!K6</f>
        <v>0</v>
      </c>
      <c r="G5" s="74">
        <f>'1997'!K6</f>
        <v>0</v>
      </c>
      <c r="H5" s="74">
        <f>'1998'!K6</f>
        <v>0</v>
      </c>
      <c r="I5" s="74">
        <f>'1999'!K6</f>
        <v>0</v>
      </c>
      <c r="J5" s="73">
        <f>'2000'!K6</f>
        <v>298356</v>
      </c>
      <c r="K5" s="73">
        <f>'2001'!K6</f>
        <v>0</v>
      </c>
      <c r="L5" s="73">
        <f>'2002'!K6</f>
        <v>0</v>
      </c>
      <c r="M5" s="75">
        <f>'2003'!K6</f>
        <v>0</v>
      </c>
      <c r="N5" s="73">
        <f>'2004'!K6</f>
        <v>0</v>
      </c>
      <c r="O5" s="73">
        <f>'2005'!K6</f>
        <v>0</v>
      </c>
      <c r="P5" s="75">
        <f>'2006'!K6</f>
        <v>0</v>
      </c>
      <c r="Q5" s="73">
        <f>'2007'!K6</f>
        <v>0</v>
      </c>
      <c r="R5" s="73">
        <f>'2008'!K6</f>
        <v>0</v>
      </c>
      <c r="S5" s="73">
        <f>'2009'!K6</f>
        <v>0</v>
      </c>
      <c r="T5" s="73">
        <f>'2010'!K6</f>
        <v>0</v>
      </c>
      <c r="U5" s="73">
        <f>'2011'!K6</f>
        <v>0</v>
      </c>
      <c r="V5" s="73">
        <f>'2012'!K6</f>
        <v>0</v>
      </c>
      <c r="W5" s="73">
        <f>'2013'!I6</f>
        <v>0</v>
      </c>
      <c r="X5" s="73">
        <f>'2014'!I6</f>
        <v>0</v>
      </c>
      <c r="Y5" s="73">
        <f>'2015'!I6</f>
        <v>0</v>
      </c>
      <c r="Z5" s="73">
        <f>'2016'!I6</f>
        <v>0</v>
      </c>
      <c r="AA5" s="73">
        <f>'2017'!I6</f>
        <v>0</v>
      </c>
      <c r="AB5" s="73">
        <f>'2018'!I6</f>
        <v>0</v>
      </c>
      <c r="AC5" s="73">
        <f>'2019'!I6</f>
        <v>0</v>
      </c>
      <c r="AD5" s="73">
        <f>'2020'!I6</f>
        <v>0</v>
      </c>
      <c r="AE5" s="73">
        <f>'2021'!I6</f>
        <v>0</v>
      </c>
      <c r="AF5" s="73">
        <f>'2022'!I6</f>
        <v>0</v>
      </c>
      <c r="AG5" s="76">
        <f>'2023'!I6</f>
        <v>0</v>
      </c>
    </row>
    <row r="6" spans="1:33" x14ac:dyDescent="0.25">
      <c r="A6" s="23" t="s">
        <v>9</v>
      </c>
      <c r="B6" s="24"/>
      <c r="C6" s="72">
        <f>'1993'!K7</f>
        <v>0</v>
      </c>
      <c r="D6" s="73">
        <f>'1994'!K7</f>
        <v>0</v>
      </c>
      <c r="E6" s="74">
        <f>'1995'!K7</f>
        <v>0</v>
      </c>
      <c r="F6" s="74">
        <f>'1996'!K7</f>
        <v>0</v>
      </c>
      <c r="G6" s="74">
        <f>'1997'!K7</f>
        <v>0</v>
      </c>
      <c r="H6" s="74">
        <f>'1998'!K7</f>
        <v>0</v>
      </c>
      <c r="I6" s="74">
        <f>'1999'!K7</f>
        <v>0</v>
      </c>
      <c r="J6" s="73">
        <f>'2000'!K7</f>
        <v>0</v>
      </c>
      <c r="K6" s="73">
        <f>'2001'!K7</f>
        <v>0</v>
      </c>
      <c r="L6" s="73">
        <f>'2002'!K7</f>
        <v>0</v>
      </c>
      <c r="M6" s="75">
        <f>'2003'!K7</f>
        <v>0</v>
      </c>
      <c r="N6" s="73">
        <f>'2004'!K7</f>
        <v>0</v>
      </c>
      <c r="O6" s="73">
        <f>'2005'!K7</f>
        <v>0</v>
      </c>
      <c r="P6" s="75">
        <f>'2006'!K7</f>
        <v>0</v>
      </c>
      <c r="Q6" s="73">
        <f>'2007'!K7</f>
        <v>0</v>
      </c>
      <c r="R6" s="73">
        <f>'2008'!K7</f>
        <v>0</v>
      </c>
      <c r="S6" s="73">
        <f>'2009'!K7</f>
        <v>1660559</v>
      </c>
      <c r="T6" s="73">
        <f>'2010'!K7</f>
        <v>1613119</v>
      </c>
      <c r="U6" s="73">
        <f>'2011'!K7</f>
        <v>0</v>
      </c>
      <c r="V6" s="73">
        <f>'2012'!K7</f>
        <v>0</v>
      </c>
      <c r="W6" s="73">
        <f>'2013'!I7</f>
        <v>0</v>
      </c>
      <c r="X6" s="73">
        <f>'2014'!I7</f>
        <v>0</v>
      </c>
      <c r="Y6" s="73">
        <f>'2015'!I7</f>
        <v>0</v>
      </c>
      <c r="Z6" s="73">
        <f>'2016'!I7</f>
        <v>0</v>
      </c>
      <c r="AA6" s="73">
        <f>'2017'!I7</f>
        <v>0</v>
      </c>
      <c r="AB6" s="73">
        <f>'2018'!I7</f>
        <v>0</v>
      </c>
      <c r="AC6" s="73">
        <f>'2019'!I7</f>
        <v>0</v>
      </c>
      <c r="AD6" s="73">
        <f>'2020'!I7</f>
        <v>0</v>
      </c>
      <c r="AE6" s="73">
        <f>'2021'!I7</f>
        <v>0</v>
      </c>
      <c r="AF6" s="73">
        <f>'2022'!I7</f>
        <v>0</v>
      </c>
      <c r="AG6" s="76">
        <f>'2023'!I7</f>
        <v>0</v>
      </c>
    </row>
    <row r="7" spans="1:33" x14ac:dyDescent="0.25">
      <c r="A7" s="23" t="s">
        <v>10</v>
      </c>
      <c r="B7" s="24"/>
      <c r="C7" s="72">
        <f>'1993'!K8</f>
        <v>0</v>
      </c>
      <c r="D7" s="73">
        <f>'1994'!K8</f>
        <v>0</v>
      </c>
      <c r="E7" s="73">
        <f>'1995'!K8</f>
        <v>0</v>
      </c>
      <c r="F7" s="74">
        <f>'1996'!K8</f>
        <v>0</v>
      </c>
      <c r="G7" s="74">
        <f>'1997'!K8</f>
        <v>0</v>
      </c>
      <c r="H7" s="73">
        <f>'1998'!K8</f>
        <v>0</v>
      </c>
      <c r="I7" s="73">
        <f>'1999'!K8</f>
        <v>0</v>
      </c>
      <c r="J7" s="73">
        <f>'2000'!K8</f>
        <v>0</v>
      </c>
      <c r="K7" s="73">
        <f>'2001'!K8</f>
        <v>0</v>
      </c>
      <c r="L7" s="73">
        <f>'2002'!K8</f>
        <v>0</v>
      </c>
      <c r="M7" s="75">
        <f>'2003'!K8</f>
        <v>0</v>
      </c>
      <c r="N7" s="73">
        <f>'2004'!K8</f>
        <v>0</v>
      </c>
      <c r="O7" s="73">
        <f>'2005'!K8</f>
        <v>0</v>
      </c>
      <c r="P7" s="75">
        <f>'2006'!K8</f>
        <v>0</v>
      </c>
      <c r="Q7" s="73">
        <f>'2007'!K8</f>
        <v>0</v>
      </c>
      <c r="R7" s="73">
        <f>'2008'!K8</f>
        <v>0</v>
      </c>
      <c r="S7" s="73">
        <f>'2009'!K8</f>
        <v>0</v>
      </c>
      <c r="T7" s="73">
        <f>'2010'!K8</f>
        <v>0</v>
      </c>
      <c r="U7" s="73">
        <f>'2011'!K8</f>
        <v>0</v>
      </c>
      <c r="V7" s="73">
        <f>'2012'!K8</f>
        <v>0</v>
      </c>
      <c r="W7" s="73">
        <f>'2013'!I8</f>
        <v>0</v>
      </c>
      <c r="X7" s="73">
        <f>'2014'!I8</f>
        <v>0</v>
      </c>
      <c r="Y7" s="73">
        <f>'2015'!I8</f>
        <v>0</v>
      </c>
      <c r="Z7" s="73">
        <f>'2016'!I8</f>
        <v>0</v>
      </c>
      <c r="AA7" s="73">
        <f>'2017'!I8</f>
        <v>0</v>
      </c>
      <c r="AB7" s="73">
        <f>'2018'!I8</f>
        <v>0</v>
      </c>
      <c r="AC7" s="73">
        <f>'2019'!I8</f>
        <v>0</v>
      </c>
      <c r="AD7" s="73">
        <f>'2020'!I8</f>
        <v>0</v>
      </c>
      <c r="AE7" s="73">
        <f>'2021'!I8</f>
        <v>0</v>
      </c>
      <c r="AF7" s="73">
        <f>'2022'!I8</f>
        <v>0</v>
      </c>
      <c r="AG7" s="76">
        <f>'2023'!I8</f>
        <v>0</v>
      </c>
    </row>
    <row r="8" spans="1:33" x14ac:dyDescent="0.25">
      <c r="A8" s="23" t="s">
        <v>11</v>
      </c>
      <c r="B8" s="24"/>
      <c r="C8" s="72">
        <f>'1993'!K9</f>
        <v>0</v>
      </c>
      <c r="D8" s="73">
        <f>'1994'!K9</f>
        <v>0</v>
      </c>
      <c r="E8" s="74">
        <f>'1995'!K9</f>
        <v>0</v>
      </c>
      <c r="F8" s="74">
        <f>'1996'!K9</f>
        <v>0</v>
      </c>
      <c r="G8" s="74">
        <f>'1997'!K9</f>
        <v>0</v>
      </c>
      <c r="H8" s="74">
        <f>'1998'!K9</f>
        <v>0</v>
      </c>
      <c r="I8" s="74">
        <f>'1999'!K9</f>
        <v>0</v>
      </c>
      <c r="J8" s="73">
        <f>'2000'!K9</f>
        <v>0</v>
      </c>
      <c r="K8" s="73">
        <f>'2001'!K9</f>
        <v>0</v>
      </c>
      <c r="L8" s="73">
        <f>'2002'!K9</f>
        <v>0</v>
      </c>
      <c r="M8" s="75">
        <f>'2003'!K9</f>
        <v>0</v>
      </c>
      <c r="N8" s="73">
        <f>'2004'!K9</f>
        <v>0</v>
      </c>
      <c r="O8" s="73">
        <f>'2005'!K9</f>
        <v>0</v>
      </c>
      <c r="P8" s="75">
        <f>'2006'!K9</f>
        <v>0</v>
      </c>
      <c r="Q8" s="73">
        <f>'2007'!K9</f>
        <v>0</v>
      </c>
      <c r="R8" s="73">
        <f>'2008'!K9</f>
        <v>0</v>
      </c>
      <c r="S8" s="73">
        <f>'2009'!K9</f>
        <v>0</v>
      </c>
      <c r="T8" s="73">
        <f>'2010'!K9</f>
        <v>0</v>
      </c>
      <c r="U8" s="73">
        <f>'2011'!K9</f>
        <v>0</v>
      </c>
      <c r="V8" s="73">
        <f>'2012'!K9</f>
        <v>0</v>
      </c>
      <c r="W8" s="73">
        <f>'2013'!I9</f>
        <v>0</v>
      </c>
      <c r="X8" s="73">
        <f>'2014'!I9</f>
        <v>0</v>
      </c>
      <c r="Y8" s="73">
        <f>'2015'!I9</f>
        <v>0</v>
      </c>
      <c r="Z8" s="73">
        <f>'2016'!I9</f>
        <v>0</v>
      </c>
      <c r="AA8" s="73">
        <f>'2017'!I9</f>
        <v>0</v>
      </c>
      <c r="AB8" s="73">
        <f>'2018'!I9</f>
        <v>0</v>
      </c>
      <c r="AC8" s="73">
        <f>'2019'!I9</f>
        <v>0</v>
      </c>
      <c r="AD8" s="73">
        <f>'2020'!I9</f>
        <v>0</v>
      </c>
      <c r="AE8" s="73">
        <f>'2021'!I9</f>
        <v>0</v>
      </c>
      <c r="AF8" s="73">
        <f>'2022'!I9</f>
        <v>0</v>
      </c>
      <c r="AG8" s="76">
        <f>'2023'!I9</f>
        <v>0</v>
      </c>
    </row>
    <row r="9" spans="1:33" x14ac:dyDescent="0.25">
      <c r="A9" s="23" t="s">
        <v>12</v>
      </c>
      <c r="B9" s="24"/>
      <c r="C9" s="72">
        <f>'1993'!K10</f>
        <v>2893000</v>
      </c>
      <c r="D9" s="73">
        <f>'1994'!K10</f>
        <v>10483000</v>
      </c>
      <c r="E9" s="74">
        <f>'1995'!K10</f>
        <v>13444000</v>
      </c>
      <c r="F9" s="74">
        <f>'1996'!K10</f>
        <v>15442000</v>
      </c>
      <c r="G9" s="74">
        <f>'1997'!K10</f>
        <v>13175000</v>
      </c>
      <c r="H9" s="74">
        <f>'1998'!K10</f>
        <v>11433000</v>
      </c>
      <c r="I9" s="74">
        <f>'1999'!K10</f>
        <v>10385000</v>
      </c>
      <c r="J9" s="73">
        <f>'2000'!K10</f>
        <v>10273000</v>
      </c>
      <c r="K9" s="73">
        <f>'2001'!K10</f>
        <v>10227000</v>
      </c>
      <c r="L9" s="73">
        <f>'2002'!K10</f>
        <v>10059000</v>
      </c>
      <c r="M9" s="75">
        <f>'2003'!K10</f>
        <v>9767000</v>
      </c>
      <c r="N9" s="73">
        <f>'2004'!K10</f>
        <v>9389000</v>
      </c>
      <c r="O9" s="73">
        <f>'2005'!K10</f>
        <v>8599000</v>
      </c>
      <c r="P9" s="75">
        <f>'2006'!K10</f>
        <v>9160000</v>
      </c>
      <c r="Q9" s="73">
        <f>'2007'!K10</f>
        <v>8649000</v>
      </c>
      <c r="R9" s="73">
        <f>'2008'!K10</f>
        <v>6781000</v>
      </c>
      <c r="S9" s="73">
        <f>'2009'!K10</f>
        <v>2667000</v>
      </c>
      <c r="T9" s="73">
        <f>'2010'!K10</f>
        <v>2301000</v>
      </c>
      <c r="U9" s="73">
        <f>'2011'!K10</f>
        <v>796000</v>
      </c>
      <c r="V9" s="73">
        <f>'2012'!K10</f>
        <v>800000</v>
      </c>
      <c r="W9" s="73">
        <f>'2013'!I10</f>
        <v>874000</v>
      </c>
      <c r="X9" s="73">
        <f>'2014'!I10</f>
        <v>941000</v>
      </c>
      <c r="Y9" s="73">
        <f>'2015'!I10</f>
        <v>957000</v>
      </c>
      <c r="Z9" s="73">
        <f>'2016'!I10</f>
        <v>1017000</v>
      </c>
      <c r="AA9" s="73">
        <f>'2017'!I10</f>
        <v>1011000</v>
      </c>
      <c r="AB9" s="73">
        <f>'2018'!I10</f>
        <v>1040000</v>
      </c>
      <c r="AC9" s="73">
        <f>'2019'!I10</f>
        <v>1070500</v>
      </c>
      <c r="AD9" s="73">
        <f>'2020'!I10</f>
        <v>1040139</v>
      </c>
      <c r="AE9" s="73">
        <f>'2021'!I10</f>
        <v>1059555</v>
      </c>
      <c r="AF9" s="73">
        <f>'2022'!I10</f>
        <v>1137143</v>
      </c>
      <c r="AG9" s="76">
        <f>'2023'!I10</f>
        <v>1349375</v>
      </c>
    </row>
    <row r="10" spans="1:33" x14ac:dyDescent="0.25">
      <c r="A10" s="23" t="s">
        <v>13</v>
      </c>
      <c r="B10" s="24"/>
      <c r="C10" s="72">
        <f>'1993'!K11</f>
        <v>0</v>
      </c>
      <c r="D10" s="73">
        <f>'1994'!K11</f>
        <v>0</v>
      </c>
      <c r="E10" s="74">
        <f>'1995'!K11</f>
        <v>0</v>
      </c>
      <c r="F10" s="74">
        <f>'1996'!K11</f>
        <v>0</v>
      </c>
      <c r="G10" s="74">
        <f>'1997'!K11</f>
        <v>0</v>
      </c>
      <c r="H10" s="74">
        <f>'1998'!K11</f>
        <v>0</v>
      </c>
      <c r="I10" s="74">
        <f>'1999'!K11</f>
        <v>0</v>
      </c>
      <c r="J10" s="73">
        <f>'2000'!K11</f>
        <v>0</v>
      </c>
      <c r="K10" s="73">
        <f>'2001'!K11</f>
        <v>39818</v>
      </c>
      <c r="L10" s="73">
        <f>'2002'!K11</f>
        <v>0</v>
      </c>
      <c r="M10" s="75">
        <f>'2003'!K11</f>
        <v>0</v>
      </c>
      <c r="N10" s="73">
        <f>'2004'!K11</f>
        <v>38605</v>
      </c>
      <c r="O10" s="73">
        <f>'2005'!K11</f>
        <v>35764</v>
      </c>
      <c r="P10" s="75">
        <f>'2006'!K11</f>
        <v>35993</v>
      </c>
      <c r="Q10" s="73">
        <f>'2007'!K11</f>
        <v>35601</v>
      </c>
      <c r="R10" s="73">
        <f>'2008'!K11</f>
        <v>39864</v>
      </c>
      <c r="S10" s="73">
        <f>'2009'!K11</f>
        <v>32053</v>
      </c>
      <c r="T10" s="73">
        <f>'2010'!K11</f>
        <v>32890</v>
      </c>
      <c r="U10" s="73">
        <f>'2011'!K11</f>
        <v>0</v>
      </c>
      <c r="V10" s="73">
        <f>'2012'!K11</f>
        <v>0</v>
      </c>
      <c r="W10" s="73">
        <f>'2013'!I11</f>
        <v>0</v>
      </c>
      <c r="X10" s="73">
        <f>'2014'!I11</f>
        <v>0</v>
      </c>
      <c r="Y10" s="73">
        <f>'2015'!I11</f>
        <v>0</v>
      </c>
      <c r="Z10" s="73">
        <f>'2016'!I11</f>
        <v>0</v>
      </c>
      <c r="AA10" s="73">
        <f>'2017'!I11</f>
        <v>0</v>
      </c>
      <c r="AB10" s="73">
        <f>'2018'!I11</f>
        <v>0</v>
      </c>
      <c r="AC10" s="73">
        <f>'2019'!I11</f>
        <v>0</v>
      </c>
      <c r="AD10" s="73">
        <f>'2020'!I11</f>
        <v>0</v>
      </c>
      <c r="AE10" s="73">
        <f>'2021'!I11</f>
        <v>0</v>
      </c>
      <c r="AF10" s="73">
        <f>'2022'!I11</f>
        <v>0</v>
      </c>
      <c r="AG10" s="76">
        <f>'2023'!I11</f>
        <v>0</v>
      </c>
    </row>
    <row r="11" spans="1:33" x14ac:dyDescent="0.25">
      <c r="A11" s="23" t="s">
        <v>14</v>
      </c>
      <c r="B11" s="24"/>
      <c r="C11" s="72">
        <f>'1993'!K12</f>
        <v>0</v>
      </c>
      <c r="D11" s="73">
        <f>'1994'!K12</f>
        <v>0</v>
      </c>
      <c r="E11" s="73">
        <f>'1995'!K12</f>
        <v>0</v>
      </c>
      <c r="F11" s="74">
        <f>'1996'!K12</f>
        <v>0</v>
      </c>
      <c r="G11" s="74">
        <f>'1997'!K12</f>
        <v>0</v>
      </c>
      <c r="H11" s="73">
        <f>'1998'!K12</f>
        <v>0</v>
      </c>
      <c r="I11" s="73">
        <f>'1999'!K12</f>
        <v>0</v>
      </c>
      <c r="J11" s="73">
        <f>'2000'!K12</f>
        <v>0</v>
      </c>
      <c r="K11" s="73">
        <f>'2001'!K12</f>
        <v>0</v>
      </c>
      <c r="L11" s="73">
        <f>'2002'!K12</f>
        <v>0</v>
      </c>
      <c r="M11" s="75">
        <f>'2003'!K12</f>
        <v>0</v>
      </c>
      <c r="N11" s="73">
        <f>'2004'!K12</f>
        <v>0</v>
      </c>
      <c r="O11" s="73">
        <f>'2005'!K12</f>
        <v>0</v>
      </c>
      <c r="P11" s="75">
        <f>'2006'!K12</f>
        <v>0</v>
      </c>
      <c r="Q11" s="73">
        <f>'2007'!K12</f>
        <v>0</v>
      </c>
      <c r="R11" s="73">
        <f>'2008'!K12</f>
        <v>0</v>
      </c>
      <c r="S11" s="73">
        <f>'2009'!K12</f>
        <v>0</v>
      </c>
      <c r="T11" s="73">
        <f>'2010'!K12</f>
        <v>0</v>
      </c>
      <c r="U11" s="73">
        <f>'2011'!K12</f>
        <v>0</v>
      </c>
      <c r="V11" s="73">
        <f>'2012'!K12</f>
        <v>0</v>
      </c>
      <c r="W11" s="73">
        <f>'2013'!I12</f>
        <v>0</v>
      </c>
      <c r="X11" s="73">
        <f>'2014'!I12</f>
        <v>0</v>
      </c>
      <c r="Y11" s="73">
        <f>'2015'!I12</f>
        <v>0</v>
      </c>
      <c r="Z11" s="73">
        <f>'2016'!I12</f>
        <v>0</v>
      </c>
      <c r="AA11" s="73">
        <f>'2017'!I12</f>
        <v>0</v>
      </c>
      <c r="AB11" s="73">
        <f>'2018'!I12</f>
        <v>0</v>
      </c>
      <c r="AC11" s="73">
        <f>'2019'!I12</f>
        <v>0</v>
      </c>
      <c r="AD11" s="73">
        <f>'2020'!I12</f>
        <v>0</v>
      </c>
      <c r="AE11" s="73">
        <f>'2021'!I12</f>
        <v>0</v>
      </c>
      <c r="AF11" s="73">
        <f>'2022'!I12</f>
        <v>0</v>
      </c>
      <c r="AG11" s="76">
        <f>'2023'!I12</f>
        <v>0</v>
      </c>
    </row>
    <row r="12" spans="1:33" x14ac:dyDescent="0.25">
      <c r="A12" s="23" t="s">
        <v>15</v>
      </c>
      <c r="B12" s="24"/>
      <c r="C12" s="72">
        <f>'1993'!K13</f>
        <v>0</v>
      </c>
      <c r="D12" s="73">
        <f>'1994'!K13</f>
        <v>0</v>
      </c>
      <c r="E12" s="73">
        <f>'1995'!K13</f>
        <v>0</v>
      </c>
      <c r="F12" s="74">
        <f>'1996'!K13</f>
        <v>0</v>
      </c>
      <c r="G12" s="74">
        <f>'1997'!K13</f>
        <v>0</v>
      </c>
      <c r="H12" s="73">
        <f>'1998'!K13</f>
        <v>0</v>
      </c>
      <c r="I12" s="73">
        <f>'1999'!K13</f>
        <v>0</v>
      </c>
      <c r="J12" s="73">
        <f>'2000'!K13</f>
        <v>0</v>
      </c>
      <c r="K12" s="73">
        <f>'2001'!K13</f>
        <v>0</v>
      </c>
      <c r="L12" s="73">
        <f>'2002'!K13</f>
        <v>0</v>
      </c>
      <c r="M12" s="75">
        <f>'2003'!K13</f>
        <v>0</v>
      </c>
      <c r="N12" s="73">
        <f>'2004'!K13</f>
        <v>0</v>
      </c>
      <c r="O12" s="73">
        <f>'2005'!K13</f>
        <v>0</v>
      </c>
      <c r="P12" s="75">
        <f>'2006'!K13</f>
        <v>0</v>
      </c>
      <c r="Q12" s="73">
        <f>'2007'!K13</f>
        <v>0</v>
      </c>
      <c r="R12" s="73">
        <f>'2008'!K13</f>
        <v>0</v>
      </c>
      <c r="S12" s="73">
        <f>'2009'!K13</f>
        <v>0</v>
      </c>
      <c r="T12" s="73">
        <f>'2010'!K13</f>
        <v>0</v>
      </c>
      <c r="U12" s="73">
        <f>'2011'!K13</f>
        <v>0</v>
      </c>
      <c r="V12" s="73">
        <f>'2012'!K13</f>
        <v>0</v>
      </c>
      <c r="W12" s="73">
        <f>'2013'!I13</f>
        <v>0</v>
      </c>
      <c r="X12" s="73">
        <f>'2014'!I13</f>
        <v>0</v>
      </c>
      <c r="Y12" s="73">
        <f>'2015'!I13</f>
        <v>0</v>
      </c>
      <c r="Z12" s="73">
        <f>'2016'!I13</f>
        <v>0</v>
      </c>
      <c r="AA12" s="73">
        <f>'2017'!I13</f>
        <v>0</v>
      </c>
      <c r="AB12" s="73">
        <f>'2018'!I13</f>
        <v>0</v>
      </c>
      <c r="AC12" s="73">
        <f>'2019'!I13</f>
        <v>0</v>
      </c>
      <c r="AD12" s="73">
        <f>'2020'!I13</f>
        <v>0</v>
      </c>
      <c r="AE12" s="73">
        <f>'2021'!I13</f>
        <v>0</v>
      </c>
      <c r="AF12" s="73">
        <f>'2022'!I13</f>
        <v>0</v>
      </c>
      <c r="AG12" s="76">
        <f>'2023'!I13</f>
        <v>0</v>
      </c>
    </row>
    <row r="13" spans="1:33" x14ac:dyDescent="0.25">
      <c r="A13" s="23" t="s">
        <v>16</v>
      </c>
      <c r="B13" s="24"/>
      <c r="C13" s="72">
        <f>'1993'!K14</f>
        <v>0</v>
      </c>
      <c r="D13" s="73">
        <f>'1994'!K14</f>
        <v>0</v>
      </c>
      <c r="E13" s="74">
        <f>'1995'!K14</f>
        <v>0</v>
      </c>
      <c r="F13" s="74">
        <f>'1996'!K14</f>
        <v>0</v>
      </c>
      <c r="G13" s="74">
        <f>'1997'!K14</f>
        <v>0</v>
      </c>
      <c r="H13" s="74">
        <f>'1998'!K14</f>
        <v>0</v>
      </c>
      <c r="I13" s="74">
        <f>'1999'!K14</f>
        <v>0</v>
      </c>
      <c r="J13" s="73">
        <f>'2000'!K14</f>
        <v>1834996</v>
      </c>
      <c r="K13" s="73">
        <f>'2001'!K14</f>
        <v>2667486</v>
      </c>
      <c r="L13" s="73">
        <f>'2002'!K14</f>
        <v>3678651</v>
      </c>
      <c r="M13" s="75">
        <f>'2003'!K14</f>
        <v>0</v>
      </c>
      <c r="N13" s="73">
        <f>'2004'!K14</f>
        <v>1604642</v>
      </c>
      <c r="O13" s="73">
        <f>'2005'!K14</f>
        <v>2509546</v>
      </c>
      <c r="P13" s="75">
        <f>'2006'!K14</f>
        <v>3015201</v>
      </c>
      <c r="Q13" s="73">
        <f>'2007'!K14</f>
        <v>2992327</v>
      </c>
      <c r="R13" s="73">
        <f>'2008'!K14</f>
        <v>2825032</v>
      </c>
      <c r="S13" s="73">
        <f>'2009'!K14</f>
        <v>2922524</v>
      </c>
      <c r="T13" s="73">
        <f>'2010'!K14</f>
        <v>3420107</v>
      </c>
      <c r="U13" s="73">
        <f>'2011'!K14</f>
        <v>3594741</v>
      </c>
      <c r="V13" s="73">
        <f>'2012'!K14</f>
        <v>3245305</v>
      </c>
      <c r="W13" s="73">
        <f>'2013'!I14</f>
        <v>3178068</v>
      </c>
      <c r="X13" s="73">
        <f>'2014'!I14</f>
        <v>3674244</v>
      </c>
      <c r="Y13" s="73">
        <f>'2015'!I14</f>
        <v>3915622</v>
      </c>
      <c r="Z13" s="73">
        <f>'2016'!I14</f>
        <v>3964437</v>
      </c>
      <c r="AA13" s="73">
        <f>'2017'!I14</f>
        <v>3772645</v>
      </c>
      <c r="AB13" s="73">
        <f>'2018'!I14</f>
        <v>3948862</v>
      </c>
      <c r="AC13" s="73">
        <f>'2019'!I14</f>
        <v>4100724</v>
      </c>
      <c r="AD13" s="73">
        <f>'2020'!I14</f>
        <v>4280931</v>
      </c>
      <c r="AE13" s="73">
        <f>'2021'!I14</f>
        <v>4350028</v>
      </c>
      <c r="AF13" s="73">
        <f>'2022'!I14</f>
        <v>4629596</v>
      </c>
      <c r="AG13" s="76">
        <f>'2023'!I14</f>
        <v>4816769</v>
      </c>
    </row>
    <row r="14" spans="1:33" x14ac:dyDescent="0.25">
      <c r="A14" s="23" t="s">
        <v>17</v>
      </c>
      <c r="B14" s="24"/>
      <c r="C14" s="72">
        <f>'1993'!K15</f>
        <v>0</v>
      </c>
      <c r="D14" s="73">
        <f>'1994'!K15</f>
        <v>0</v>
      </c>
      <c r="E14" s="73">
        <f>'1995'!K15</f>
        <v>9855334</v>
      </c>
      <c r="F14" s="74">
        <f>'1996'!K15</f>
        <v>6796616</v>
      </c>
      <c r="G14" s="74">
        <f>'1997'!K15</f>
        <v>7993734</v>
      </c>
      <c r="H14" s="73">
        <f>'1998'!K15</f>
        <v>8634763</v>
      </c>
      <c r="I14" s="73">
        <f>'1999'!K15</f>
        <v>806804</v>
      </c>
      <c r="J14" s="73">
        <f>'2000'!K15</f>
        <v>965474</v>
      </c>
      <c r="K14" s="73">
        <f>'2001'!K15</f>
        <v>1045007</v>
      </c>
      <c r="L14" s="73">
        <f>'2002'!K15</f>
        <v>1263809</v>
      </c>
      <c r="M14" s="75">
        <f>'2003'!K15</f>
        <v>1756102</v>
      </c>
      <c r="N14" s="73">
        <f>'2004'!K15</f>
        <v>1762773</v>
      </c>
      <c r="O14" s="73">
        <f>'2005'!K15</f>
        <v>1576192</v>
      </c>
      <c r="P14" s="75">
        <f>'2006'!K15</f>
        <v>1408350</v>
      </c>
      <c r="Q14" s="73">
        <f>'2007'!K15</f>
        <v>2300980</v>
      </c>
      <c r="R14" s="73">
        <f>'2008'!K15</f>
        <v>159623</v>
      </c>
      <c r="S14" s="73">
        <f>'2009'!K15</f>
        <v>227287</v>
      </c>
      <c r="T14" s="73">
        <f>'2010'!K15</f>
        <v>0</v>
      </c>
      <c r="U14" s="73">
        <f>'2011'!K15</f>
        <v>212881</v>
      </c>
      <c r="V14" s="73">
        <f>'2012'!K15</f>
        <v>282207</v>
      </c>
      <c r="W14" s="73">
        <f>'2013'!I15</f>
        <v>300838</v>
      </c>
      <c r="X14" s="73">
        <f>'2014'!I15</f>
        <v>309132</v>
      </c>
      <c r="Y14" s="73">
        <f>'2015'!I15</f>
        <v>0</v>
      </c>
      <c r="Z14" s="73">
        <f>'2016'!I15</f>
        <v>0</v>
      </c>
      <c r="AA14" s="73">
        <f>'2017'!I15</f>
        <v>0</v>
      </c>
      <c r="AB14" s="73">
        <f>'2018'!I15</f>
        <v>0</v>
      </c>
      <c r="AC14" s="73">
        <f>'2019'!I15</f>
        <v>0</v>
      </c>
      <c r="AD14" s="73">
        <f>'2020'!I15</f>
        <v>0</v>
      </c>
      <c r="AE14" s="73">
        <f>'2021'!I15</f>
        <v>0</v>
      </c>
      <c r="AF14" s="73">
        <f>'2022'!I15</f>
        <v>0</v>
      </c>
      <c r="AG14" s="76">
        <f>'2023'!I15</f>
        <v>0</v>
      </c>
    </row>
    <row r="15" spans="1:33" x14ac:dyDescent="0.25">
      <c r="A15" s="23" t="s">
        <v>18</v>
      </c>
      <c r="B15" s="24"/>
      <c r="C15" s="72">
        <f>'1993'!K16</f>
        <v>0</v>
      </c>
      <c r="D15" s="73">
        <f>'1994'!K16</f>
        <v>0</v>
      </c>
      <c r="E15" s="73">
        <f>'1995'!K16</f>
        <v>0</v>
      </c>
      <c r="F15" s="74">
        <f>'1996'!K16</f>
        <v>0</v>
      </c>
      <c r="G15" s="74">
        <f>'1997'!K16</f>
        <v>0</v>
      </c>
      <c r="H15" s="73">
        <f>'1998'!K16</f>
        <v>0</v>
      </c>
      <c r="I15" s="73">
        <f>'1999'!K16</f>
        <v>0</v>
      </c>
      <c r="J15" s="73">
        <f>'2000'!K16</f>
        <v>0</v>
      </c>
      <c r="K15" s="73">
        <f>'2001'!K16</f>
        <v>0</v>
      </c>
      <c r="L15" s="73">
        <f>'2002'!K16</f>
        <v>0</v>
      </c>
      <c r="M15" s="75">
        <f>'2003'!K16</f>
        <v>0</v>
      </c>
      <c r="N15" s="73">
        <f>'2004'!K16</f>
        <v>0</v>
      </c>
      <c r="O15" s="73">
        <f>'2005'!K16</f>
        <v>0</v>
      </c>
      <c r="P15" s="75">
        <f>'2006'!K16</f>
        <v>0</v>
      </c>
      <c r="Q15" s="73">
        <f>'2007'!K16</f>
        <v>0</v>
      </c>
      <c r="R15" s="73">
        <f>'2008'!K16</f>
        <v>0</v>
      </c>
      <c r="S15" s="73">
        <f>'2009'!K16</f>
        <v>0</v>
      </c>
      <c r="T15" s="73">
        <f>'2010'!K16</f>
        <v>0</v>
      </c>
      <c r="U15" s="73">
        <f>'2011'!K16</f>
        <v>0</v>
      </c>
      <c r="V15" s="73">
        <f>'2012'!K16</f>
        <v>0</v>
      </c>
      <c r="W15" s="73">
        <f>'2013'!I16</f>
        <v>0</v>
      </c>
      <c r="X15" s="73">
        <f>'2014'!I16</f>
        <v>0</v>
      </c>
      <c r="Y15" s="73">
        <f>'2015'!I16</f>
        <v>0</v>
      </c>
      <c r="Z15" s="73">
        <f>'2016'!I16</f>
        <v>0</v>
      </c>
      <c r="AA15" s="73">
        <f>'2017'!I16</f>
        <v>0</v>
      </c>
      <c r="AB15" s="73">
        <f>'2018'!I16</f>
        <v>0</v>
      </c>
      <c r="AC15" s="73">
        <f>'2019'!I16</f>
        <v>0</v>
      </c>
      <c r="AD15" s="73">
        <f>'2020'!I16</f>
        <v>0</v>
      </c>
      <c r="AE15" s="73">
        <f>'2021'!I16</f>
        <v>0</v>
      </c>
      <c r="AF15" s="73">
        <f>'2022'!I16</f>
        <v>0</v>
      </c>
      <c r="AG15" s="76">
        <f>'2023'!I16</f>
        <v>0</v>
      </c>
    </row>
    <row r="16" spans="1:33" x14ac:dyDescent="0.25">
      <c r="A16" s="71" t="s">
        <v>104</v>
      </c>
      <c r="B16" s="24"/>
      <c r="C16" s="72">
        <f>'1993'!K17</f>
        <v>0</v>
      </c>
      <c r="D16" s="73">
        <f>'1994'!K17</f>
        <v>0</v>
      </c>
      <c r="E16" s="74">
        <f>'1995'!K17</f>
        <v>0</v>
      </c>
      <c r="F16" s="74">
        <f>'1996'!K17</f>
        <v>0</v>
      </c>
      <c r="G16" s="74">
        <f>'1997'!K17</f>
        <v>0</v>
      </c>
      <c r="H16" s="74">
        <f>'1998'!K17</f>
        <v>0</v>
      </c>
      <c r="I16" s="74">
        <f>'1999'!K17</f>
        <v>0</v>
      </c>
      <c r="J16" s="73">
        <f>'2000'!K17</f>
        <v>0</v>
      </c>
      <c r="K16" s="73">
        <f>'2001'!K17</f>
        <v>0</v>
      </c>
      <c r="L16" s="73">
        <f>'2002'!K17</f>
        <v>0</v>
      </c>
      <c r="M16" s="75">
        <f>'2003'!K17</f>
        <v>0</v>
      </c>
      <c r="N16" s="73">
        <f>'2004'!K17</f>
        <v>0</v>
      </c>
      <c r="O16" s="73">
        <f>'2005'!K17</f>
        <v>0</v>
      </c>
      <c r="P16" s="75">
        <f>'2006'!K17</f>
        <v>0</v>
      </c>
      <c r="Q16" s="73">
        <f>'2007'!K17</f>
        <v>0</v>
      </c>
      <c r="R16" s="73">
        <f>'2008'!K17</f>
        <v>0</v>
      </c>
      <c r="S16" s="73">
        <f>'2009'!K17</f>
        <v>0</v>
      </c>
      <c r="T16" s="73">
        <f>'2010'!K17</f>
        <v>0</v>
      </c>
      <c r="U16" s="73">
        <f>'2011'!K17</f>
        <v>0</v>
      </c>
      <c r="V16" s="73">
        <f>'2012'!K17</f>
        <v>0</v>
      </c>
      <c r="W16" s="73">
        <f>'2013'!I17</f>
        <v>0</v>
      </c>
      <c r="X16" s="73">
        <f>'2014'!I17</f>
        <v>0</v>
      </c>
      <c r="Y16" s="73">
        <f>'2015'!I17</f>
        <v>0</v>
      </c>
      <c r="Z16" s="73">
        <f>'2016'!I17</f>
        <v>0</v>
      </c>
      <c r="AA16" s="73">
        <f>'2017'!I17</f>
        <v>0</v>
      </c>
      <c r="AB16" s="73">
        <f>'2018'!I17</f>
        <v>0</v>
      </c>
      <c r="AC16" s="73">
        <f>'2019'!I17</f>
        <v>0</v>
      </c>
      <c r="AD16" s="73">
        <f>'2020'!I17</f>
        <v>0</v>
      </c>
      <c r="AE16" s="73">
        <f>'2021'!I17</f>
        <v>0</v>
      </c>
      <c r="AF16" s="73">
        <f>'2022'!I17</f>
        <v>0</v>
      </c>
      <c r="AG16" s="76">
        <f>'2023'!I17</f>
        <v>0</v>
      </c>
    </row>
    <row r="17" spans="1:33" x14ac:dyDescent="0.25">
      <c r="A17" s="23" t="s">
        <v>19</v>
      </c>
      <c r="B17" s="24"/>
      <c r="C17" s="72">
        <f>'1993'!K18</f>
        <v>0</v>
      </c>
      <c r="D17" s="73">
        <f>'1994'!K18</f>
        <v>0</v>
      </c>
      <c r="E17" s="73">
        <f>'1995'!K18</f>
        <v>0</v>
      </c>
      <c r="F17" s="74">
        <f>'1996'!K18</f>
        <v>0</v>
      </c>
      <c r="G17" s="74">
        <f>'1997'!K18</f>
        <v>0</v>
      </c>
      <c r="H17" s="73">
        <f>'1998'!K18</f>
        <v>0</v>
      </c>
      <c r="I17" s="73">
        <f>'1999'!K18</f>
        <v>0</v>
      </c>
      <c r="J17" s="73">
        <f>'2000'!K18</f>
        <v>0</v>
      </c>
      <c r="K17" s="73">
        <f>'2001'!K18</f>
        <v>0</v>
      </c>
      <c r="L17" s="73">
        <f>'2002'!K18</f>
        <v>64197</v>
      </c>
      <c r="M17" s="75">
        <f>'2003'!K18</f>
        <v>85570</v>
      </c>
      <c r="N17" s="73">
        <f>'2004'!K18</f>
        <v>90939</v>
      </c>
      <c r="O17" s="73">
        <f>'2005'!K18</f>
        <v>92451</v>
      </c>
      <c r="P17" s="75">
        <f>'2006'!K18</f>
        <v>101360</v>
      </c>
      <c r="Q17" s="73">
        <f>'2007'!K18</f>
        <v>97776</v>
      </c>
      <c r="R17" s="73">
        <f>'2008'!K18</f>
        <v>102001</v>
      </c>
      <c r="S17" s="73">
        <f>'2009'!K18</f>
        <v>117990</v>
      </c>
      <c r="T17" s="73">
        <f>'2010'!K18</f>
        <v>103139</v>
      </c>
      <c r="U17" s="73">
        <f>'2011'!K18</f>
        <v>90341</v>
      </c>
      <c r="V17" s="73">
        <f>'2012'!K18</f>
        <v>0</v>
      </c>
      <c r="W17" s="73">
        <f>'2013'!I18</f>
        <v>0</v>
      </c>
      <c r="X17" s="73">
        <f>'2014'!I18</f>
        <v>0</v>
      </c>
      <c r="Y17" s="73">
        <f>'2015'!I18</f>
        <v>0</v>
      </c>
      <c r="Z17" s="73">
        <f>'2016'!I18</f>
        <v>0</v>
      </c>
      <c r="AA17" s="73">
        <f>'2017'!I18</f>
        <v>0</v>
      </c>
      <c r="AB17" s="73">
        <f>'2018'!I18</f>
        <v>0</v>
      </c>
      <c r="AC17" s="73">
        <f>'2019'!I18</f>
        <v>0</v>
      </c>
      <c r="AD17" s="73">
        <f>'2020'!I18</f>
        <v>0</v>
      </c>
      <c r="AE17" s="73">
        <f>'2021'!I18</f>
        <v>0</v>
      </c>
      <c r="AF17" s="73">
        <f>'2022'!I18</f>
        <v>0</v>
      </c>
      <c r="AG17" s="76">
        <f>'2023'!I18</f>
        <v>0</v>
      </c>
    </row>
    <row r="18" spans="1:33" x14ac:dyDescent="0.25">
      <c r="A18" s="23" t="s">
        <v>20</v>
      </c>
      <c r="B18" s="24" t="s">
        <v>65</v>
      </c>
      <c r="C18" s="72"/>
      <c r="D18" s="73"/>
      <c r="E18" s="74"/>
      <c r="F18" s="73"/>
      <c r="G18" s="74"/>
      <c r="H18" s="74"/>
      <c r="I18" s="74"/>
      <c r="J18" s="73"/>
      <c r="K18" s="73"/>
      <c r="L18" s="73"/>
      <c r="M18" s="75"/>
      <c r="N18" s="73"/>
      <c r="O18" s="73"/>
      <c r="P18" s="75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6"/>
    </row>
    <row r="19" spans="1:33" x14ac:dyDescent="0.25">
      <c r="A19" s="23" t="s">
        <v>22</v>
      </c>
      <c r="B19" s="24"/>
      <c r="C19" s="72">
        <f>'1993'!K20</f>
        <v>0</v>
      </c>
      <c r="D19" s="73">
        <f>'1994'!K20</f>
        <v>0</v>
      </c>
      <c r="E19" s="74">
        <f>'1995'!K20</f>
        <v>0</v>
      </c>
      <c r="F19" s="74">
        <f>'1996'!K20</f>
        <v>0</v>
      </c>
      <c r="G19" s="74">
        <f>'1997'!K20</f>
        <v>0</v>
      </c>
      <c r="H19" s="74">
        <f>'1998'!K20</f>
        <v>0</v>
      </c>
      <c r="I19" s="74">
        <f>'1999'!K20</f>
        <v>0</v>
      </c>
      <c r="J19" s="73">
        <f>'2000'!K20</f>
        <v>0</v>
      </c>
      <c r="K19" s="73">
        <f>'2001'!K20</f>
        <v>0</v>
      </c>
      <c r="L19" s="73">
        <f>'2002'!K20</f>
        <v>0</v>
      </c>
      <c r="M19" s="75">
        <f>'2003'!K20</f>
        <v>0</v>
      </c>
      <c r="N19" s="73">
        <f>'2004'!K20</f>
        <v>0</v>
      </c>
      <c r="O19" s="73">
        <f>'2005'!K20</f>
        <v>0</v>
      </c>
      <c r="P19" s="75">
        <f>'2006'!K20</f>
        <v>0</v>
      </c>
      <c r="Q19" s="73">
        <f>'2007'!K20</f>
        <v>0</v>
      </c>
      <c r="R19" s="73">
        <f>'2008'!K20</f>
        <v>0</v>
      </c>
      <c r="S19" s="73">
        <f>'2009'!K20</f>
        <v>0</v>
      </c>
      <c r="T19" s="73">
        <f>'2010'!K20</f>
        <v>0</v>
      </c>
      <c r="U19" s="73">
        <f>'2011'!K20</f>
        <v>0</v>
      </c>
      <c r="V19" s="73">
        <f>'2012'!K20</f>
        <v>0</v>
      </c>
      <c r="W19" s="73">
        <f>'2013'!I20</f>
        <v>0</v>
      </c>
      <c r="X19" s="73">
        <f>'2014'!I20</f>
        <v>0</v>
      </c>
      <c r="Y19" s="73">
        <f>'2015'!I20</f>
        <v>0</v>
      </c>
      <c r="Z19" s="73">
        <f>'2016'!I20</f>
        <v>0</v>
      </c>
      <c r="AA19" s="73">
        <f>'2017'!I20</f>
        <v>0</v>
      </c>
      <c r="AB19" s="73">
        <f>'2018'!I20</f>
        <v>0</v>
      </c>
      <c r="AC19" s="73">
        <f>'2019'!I20</f>
        <v>0</v>
      </c>
      <c r="AD19" s="73">
        <f>'2020'!I20</f>
        <v>0</v>
      </c>
      <c r="AE19" s="73">
        <f>'2021'!I20</f>
        <v>0</v>
      </c>
      <c r="AF19" s="73">
        <f>'2022'!I20</f>
        <v>0</v>
      </c>
      <c r="AG19" s="76">
        <f>'2023'!I20</f>
        <v>0</v>
      </c>
    </row>
    <row r="20" spans="1:33" x14ac:dyDescent="0.25">
      <c r="A20" s="23" t="s">
        <v>21</v>
      </c>
      <c r="B20" s="24"/>
      <c r="C20" s="72">
        <f>'1993'!K21</f>
        <v>0</v>
      </c>
      <c r="D20" s="73">
        <f>'1994'!K21</f>
        <v>0</v>
      </c>
      <c r="E20" s="73">
        <f>'1995'!K21</f>
        <v>0</v>
      </c>
      <c r="F20" s="74">
        <f>'1996'!K21</f>
        <v>0</v>
      </c>
      <c r="G20" s="74">
        <f>'1997'!K21</f>
        <v>0</v>
      </c>
      <c r="H20" s="73">
        <f>'1998'!K21</f>
        <v>0</v>
      </c>
      <c r="I20" s="73">
        <f>'1999'!K21</f>
        <v>0</v>
      </c>
      <c r="J20" s="73">
        <f>'2000'!K21</f>
        <v>0</v>
      </c>
      <c r="K20" s="73">
        <f>'2001'!K21</f>
        <v>0</v>
      </c>
      <c r="L20" s="73">
        <f>'2002'!K21</f>
        <v>0</v>
      </c>
      <c r="M20" s="75">
        <f>'2003'!K21</f>
        <v>0</v>
      </c>
      <c r="N20" s="73">
        <f>'2004'!K21</f>
        <v>0</v>
      </c>
      <c r="O20" s="73">
        <f>'2005'!K21</f>
        <v>0</v>
      </c>
      <c r="P20" s="75">
        <f>'2006'!K21</f>
        <v>0</v>
      </c>
      <c r="Q20" s="73">
        <f>'2007'!K21</f>
        <v>0</v>
      </c>
      <c r="R20" s="73">
        <f>'2008'!K21</f>
        <v>0</v>
      </c>
      <c r="S20" s="73">
        <f>'2009'!K21</f>
        <v>0</v>
      </c>
      <c r="T20" s="73">
        <f>'2010'!K21</f>
        <v>0</v>
      </c>
      <c r="U20" s="73">
        <f>'2011'!K21</f>
        <v>0</v>
      </c>
      <c r="V20" s="73">
        <f>'2012'!K21</f>
        <v>0</v>
      </c>
      <c r="W20" s="73">
        <f>'2013'!I21</f>
        <v>0</v>
      </c>
      <c r="X20" s="73">
        <f>'2014'!I21</f>
        <v>0</v>
      </c>
      <c r="Y20" s="73">
        <f>'2015'!I21</f>
        <v>0</v>
      </c>
      <c r="Z20" s="73">
        <f>'2016'!I21</f>
        <v>0</v>
      </c>
      <c r="AA20" s="73">
        <f>'2017'!I21</f>
        <v>0</v>
      </c>
      <c r="AB20" s="73">
        <f>'2018'!I21</f>
        <v>0</v>
      </c>
      <c r="AC20" s="73">
        <f>'2019'!I21</f>
        <v>0</v>
      </c>
      <c r="AD20" s="73">
        <f>'2020'!I21</f>
        <v>0</v>
      </c>
      <c r="AE20" s="73">
        <f>'2021'!I21</f>
        <v>0</v>
      </c>
      <c r="AF20" s="73">
        <f>'2022'!I21</f>
        <v>0</v>
      </c>
      <c r="AG20" s="76">
        <f>'2023'!I21</f>
        <v>0</v>
      </c>
    </row>
    <row r="21" spans="1:33" x14ac:dyDescent="0.25">
      <c r="A21" s="23" t="s">
        <v>23</v>
      </c>
      <c r="B21" s="24"/>
      <c r="C21" s="72">
        <f>'1993'!K22</f>
        <v>0</v>
      </c>
      <c r="D21" s="73">
        <f>'1994'!K22</f>
        <v>0</v>
      </c>
      <c r="E21" s="74">
        <f>'1995'!K22</f>
        <v>0</v>
      </c>
      <c r="F21" s="74">
        <f>'1996'!K22</f>
        <v>0</v>
      </c>
      <c r="G21" s="74">
        <f>'1997'!K22</f>
        <v>0</v>
      </c>
      <c r="H21" s="74">
        <f>'1998'!K22</f>
        <v>0</v>
      </c>
      <c r="I21" s="74">
        <f>'1999'!K22</f>
        <v>0</v>
      </c>
      <c r="J21" s="73">
        <f>'2000'!K22</f>
        <v>0</v>
      </c>
      <c r="K21" s="73">
        <f>'2001'!K22</f>
        <v>0</v>
      </c>
      <c r="L21" s="73">
        <f>'2002'!K22</f>
        <v>0</v>
      </c>
      <c r="M21" s="75">
        <f>'2003'!K22</f>
        <v>0</v>
      </c>
      <c r="N21" s="73">
        <f>'2004'!K22</f>
        <v>0</v>
      </c>
      <c r="O21" s="73">
        <f>'2005'!K22</f>
        <v>0</v>
      </c>
      <c r="P21" s="75">
        <f>'2006'!K22</f>
        <v>0</v>
      </c>
      <c r="Q21" s="73">
        <f>'2007'!K22</f>
        <v>0</v>
      </c>
      <c r="R21" s="73">
        <f>'2008'!K22</f>
        <v>0</v>
      </c>
      <c r="S21" s="73">
        <f>'2009'!K22</f>
        <v>0</v>
      </c>
      <c r="T21" s="73">
        <f>'2010'!K22</f>
        <v>0</v>
      </c>
      <c r="U21" s="73">
        <f>'2011'!K22</f>
        <v>0</v>
      </c>
      <c r="V21" s="73">
        <f>'2012'!K22</f>
        <v>0</v>
      </c>
      <c r="W21" s="73">
        <f>'2013'!I22</f>
        <v>0</v>
      </c>
      <c r="X21" s="73">
        <f>'2014'!I22</f>
        <v>0</v>
      </c>
      <c r="Y21" s="73">
        <f>'2015'!I22</f>
        <v>0</v>
      </c>
      <c r="Z21" s="73">
        <f>'2016'!I22</f>
        <v>0</v>
      </c>
      <c r="AA21" s="73">
        <f>'2017'!I22</f>
        <v>0</v>
      </c>
      <c r="AB21" s="73">
        <f>'2018'!I22</f>
        <v>0</v>
      </c>
      <c r="AC21" s="73">
        <f>'2019'!I22</f>
        <v>0</v>
      </c>
      <c r="AD21" s="73">
        <f>'2020'!I22</f>
        <v>0</v>
      </c>
      <c r="AE21" s="73">
        <f>'2021'!I22</f>
        <v>0</v>
      </c>
      <c r="AF21" s="73">
        <f>'2022'!I22</f>
        <v>0</v>
      </c>
      <c r="AG21" s="76">
        <f>'2023'!I22</f>
        <v>0</v>
      </c>
    </row>
    <row r="22" spans="1:33" x14ac:dyDescent="0.25">
      <c r="A22" s="23" t="s">
        <v>24</v>
      </c>
      <c r="B22" s="24"/>
      <c r="C22" s="72">
        <f>'1993'!K23</f>
        <v>0</v>
      </c>
      <c r="D22" s="73">
        <f>'1994'!K23</f>
        <v>0</v>
      </c>
      <c r="E22" s="74">
        <f>'1995'!K23</f>
        <v>0</v>
      </c>
      <c r="F22" s="74">
        <f>'1996'!K23</f>
        <v>0</v>
      </c>
      <c r="G22" s="73">
        <f>'1997'!K23</f>
        <v>0</v>
      </c>
      <c r="H22" s="74">
        <f>'1998'!K23</f>
        <v>0</v>
      </c>
      <c r="I22" s="74">
        <f>'1999'!K23</f>
        <v>0</v>
      </c>
      <c r="J22" s="73">
        <f>'2000'!K23</f>
        <v>0</v>
      </c>
      <c r="K22" s="73">
        <f>'2001'!K23</f>
        <v>0</v>
      </c>
      <c r="L22" s="73">
        <f>'2002'!K23</f>
        <v>0</v>
      </c>
      <c r="M22" s="75">
        <f>'2003'!K23</f>
        <v>0</v>
      </c>
      <c r="N22" s="73">
        <f>'2004'!K23</f>
        <v>0</v>
      </c>
      <c r="O22" s="73">
        <f>'2005'!K23</f>
        <v>0</v>
      </c>
      <c r="P22" s="75">
        <f>'2006'!K23</f>
        <v>0</v>
      </c>
      <c r="Q22" s="73">
        <f>'2007'!K23</f>
        <v>0</v>
      </c>
      <c r="R22" s="73">
        <f>'2008'!K23</f>
        <v>0</v>
      </c>
      <c r="S22" s="73">
        <f>'2009'!K23</f>
        <v>0</v>
      </c>
      <c r="T22" s="73">
        <f>'2010'!K23</f>
        <v>0</v>
      </c>
      <c r="U22" s="73">
        <f>'2011'!K23</f>
        <v>0</v>
      </c>
      <c r="V22" s="73">
        <f>'2012'!K23</f>
        <v>0</v>
      </c>
      <c r="W22" s="73">
        <f>'2013'!I23</f>
        <v>0</v>
      </c>
      <c r="X22" s="73">
        <f>'2014'!I23</f>
        <v>0</v>
      </c>
      <c r="Y22" s="73">
        <f>'2015'!I23</f>
        <v>0</v>
      </c>
      <c r="Z22" s="73">
        <f>'2016'!I23</f>
        <v>0</v>
      </c>
      <c r="AA22" s="73">
        <f>'2017'!I23</f>
        <v>0</v>
      </c>
      <c r="AB22" s="73">
        <f>'2018'!I23</f>
        <v>0</v>
      </c>
      <c r="AC22" s="73">
        <f>'2019'!I23</f>
        <v>0</v>
      </c>
      <c r="AD22" s="73">
        <f>'2020'!I23</f>
        <v>0</v>
      </c>
      <c r="AE22" s="73">
        <f>'2021'!I23</f>
        <v>0</v>
      </c>
      <c r="AF22" s="73">
        <f>'2022'!I23</f>
        <v>0</v>
      </c>
      <c r="AG22" s="76">
        <f>'2023'!I23</f>
        <v>0</v>
      </c>
    </row>
    <row r="23" spans="1:33" x14ac:dyDescent="0.25">
      <c r="A23" s="23" t="s">
        <v>25</v>
      </c>
      <c r="B23" s="24"/>
      <c r="C23" s="72">
        <f>'1993'!K24</f>
        <v>0</v>
      </c>
      <c r="D23" s="73">
        <f>'1994'!K24</f>
        <v>0</v>
      </c>
      <c r="E23" s="73">
        <f>'1995'!K24</f>
        <v>0</v>
      </c>
      <c r="F23" s="74">
        <f>'1996'!K24</f>
        <v>0</v>
      </c>
      <c r="G23" s="74">
        <f>'1997'!K24</f>
        <v>0</v>
      </c>
      <c r="H23" s="73">
        <f>'1998'!K24</f>
        <v>0</v>
      </c>
      <c r="I23" s="73">
        <f>'1999'!K24</f>
        <v>0</v>
      </c>
      <c r="J23" s="73">
        <f>'2000'!K24</f>
        <v>0</v>
      </c>
      <c r="K23" s="73">
        <f>'2001'!K24</f>
        <v>0</v>
      </c>
      <c r="L23" s="73">
        <f>'2002'!K24</f>
        <v>0</v>
      </c>
      <c r="M23" s="75">
        <f>'2003'!K24</f>
        <v>0</v>
      </c>
      <c r="N23" s="73">
        <f>'2004'!K24</f>
        <v>0</v>
      </c>
      <c r="O23" s="73">
        <f>'2005'!K24</f>
        <v>0</v>
      </c>
      <c r="P23" s="75">
        <f>'2006'!K24</f>
        <v>0</v>
      </c>
      <c r="Q23" s="73">
        <f>'2007'!K24</f>
        <v>0</v>
      </c>
      <c r="R23" s="73">
        <f>'2008'!K24</f>
        <v>0</v>
      </c>
      <c r="S23" s="73">
        <f>'2009'!K24</f>
        <v>0</v>
      </c>
      <c r="T23" s="73">
        <f>'2010'!K24</f>
        <v>0</v>
      </c>
      <c r="U23" s="73">
        <f>'2011'!K24</f>
        <v>0</v>
      </c>
      <c r="V23" s="73">
        <f>'2012'!K24</f>
        <v>0</v>
      </c>
      <c r="W23" s="73">
        <f>'2013'!I24</f>
        <v>0</v>
      </c>
      <c r="X23" s="73">
        <f>'2014'!I24</f>
        <v>0</v>
      </c>
      <c r="Y23" s="73">
        <f>'2015'!I24</f>
        <v>0</v>
      </c>
      <c r="Z23" s="73">
        <f>'2016'!I24</f>
        <v>0</v>
      </c>
      <c r="AA23" s="73">
        <f>'2017'!I24</f>
        <v>0</v>
      </c>
      <c r="AB23" s="73">
        <f>'2018'!I24</f>
        <v>0</v>
      </c>
      <c r="AC23" s="73">
        <f>'2019'!I24</f>
        <v>0</v>
      </c>
      <c r="AD23" s="73">
        <f>'2020'!I24</f>
        <v>0</v>
      </c>
      <c r="AE23" s="73">
        <f>'2021'!I24</f>
        <v>0</v>
      </c>
      <c r="AF23" s="73">
        <f>'2022'!I24</f>
        <v>0</v>
      </c>
      <c r="AG23" s="76">
        <f>'2023'!I24</f>
        <v>0</v>
      </c>
    </row>
    <row r="24" spans="1:33" x14ac:dyDescent="0.25">
      <c r="A24" s="23" t="s">
        <v>26</v>
      </c>
      <c r="B24" s="24"/>
      <c r="C24" s="72">
        <f>'1993'!K25</f>
        <v>0</v>
      </c>
      <c r="D24" s="73">
        <f>'1994'!K25</f>
        <v>0</v>
      </c>
      <c r="E24" s="73">
        <f>'1995'!K25</f>
        <v>0</v>
      </c>
      <c r="F24" s="74">
        <f>'1996'!K25</f>
        <v>0</v>
      </c>
      <c r="G24" s="74">
        <f>'1997'!K25</f>
        <v>16730</v>
      </c>
      <c r="H24" s="73">
        <f>'1998'!K25</f>
        <v>17515</v>
      </c>
      <c r="I24" s="73">
        <f>'1999'!K25</f>
        <v>16826</v>
      </c>
      <c r="J24" s="73">
        <f>'2000'!K25</f>
        <v>188</v>
      </c>
      <c r="K24" s="73">
        <f>'2001'!K25</f>
        <v>0</v>
      </c>
      <c r="L24" s="73">
        <f>'2002'!K25</f>
        <v>0</v>
      </c>
      <c r="M24" s="75">
        <f>'2003'!K25</f>
        <v>11495</v>
      </c>
      <c r="N24" s="73">
        <f>'2004'!K25</f>
        <v>101809</v>
      </c>
      <c r="O24" s="73">
        <f>'2005'!K25</f>
        <v>0</v>
      </c>
      <c r="P24" s="75">
        <f>'2006'!K25</f>
        <v>40423</v>
      </c>
      <c r="Q24" s="73">
        <f>'2007'!K25</f>
        <v>0</v>
      </c>
      <c r="R24" s="73">
        <f>'2008'!K25</f>
        <v>127409</v>
      </c>
      <c r="S24" s="73">
        <f>'2009'!K25</f>
        <v>78092</v>
      </c>
      <c r="T24" s="73">
        <f>'2010'!K25</f>
        <v>49351</v>
      </c>
      <c r="U24" s="73">
        <f>'2011'!K25</f>
        <v>48761</v>
      </c>
      <c r="V24" s="73">
        <f>'2012'!K25</f>
        <v>53191</v>
      </c>
      <c r="W24" s="73">
        <f>'2013'!I25</f>
        <v>29391</v>
      </c>
      <c r="X24" s="73">
        <f>'2014'!I25</f>
        <v>28690</v>
      </c>
      <c r="Y24" s="73">
        <f>'2015'!I25</f>
        <v>28303</v>
      </c>
      <c r="Z24" s="73">
        <f>'2016'!I25</f>
        <v>28288</v>
      </c>
      <c r="AA24" s="73">
        <f>'2017'!I25</f>
        <v>29054</v>
      </c>
      <c r="AB24" s="73">
        <f>'2018'!I25</f>
        <v>29517</v>
      </c>
      <c r="AC24" s="73">
        <f>'2019'!I25</f>
        <v>29227</v>
      </c>
      <c r="AD24" s="73">
        <f>'2020'!I25</f>
        <v>0</v>
      </c>
      <c r="AE24" s="73">
        <f>'2021'!I25</f>
        <v>0</v>
      </c>
      <c r="AF24" s="73">
        <f>'2022'!I25</f>
        <v>0</v>
      </c>
      <c r="AG24" s="76">
        <f>'2023'!I25</f>
        <v>0</v>
      </c>
    </row>
    <row r="25" spans="1:33" x14ac:dyDescent="0.25">
      <c r="A25" s="23" t="s">
        <v>27</v>
      </c>
      <c r="B25" s="24"/>
      <c r="C25" s="72">
        <f>'1993'!K26</f>
        <v>0</v>
      </c>
      <c r="D25" s="73">
        <f>'1994'!K26</f>
        <v>0</v>
      </c>
      <c r="E25" s="74">
        <f>'1995'!K26</f>
        <v>0</v>
      </c>
      <c r="F25" s="74">
        <f>'1996'!K26</f>
        <v>0</v>
      </c>
      <c r="G25" s="74">
        <f>'1997'!K26</f>
        <v>0</v>
      </c>
      <c r="H25" s="74">
        <f>'1998'!K26</f>
        <v>0</v>
      </c>
      <c r="I25" s="74">
        <f>'1999'!K26</f>
        <v>0</v>
      </c>
      <c r="J25" s="73">
        <f>'2000'!K26</f>
        <v>0</v>
      </c>
      <c r="K25" s="73">
        <f>'2001'!K26</f>
        <v>0</v>
      </c>
      <c r="L25" s="73">
        <f>'2002'!K26</f>
        <v>0</v>
      </c>
      <c r="M25" s="75">
        <f>'2003'!K26</f>
        <v>0</v>
      </c>
      <c r="N25" s="73">
        <f>'2004'!K26</f>
        <v>0</v>
      </c>
      <c r="O25" s="73">
        <f>'2005'!K26</f>
        <v>0</v>
      </c>
      <c r="P25" s="75">
        <f>'2006'!K26</f>
        <v>0</v>
      </c>
      <c r="Q25" s="73">
        <f>'2007'!K26</f>
        <v>0</v>
      </c>
      <c r="R25" s="73">
        <f>'2008'!K26</f>
        <v>0</v>
      </c>
      <c r="S25" s="73">
        <f>'2009'!K26</f>
        <v>0</v>
      </c>
      <c r="T25" s="73">
        <f>'2010'!K26</f>
        <v>0</v>
      </c>
      <c r="U25" s="73">
        <f>'2011'!K26</f>
        <v>0</v>
      </c>
      <c r="V25" s="73">
        <f>'2012'!K26</f>
        <v>0</v>
      </c>
      <c r="W25" s="73">
        <f>'2013'!I26</f>
        <v>0</v>
      </c>
      <c r="X25" s="73">
        <f>'2014'!I26</f>
        <v>0</v>
      </c>
      <c r="Y25" s="73">
        <f>'2015'!I26</f>
        <v>0</v>
      </c>
      <c r="Z25" s="73">
        <f>'2016'!I26</f>
        <v>0</v>
      </c>
      <c r="AA25" s="73">
        <f>'2017'!I26</f>
        <v>0</v>
      </c>
      <c r="AB25" s="73">
        <f>'2018'!I26</f>
        <v>0</v>
      </c>
      <c r="AC25" s="73">
        <f>'2019'!I26</f>
        <v>0</v>
      </c>
      <c r="AD25" s="73">
        <f>'2020'!I26</f>
        <v>0</v>
      </c>
      <c r="AE25" s="73">
        <f>'2021'!I26</f>
        <v>0</v>
      </c>
      <c r="AF25" s="73">
        <f>'2022'!I26</f>
        <v>0</v>
      </c>
      <c r="AG25" s="76">
        <f>'2023'!I26</f>
        <v>0</v>
      </c>
    </row>
    <row r="26" spans="1:33" x14ac:dyDescent="0.25">
      <c r="A26" s="23" t="s">
        <v>28</v>
      </c>
      <c r="B26" s="24"/>
      <c r="C26" s="72">
        <f>'1993'!K27</f>
        <v>0</v>
      </c>
      <c r="D26" s="73">
        <f>'1994'!K27</f>
        <v>0</v>
      </c>
      <c r="E26" s="73">
        <f>'1995'!K27</f>
        <v>0</v>
      </c>
      <c r="F26" s="74">
        <f>'1996'!K27</f>
        <v>0</v>
      </c>
      <c r="G26" s="74">
        <f>'1997'!K27</f>
        <v>0</v>
      </c>
      <c r="H26" s="73">
        <f>'1998'!K27</f>
        <v>0</v>
      </c>
      <c r="I26" s="73">
        <f>'1999'!K27</f>
        <v>0</v>
      </c>
      <c r="J26" s="73">
        <f>'2000'!K27</f>
        <v>0</v>
      </c>
      <c r="K26" s="73">
        <f>'2001'!K27</f>
        <v>0</v>
      </c>
      <c r="L26" s="73">
        <f>'2002'!K27</f>
        <v>0</v>
      </c>
      <c r="M26" s="75">
        <f>'2003'!K27</f>
        <v>0</v>
      </c>
      <c r="N26" s="73">
        <f>'2004'!K27</f>
        <v>0</v>
      </c>
      <c r="O26" s="73">
        <f>'2005'!K27</f>
        <v>0</v>
      </c>
      <c r="P26" s="75">
        <f>'2006'!K27</f>
        <v>0</v>
      </c>
      <c r="Q26" s="73">
        <f>'2007'!K27</f>
        <v>0</v>
      </c>
      <c r="R26" s="73">
        <f>'2008'!K27</f>
        <v>0</v>
      </c>
      <c r="S26" s="73">
        <f>'2009'!K27</f>
        <v>0</v>
      </c>
      <c r="T26" s="73">
        <f>'2010'!K27</f>
        <v>0</v>
      </c>
      <c r="U26" s="73">
        <f>'2011'!K27</f>
        <v>0</v>
      </c>
      <c r="V26" s="73">
        <f>'2012'!K27</f>
        <v>0</v>
      </c>
      <c r="W26" s="73">
        <f>'2013'!I27</f>
        <v>0</v>
      </c>
      <c r="X26" s="73">
        <f>'2014'!I27</f>
        <v>0</v>
      </c>
      <c r="Y26" s="73">
        <f>'2015'!I27</f>
        <v>0</v>
      </c>
      <c r="Z26" s="73">
        <f>'2016'!I27</f>
        <v>0</v>
      </c>
      <c r="AA26" s="73">
        <f>'2017'!I27</f>
        <v>0</v>
      </c>
      <c r="AB26" s="73">
        <f>'2018'!I27</f>
        <v>0</v>
      </c>
      <c r="AC26" s="73">
        <f>'2019'!I27</f>
        <v>0</v>
      </c>
      <c r="AD26" s="73">
        <f>'2020'!I27</f>
        <v>0</v>
      </c>
      <c r="AE26" s="73">
        <f>'2021'!I27</f>
        <v>0</v>
      </c>
      <c r="AF26" s="73">
        <f>'2022'!I27</f>
        <v>0</v>
      </c>
      <c r="AG26" s="76">
        <f>'2023'!I27</f>
        <v>0</v>
      </c>
    </row>
    <row r="27" spans="1:33" x14ac:dyDescent="0.25">
      <c r="A27" s="23" t="s">
        <v>29</v>
      </c>
      <c r="B27" s="24"/>
      <c r="C27" s="72">
        <f>'1993'!K28</f>
        <v>0</v>
      </c>
      <c r="D27" s="73">
        <f>'1994'!K28</f>
        <v>0</v>
      </c>
      <c r="E27" s="74">
        <f>'1995'!K28</f>
        <v>0</v>
      </c>
      <c r="F27" s="74">
        <f>'1996'!K28</f>
        <v>0</v>
      </c>
      <c r="G27" s="74">
        <f>'1997'!K28</f>
        <v>0</v>
      </c>
      <c r="H27" s="74">
        <f>'1998'!K28</f>
        <v>0</v>
      </c>
      <c r="I27" s="74">
        <f>'1999'!K28</f>
        <v>0</v>
      </c>
      <c r="J27" s="73">
        <f>'2000'!K28</f>
        <v>0</v>
      </c>
      <c r="K27" s="73">
        <f>'2001'!K28</f>
        <v>0</v>
      </c>
      <c r="L27" s="73">
        <f>'2002'!K28</f>
        <v>0</v>
      </c>
      <c r="M27" s="75">
        <f>'2003'!K28</f>
        <v>0</v>
      </c>
      <c r="N27" s="73">
        <f>'2004'!K28</f>
        <v>0</v>
      </c>
      <c r="O27" s="73">
        <f>'2005'!K28</f>
        <v>0</v>
      </c>
      <c r="P27" s="75">
        <f>'2006'!K28</f>
        <v>0</v>
      </c>
      <c r="Q27" s="73">
        <f>'2007'!K28</f>
        <v>0</v>
      </c>
      <c r="R27" s="73">
        <f>'2008'!K28</f>
        <v>0</v>
      </c>
      <c r="S27" s="73">
        <f>'2009'!K28</f>
        <v>0</v>
      </c>
      <c r="T27" s="73">
        <f>'2010'!K28</f>
        <v>0</v>
      </c>
      <c r="U27" s="73">
        <f>'2011'!K28</f>
        <v>0</v>
      </c>
      <c r="V27" s="73">
        <f>'2012'!K28</f>
        <v>0</v>
      </c>
      <c r="W27" s="73">
        <f>'2013'!I28</f>
        <v>0</v>
      </c>
      <c r="X27" s="73">
        <f>'2014'!I28</f>
        <v>0</v>
      </c>
      <c r="Y27" s="73">
        <f>'2015'!I28</f>
        <v>0</v>
      </c>
      <c r="Z27" s="73">
        <f>'2016'!I28</f>
        <v>0</v>
      </c>
      <c r="AA27" s="73">
        <f>'2017'!I28</f>
        <v>0</v>
      </c>
      <c r="AB27" s="73">
        <f>'2018'!I28</f>
        <v>0</v>
      </c>
      <c r="AC27" s="73">
        <f>'2019'!I28</f>
        <v>0</v>
      </c>
      <c r="AD27" s="73">
        <f>'2020'!I28</f>
        <v>0</v>
      </c>
      <c r="AE27" s="73">
        <f>'2021'!I28</f>
        <v>0</v>
      </c>
      <c r="AF27" s="73">
        <f>'2022'!I28</f>
        <v>0</v>
      </c>
      <c r="AG27" s="76">
        <f>'2023'!I28</f>
        <v>0</v>
      </c>
    </row>
    <row r="28" spans="1:33" x14ac:dyDescent="0.25">
      <c r="A28" s="23" t="s">
        <v>30</v>
      </c>
      <c r="B28" s="24"/>
      <c r="C28" s="72">
        <f>'1993'!K29</f>
        <v>0</v>
      </c>
      <c r="D28" s="73">
        <f>'1994'!K29</f>
        <v>0</v>
      </c>
      <c r="E28" s="73">
        <f>'1995'!K29</f>
        <v>0</v>
      </c>
      <c r="F28" s="74">
        <f>'1996'!K29</f>
        <v>0</v>
      </c>
      <c r="G28" s="74">
        <f>'1997'!K29</f>
        <v>0</v>
      </c>
      <c r="H28" s="73">
        <f>'1998'!K29</f>
        <v>0</v>
      </c>
      <c r="I28" s="73">
        <f>'1999'!K29</f>
        <v>0</v>
      </c>
      <c r="J28" s="73">
        <f>'2000'!K29</f>
        <v>0</v>
      </c>
      <c r="K28" s="73">
        <f>'2001'!K29</f>
        <v>0</v>
      </c>
      <c r="L28" s="73">
        <f>'2002'!K29</f>
        <v>0</v>
      </c>
      <c r="M28" s="75">
        <f>'2003'!K29</f>
        <v>0</v>
      </c>
      <c r="N28" s="73">
        <f>'2004'!K29</f>
        <v>0</v>
      </c>
      <c r="O28" s="73">
        <f>'2005'!K29</f>
        <v>0</v>
      </c>
      <c r="P28" s="75">
        <f>'2006'!K29</f>
        <v>0</v>
      </c>
      <c r="Q28" s="73">
        <f>'2007'!K29</f>
        <v>0</v>
      </c>
      <c r="R28" s="73">
        <f>'2008'!K29</f>
        <v>0</v>
      </c>
      <c r="S28" s="73">
        <f>'2009'!K29</f>
        <v>0</v>
      </c>
      <c r="T28" s="73">
        <f>'2010'!K29</f>
        <v>0</v>
      </c>
      <c r="U28" s="73">
        <f>'2011'!K29</f>
        <v>0</v>
      </c>
      <c r="V28" s="73">
        <f>'2012'!K29</f>
        <v>0</v>
      </c>
      <c r="W28" s="73">
        <f>'2013'!I29</f>
        <v>0</v>
      </c>
      <c r="X28" s="73">
        <f>'2014'!I29</f>
        <v>0</v>
      </c>
      <c r="Y28" s="73">
        <f>'2015'!I29</f>
        <v>0</v>
      </c>
      <c r="Z28" s="73">
        <f>'2016'!I29</f>
        <v>0</v>
      </c>
      <c r="AA28" s="73">
        <f>'2017'!I29</f>
        <v>0</v>
      </c>
      <c r="AB28" s="73">
        <f>'2018'!I29</f>
        <v>0</v>
      </c>
      <c r="AC28" s="73">
        <f>'2019'!I29</f>
        <v>0</v>
      </c>
      <c r="AD28" s="73">
        <f>'2020'!I29</f>
        <v>0</v>
      </c>
      <c r="AE28" s="73">
        <f>'2021'!I29</f>
        <v>0</v>
      </c>
      <c r="AF28" s="73">
        <f>'2022'!I29</f>
        <v>0</v>
      </c>
      <c r="AG28" s="76">
        <f>'2023'!I29</f>
        <v>0</v>
      </c>
    </row>
    <row r="29" spans="1:33" x14ac:dyDescent="0.25">
      <c r="A29" s="23" t="s">
        <v>31</v>
      </c>
      <c r="B29" s="24"/>
      <c r="C29" s="72">
        <f>'1993'!K30</f>
        <v>0</v>
      </c>
      <c r="D29" s="73">
        <f>'1994'!K30</f>
        <v>0</v>
      </c>
      <c r="E29" s="73">
        <f>'1995'!K30</f>
        <v>0</v>
      </c>
      <c r="F29" s="74">
        <f>'1996'!K30</f>
        <v>0</v>
      </c>
      <c r="G29" s="74">
        <f>'1997'!K30</f>
        <v>0</v>
      </c>
      <c r="H29" s="73">
        <f>'1998'!K30</f>
        <v>0</v>
      </c>
      <c r="I29" s="73">
        <f>'1999'!K30</f>
        <v>0</v>
      </c>
      <c r="J29" s="73">
        <f>'2000'!K30</f>
        <v>0</v>
      </c>
      <c r="K29" s="73">
        <f>'2001'!K30</f>
        <v>0</v>
      </c>
      <c r="L29" s="73">
        <f>'2002'!K30</f>
        <v>0</v>
      </c>
      <c r="M29" s="75">
        <f>'2003'!K30</f>
        <v>0</v>
      </c>
      <c r="N29" s="73">
        <f>'2004'!K30</f>
        <v>0</v>
      </c>
      <c r="O29" s="73">
        <f>'2005'!K30</f>
        <v>0</v>
      </c>
      <c r="P29" s="75">
        <f>'2006'!K30</f>
        <v>0</v>
      </c>
      <c r="Q29" s="73">
        <f>'2007'!K30</f>
        <v>0</v>
      </c>
      <c r="R29" s="73">
        <f>'2008'!K30</f>
        <v>0</v>
      </c>
      <c r="S29" s="73">
        <f>'2009'!K30</f>
        <v>0</v>
      </c>
      <c r="T29" s="73">
        <f>'2010'!K30</f>
        <v>0</v>
      </c>
      <c r="U29" s="73">
        <f>'2011'!K30</f>
        <v>0</v>
      </c>
      <c r="V29" s="73">
        <f>'2012'!K30</f>
        <v>0</v>
      </c>
      <c r="W29" s="73">
        <f>'2013'!I30</f>
        <v>0</v>
      </c>
      <c r="X29" s="73">
        <f>'2014'!I30</f>
        <v>0</v>
      </c>
      <c r="Y29" s="73">
        <f>'2015'!I30</f>
        <v>0</v>
      </c>
      <c r="Z29" s="73">
        <f>'2016'!I30</f>
        <v>0</v>
      </c>
      <c r="AA29" s="73">
        <f>'2017'!I30</f>
        <v>0</v>
      </c>
      <c r="AB29" s="73">
        <f>'2018'!I30</f>
        <v>0</v>
      </c>
      <c r="AC29" s="73">
        <f>'2019'!I30</f>
        <v>0</v>
      </c>
      <c r="AD29" s="73">
        <f>'2020'!I30</f>
        <v>0</v>
      </c>
      <c r="AE29" s="73">
        <f>'2021'!I30</f>
        <v>0</v>
      </c>
      <c r="AF29" s="73">
        <f>'2022'!I30</f>
        <v>0</v>
      </c>
      <c r="AG29" s="76">
        <f>'2023'!I30</f>
        <v>0</v>
      </c>
    </row>
    <row r="30" spans="1:33" x14ac:dyDescent="0.25">
      <c r="A30" s="23" t="s">
        <v>32</v>
      </c>
      <c r="B30" s="24"/>
      <c r="C30" s="72">
        <f>'1993'!K31</f>
        <v>0</v>
      </c>
      <c r="D30" s="73">
        <f>'1994'!K31</f>
        <v>0</v>
      </c>
      <c r="E30" s="74">
        <f>'1995'!K31</f>
        <v>0</v>
      </c>
      <c r="F30" s="74">
        <f>'1996'!K31</f>
        <v>0</v>
      </c>
      <c r="G30" s="74">
        <f>'1997'!K31</f>
        <v>0</v>
      </c>
      <c r="H30" s="74">
        <f>'1998'!K31</f>
        <v>0</v>
      </c>
      <c r="I30" s="74">
        <f>'1999'!K31</f>
        <v>0</v>
      </c>
      <c r="J30" s="73">
        <f>'2000'!K31</f>
        <v>0</v>
      </c>
      <c r="K30" s="73">
        <f>'2001'!K31</f>
        <v>0</v>
      </c>
      <c r="L30" s="73">
        <f>'2002'!K31</f>
        <v>0</v>
      </c>
      <c r="M30" s="75">
        <f>'2003'!K31</f>
        <v>0</v>
      </c>
      <c r="N30" s="73">
        <f>'2004'!K31</f>
        <v>0</v>
      </c>
      <c r="O30" s="73">
        <f>'2005'!K31</f>
        <v>0</v>
      </c>
      <c r="P30" s="75">
        <f>'2006'!K31</f>
        <v>0</v>
      </c>
      <c r="Q30" s="73">
        <f>'2007'!K31</f>
        <v>0</v>
      </c>
      <c r="R30" s="73">
        <f>'2008'!K31</f>
        <v>0</v>
      </c>
      <c r="S30" s="73">
        <f>'2009'!K31</f>
        <v>0</v>
      </c>
      <c r="T30" s="73">
        <f>'2010'!K31</f>
        <v>0</v>
      </c>
      <c r="U30" s="73">
        <f>'2011'!K31</f>
        <v>0</v>
      </c>
      <c r="V30" s="73">
        <f>'2012'!K31</f>
        <v>0</v>
      </c>
      <c r="W30" s="73">
        <f>'2013'!I31</f>
        <v>0</v>
      </c>
      <c r="X30" s="73">
        <f>'2014'!I31</f>
        <v>0</v>
      </c>
      <c r="Y30" s="73">
        <f>'2015'!I31</f>
        <v>0</v>
      </c>
      <c r="Z30" s="73">
        <f>'2016'!I31</f>
        <v>0</v>
      </c>
      <c r="AA30" s="73">
        <f>'2017'!I31</f>
        <v>0</v>
      </c>
      <c r="AB30" s="73">
        <f>'2018'!I31</f>
        <v>0</v>
      </c>
      <c r="AC30" s="73">
        <f>'2019'!I31</f>
        <v>0</v>
      </c>
      <c r="AD30" s="73">
        <f>'2020'!I31</f>
        <v>0</v>
      </c>
      <c r="AE30" s="73">
        <f>'2021'!I31</f>
        <v>0</v>
      </c>
      <c r="AF30" s="73">
        <f>'2022'!I31</f>
        <v>0</v>
      </c>
      <c r="AG30" s="76">
        <f>'2023'!I31</f>
        <v>0</v>
      </c>
    </row>
    <row r="31" spans="1:33" x14ac:dyDescent="0.25">
      <c r="A31" s="23" t="s">
        <v>33</v>
      </c>
      <c r="B31" s="24"/>
      <c r="C31" s="72">
        <f>'1993'!K32</f>
        <v>0</v>
      </c>
      <c r="D31" s="73">
        <f>'1994'!K32</f>
        <v>0</v>
      </c>
      <c r="E31" s="73">
        <f>'1995'!K32</f>
        <v>0</v>
      </c>
      <c r="F31" s="74">
        <f>'1996'!K32</f>
        <v>0</v>
      </c>
      <c r="G31" s="74">
        <f>'1997'!K32</f>
        <v>0</v>
      </c>
      <c r="H31" s="73">
        <f>'1998'!K32</f>
        <v>0</v>
      </c>
      <c r="I31" s="73">
        <f>'1999'!K32</f>
        <v>0</v>
      </c>
      <c r="J31" s="73">
        <f>'2000'!K32</f>
        <v>0</v>
      </c>
      <c r="K31" s="73">
        <f>'2001'!K32</f>
        <v>0</v>
      </c>
      <c r="L31" s="73">
        <f>'2002'!K32</f>
        <v>0</v>
      </c>
      <c r="M31" s="75">
        <f>'2003'!K32</f>
        <v>0</v>
      </c>
      <c r="N31" s="73">
        <f>'2004'!K32</f>
        <v>0</v>
      </c>
      <c r="O31" s="73">
        <f>'2005'!K32</f>
        <v>0</v>
      </c>
      <c r="P31" s="75">
        <f>'2006'!K32</f>
        <v>0</v>
      </c>
      <c r="Q31" s="73">
        <f>'2007'!K32</f>
        <v>0</v>
      </c>
      <c r="R31" s="73">
        <f>'2008'!K32</f>
        <v>0</v>
      </c>
      <c r="S31" s="73">
        <f>'2009'!K32</f>
        <v>0</v>
      </c>
      <c r="T31" s="73">
        <f>'2010'!K32</f>
        <v>0</v>
      </c>
      <c r="U31" s="73">
        <f>'2011'!K32</f>
        <v>0</v>
      </c>
      <c r="V31" s="73">
        <f>'2012'!K32</f>
        <v>0</v>
      </c>
      <c r="W31" s="73">
        <f>'2013'!I32</f>
        <v>0</v>
      </c>
      <c r="X31" s="73">
        <f>'2014'!I32</f>
        <v>0</v>
      </c>
      <c r="Y31" s="73">
        <f>'2015'!I32</f>
        <v>0</v>
      </c>
      <c r="Z31" s="73">
        <f>'2016'!I32</f>
        <v>0</v>
      </c>
      <c r="AA31" s="73">
        <f>'2017'!I32</f>
        <v>0</v>
      </c>
      <c r="AB31" s="73">
        <f>'2018'!I32</f>
        <v>0</v>
      </c>
      <c r="AC31" s="73">
        <f>'2019'!I32</f>
        <v>0</v>
      </c>
      <c r="AD31" s="73">
        <f>'2020'!I32</f>
        <v>0</v>
      </c>
      <c r="AE31" s="73">
        <f>'2021'!I32</f>
        <v>0</v>
      </c>
      <c r="AF31" s="73">
        <f>'2022'!I32</f>
        <v>0</v>
      </c>
      <c r="AG31" s="76">
        <f>'2023'!I32</f>
        <v>0</v>
      </c>
    </row>
    <row r="32" spans="1:33" x14ac:dyDescent="0.25">
      <c r="A32" s="23" t="s">
        <v>34</v>
      </c>
      <c r="B32" s="24"/>
      <c r="C32" s="72">
        <f>'1993'!K33</f>
        <v>3133</v>
      </c>
      <c r="D32" s="73">
        <f>'1994'!K33</f>
        <v>16248</v>
      </c>
      <c r="E32" s="73">
        <f>'1995'!K33</f>
        <v>5726</v>
      </c>
      <c r="F32" s="74">
        <f>'1996'!K33</f>
        <v>3320</v>
      </c>
      <c r="G32" s="74">
        <f>'1997'!K33</f>
        <v>0</v>
      </c>
      <c r="H32" s="73">
        <f>'1998'!K33</f>
        <v>0</v>
      </c>
      <c r="I32" s="73">
        <f>'1999'!K33</f>
        <v>0</v>
      </c>
      <c r="J32" s="73">
        <f>'2000'!K33</f>
        <v>0</v>
      </c>
      <c r="K32" s="73">
        <f>'2001'!K33</f>
        <v>0</v>
      </c>
      <c r="L32" s="73">
        <f>'2002'!K33</f>
        <v>0</v>
      </c>
      <c r="M32" s="75">
        <f>'2003'!K33</f>
        <v>0</v>
      </c>
      <c r="N32" s="73">
        <f>'2004'!K33</f>
        <v>0</v>
      </c>
      <c r="O32" s="73">
        <f>'2005'!K33</f>
        <v>0</v>
      </c>
      <c r="P32" s="75">
        <f>'2006'!K33</f>
        <v>0</v>
      </c>
      <c r="Q32" s="73">
        <f>'2007'!K33</f>
        <v>0</v>
      </c>
      <c r="R32" s="73">
        <f>'2008'!K33</f>
        <v>0</v>
      </c>
      <c r="S32" s="73">
        <f>'2009'!K33</f>
        <v>0</v>
      </c>
      <c r="T32" s="73">
        <f>'2010'!K33</f>
        <v>0</v>
      </c>
      <c r="U32" s="73">
        <f>'2011'!K33</f>
        <v>0</v>
      </c>
      <c r="V32" s="73">
        <f>'2012'!K33</f>
        <v>0</v>
      </c>
      <c r="W32" s="73">
        <f>'2013'!I33</f>
        <v>0</v>
      </c>
      <c r="X32" s="73">
        <f>'2014'!I33</f>
        <v>0</v>
      </c>
      <c r="Y32" s="73">
        <f>'2015'!I33</f>
        <v>0</v>
      </c>
      <c r="Z32" s="73">
        <f>'2016'!I33</f>
        <v>0</v>
      </c>
      <c r="AA32" s="73">
        <f>'2017'!I33</f>
        <v>0</v>
      </c>
      <c r="AB32" s="73">
        <f>'2018'!I33</f>
        <v>0</v>
      </c>
      <c r="AC32" s="73">
        <f>'2019'!I33</f>
        <v>0</v>
      </c>
      <c r="AD32" s="73">
        <f>'2020'!I33</f>
        <v>0</v>
      </c>
      <c r="AE32" s="73">
        <f>'2021'!I33</f>
        <v>0</v>
      </c>
      <c r="AF32" s="73">
        <f>'2022'!I33</f>
        <v>0</v>
      </c>
      <c r="AG32" s="76">
        <f>'2023'!I33</f>
        <v>0</v>
      </c>
    </row>
    <row r="33" spans="1:33" x14ac:dyDescent="0.25">
      <c r="A33" s="23" t="s">
        <v>35</v>
      </c>
      <c r="B33" s="24"/>
      <c r="C33" s="72">
        <f>'1993'!K34</f>
        <v>0</v>
      </c>
      <c r="D33" s="73">
        <f>'1994'!K34</f>
        <v>0</v>
      </c>
      <c r="E33" s="74">
        <f>'1995'!K34</f>
        <v>0</v>
      </c>
      <c r="F33" s="74">
        <f>'1996'!K34</f>
        <v>0</v>
      </c>
      <c r="G33" s="74">
        <f>'1997'!K34</f>
        <v>0</v>
      </c>
      <c r="H33" s="74">
        <f>'1998'!K34</f>
        <v>0</v>
      </c>
      <c r="I33" s="74">
        <f>'1999'!K34</f>
        <v>0</v>
      </c>
      <c r="J33" s="73">
        <f>'2000'!K34</f>
        <v>0</v>
      </c>
      <c r="K33" s="73">
        <f>'2001'!K34</f>
        <v>0</v>
      </c>
      <c r="L33" s="73">
        <f>'2002'!K34</f>
        <v>0</v>
      </c>
      <c r="M33" s="75">
        <f>'2003'!K34</f>
        <v>0</v>
      </c>
      <c r="N33" s="73">
        <f>'2004'!K34</f>
        <v>0</v>
      </c>
      <c r="O33" s="73">
        <f>'2005'!K34</f>
        <v>0</v>
      </c>
      <c r="P33" s="75">
        <f>'2006'!K34</f>
        <v>0</v>
      </c>
      <c r="Q33" s="73">
        <f>'2007'!K34</f>
        <v>0</v>
      </c>
      <c r="R33" s="73">
        <f>'2008'!K34</f>
        <v>0</v>
      </c>
      <c r="S33" s="73">
        <f>'2009'!K34</f>
        <v>0</v>
      </c>
      <c r="T33" s="73">
        <f>'2010'!K34</f>
        <v>0</v>
      </c>
      <c r="U33" s="73">
        <f>'2011'!K34</f>
        <v>0</v>
      </c>
      <c r="V33" s="73">
        <f>'2012'!K34</f>
        <v>0</v>
      </c>
      <c r="W33" s="73">
        <f>'2013'!I34</f>
        <v>0</v>
      </c>
      <c r="X33" s="73">
        <f>'2014'!I34</f>
        <v>0</v>
      </c>
      <c r="Y33" s="73">
        <f>'2015'!I34</f>
        <v>0</v>
      </c>
      <c r="Z33" s="73">
        <f>'2016'!I34</f>
        <v>0</v>
      </c>
      <c r="AA33" s="73">
        <f>'2017'!I34</f>
        <v>0</v>
      </c>
      <c r="AB33" s="73">
        <f>'2018'!I34</f>
        <v>0</v>
      </c>
      <c r="AC33" s="73">
        <f>'2019'!I34</f>
        <v>0</v>
      </c>
      <c r="AD33" s="73">
        <f>'2020'!I34</f>
        <v>0</v>
      </c>
      <c r="AE33" s="73">
        <f>'2021'!I34</f>
        <v>0</v>
      </c>
      <c r="AF33" s="73">
        <f>'2022'!I34</f>
        <v>0</v>
      </c>
      <c r="AG33" s="76">
        <f>'2023'!I34</f>
        <v>0</v>
      </c>
    </row>
    <row r="34" spans="1:33" x14ac:dyDescent="0.25">
      <c r="A34" s="23" t="s">
        <v>36</v>
      </c>
      <c r="B34" s="24"/>
      <c r="C34" s="72">
        <f>'1993'!K35</f>
        <v>0</v>
      </c>
      <c r="D34" s="73">
        <f>'1994'!K35</f>
        <v>0</v>
      </c>
      <c r="E34" s="74">
        <f>'1995'!K35</f>
        <v>557143</v>
      </c>
      <c r="F34" s="74">
        <f>'1996'!K35</f>
        <v>390260</v>
      </c>
      <c r="G34" s="74">
        <f>'1997'!K35</f>
        <v>370076</v>
      </c>
      <c r="H34" s="74">
        <f>'1998'!K35</f>
        <v>1187139</v>
      </c>
      <c r="I34" s="74">
        <f>'1999'!K35</f>
        <v>1131226</v>
      </c>
      <c r="J34" s="73">
        <f>'2000'!K35</f>
        <v>1193691</v>
      </c>
      <c r="K34" s="73">
        <f>'2001'!K35</f>
        <v>1275653</v>
      </c>
      <c r="L34" s="73">
        <f>'2002'!K35</f>
        <v>1486196</v>
      </c>
      <c r="M34" s="75">
        <f>'2003'!K35</f>
        <v>1607115</v>
      </c>
      <c r="N34" s="73">
        <f>'2004'!K35</f>
        <v>1721429</v>
      </c>
      <c r="O34" s="73">
        <f>'2005'!K35</f>
        <v>1914455</v>
      </c>
      <c r="P34" s="75">
        <f>'2006'!K35</f>
        <v>2204126</v>
      </c>
      <c r="Q34" s="73">
        <f>'2007'!K35</f>
        <v>2237552</v>
      </c>
      <c r="R34" s="73">
        <f>'2008'!K35</f>
        <v>2704935</v>
      </c>
      <c r="S34" s="73">
        <f>'2009'!K35</f>
        <v>3239356</v>
      </c>
      <c r="T34" s="73">
        <f>'2010'!K35</f>
        <v>3477033</v>
      </c>
      <c r="U34" s="73">
        <f>'2011'!K35</f>
        <v>3079302</v>
      </c>
      <c r="V34" s="73">
        <f>'2012'!K35</f>
        <v>2710502</v>
      </c>
      <c r="W34" s="73">
        <f>'2013'!I35</f>
        <v>2651166</v>
      </c>
      <c r="X34" s="73">
        <f>'2014'!I35</f>
        <v>2869421</v>
      </c>
      <c r="Y34" s="73">
        <f>'2015'!I35</f>
        <v>2920808</v>
      </c>
      <c r="Z34" s="73">
        <f>'2016'!I35</f>
        <v>2730092</v>
      </c>
      <c r="AA34" s="73">
        <f>'2017'!I35</f>
        <v>2701376</v>
      </c>
      <c r="AB34" s="73">
        <f>'2018'!I35</f>
        <v>2818271</v>
      </c>
      <c r="AC34" s="73">
        <f>'2019'!I35</f>
        <v>2746285</v>
      </c>
      <c r="AD34" s="73">
        <f>'2020'!I35</f>
        <v>0</v>
      </c>
      <c r="AE34" s="73">
        <f>'2021'!I35</f>
        <v>0</v>
      </c>
      <c r="AF34" s="73">
        <f>'2022'!I35</f>
        <v>0</v>
      </c>
      <c r="AG34" s="76">
        <f>'2023'!I35</f>
        <v>0</v>
      </c>
    </row>
    <row r="35" spans="1:33" x14ac:dyDescent="0.25">
      <c r="A35" s="23" t="s">
        <v>37</v>
      </c>
      <c r="B35" s="24"/>
      <c r="C35" s="72">
        <f>'1993'!K36</f>
        <v>0</v>
      </c>
      <c r="D35" s="73">
        <f>'1994'!K36</f>
        <v>0</v>
      </c>
      <c r="E35" s="74">
        <f>'1995'!K36</f>
        <v>0</v>
      </c>
      <c r="F35" s="74">
        <f>'1996'!K36</f>
        <v>0</v>
      </c>
      <c r="G35" s="74">
        <f>'1997'!K36</f>
        <v>0</v>
      </c>
      <c r="H35" s="74">
        <f>'1998'!K36</f>
        <v>0</v>
      </c>
      <c r="I35" s="74">
        <f>'1999'!K36</f>
        <v>0</v>
      </c>
      <c r="J35" s="73">
        <f>'2000'!K36</f>
        <v>0</v>
      </c>
      <c r="K35" s="73">
        <f>'2001'!K36</f>
        <v>0</v>
      </c>
      <c r="L35" s="73">
        <f>'2002'!K36</f>
        <v>0</v>
      </c>
      <c r="M35" s="75">
        <f>'2003'!K36</f>
        <v>0</v>
      </c>
      <c r="N35" s="73">
        <f>'2004'!K36</f>
        <v>0</v>
      </c>
      <c r="O35" s="73">
        <f>'2005'!K36</f>
        <v>0</v>
      </c>
      <c r="P35" s="75">
        <f>'2006'!K36</f>
        <v>0</v>
      </c>
      <c r="Q35" s="73">
        <f>'2007'!K36</f>
        <v>0</v>
      </c>
      <c r="R35" s="73">
        <f>'2008'!K36</f>
        <v>0</v>
      </c>
      <c r="S35" s="73">
        <f>'2009'!K36</f>
        <v>0</v>
      </c>
      <c r="T35" s="73">
        <f>'2010'!K36</f>
        <v>0</v>
      </c>
      <c r="U35" s="73">
        <f>'2011'!K36</f>
        <v>0</v>
      </c>
      <c r="V35" s="73">
        <f>'2012'!K36</f>
        <v>0</v>
      </c>
      <c r="W35" s="73">
        <f>'2013'!I36</f>
        <v>0</v>
      </c>
      <c r="X35" s="73">
        <f>'2014'!I36</f>
        <v>0</v>
      </c>
      <c r="Y35" s="73">
        <f>'2015'!I36</f>
        <v>0</v>
      </c>
      <c r="Z35" s="73">
        <f>'2016'!I36</f>
        <v>0</v>
      </c>
      <c r="AA35" s="73">
        <f>'2017'!I36</f>
        <v>0</v>
      </c>
      <c r="AB35" s="73">
        <f>'2018'!I36</f>
        <v>0</v>
      </c>
      <c r="AC35" s="73">
        <f>'2019'!I36</f>
        <v>0</v>
      </c>
      <c r="AD35" s="73">
        <f>'2020'!I36</f>
        <v>0</v>
      </c>
      <c r="AE35" s="73">
        <f>'2021'!I36</f>
        <v>0</v>
      </c>
      <c r="AF35" s="73">
        <f>'2022'!I36</f>
        <v>0</v>
      </c>
      <c r="AG35" s="76">
        <f>'2023'!I36</f>
        <v>0</v>
      </c>
    </row>
    <row r="36" spans="1:33" x14ac:dyDescent="0.25">
      <c r="A36" s="23" t="s">
        <v>38</v>
      </c>
      <c r="B36" s="24"/>
      <c r="C36" s="72">
        <f>'1993'!K37</f>
        <v>0</v>
      </c>
      <c r="D36" s="73">
        <f>'1994'!K37</f>
        <v>0</v>
      </c>
      <c r="E36" s="73">
        <f>'1995'!K37</f>
        <v>0</v>
      </c>
      <c r="F36" s="74">
        <f>'1996'!K37</f>
        <v>0</v>
      </c>
      <c r="G36" s="74">
        <f>'1997'!K37</f>
        <v>0</v>
      </c>
      <c r="H36" s="73">
        <f>'1998'!K37</f>
        <v>0</v>
      </c>
      <c r="I36" s="73">
        <f>'1999'!K37</f>
        <v>0</v>
      </c>
      <c r="J36" s="73">
        <f>'2000'!K37</f>
        <v>0</v>
      </c>
      <c r="K36" s="73">
        <f>'2001'!K37</f>
        <v>0</v>
      </c>
      <c r="L36" s="73">
        <f>'2002'!K37</f>
        <v>21516</v>
      </c>
      <c r="M36" s="75">
        <f>'2003'!K37</f>
        <v>0</v>
      </c>
      <c r="N36" s="73">
        <f>'2004'!K37</f>
        <v>0</v>
      </c>
      <c r="O36" s="73">
        <f>'2005'!K37</f>
        <v>0</v>
      </c>
      <c r="P36" s="75">
        <f>'2006'!K37</f>
        <v>0</v>
      </c>
      <c r="Q36" s="73">
        <f>'2007'!K37</f>
        <v>38869</v>
      </c>
      <c r="R36" s="73">
        <f>'2008'!K37</f>
        <v>0</v>
      </c>
      <c r="S36" s="73">
        <f>'2009'!K37</f>
        <v>0</v>
      </c>
      <c r="T36" s="73">
        <f>'2010'!K37</f>
        <v>0</v>
      </c>
      <c r="U36" s="73">
        <f>'2011'!K37</f>
        <v>0</v>
      </c>
      <c r="V36" s="73">
        <f>'2012'!K37</f>
        <v>0</v>
      </c>
      <c r="W36" s="73">
        <f>'2013'!I37</f>
        <v>0</v>
      </c>
      <c r="X36" s="73">
        <f>'2014'!I37</f>
        <v>0</v>
      </c>
      <c r="Y36" s="73">
        <f>'2015'!I37</f>
        <v>0</v>
      </c>
      <c r="Z36" s="73">
        <f>'2016'!I37</f>
        <v>0</v>
      </c>
      <c r="AA36" s="73">
        <f>'2017'!I37</f>
        <v>0</v>
      </c>
      <c r="AB36" s="73">
        <f>'2018'!I37</f>
        <v>0</v>
      </c>
      <c r="AC36" s="73">
        <f>'2019'!I37</f>
        <v>0</v>
      </c>
      <c r="AD36" s="73">
        <f>'2020'!I37</f>
        <v>0</v>
      </c>
      <c r="AE36" s="73">
        <f>'2021'!I37</f>
        <v>0</v>
      </c>
      <c r="AF36" s="73">
        <f>'2022'!I37</f>
        <v>0</v>
      </c>
      <c r="AG36" s="76">
        <f>'2023'!I37</f>
        <v>0</v>
      </c>
    </row>
    <row r="37" spans="1:33" x14ac:dyDescent="0.25">
      <c r="A37" s="23" t="s">
        <v>39</v>
      </c>
      <c r="B37" s="24"/>
      <c r="C37" s="72">
        <f>'1993'!K38</f>
        <v>0</v>
      </c>
      <c r="D37" s="73">
        <f>'1994'!K38</f>
        <v>0</v>
      </c>
      <c r="E37" s="74">
        <f>'1995'!K38</f>
        <v>0</v>
      </c>
      <c r="F37" s="74">
        <f>'1996'!K38</f>
        <v>0</v>
      </c>
      <c r="G37" s="74">
        <f>'1997'!K38</f>
        <v>0</v>
      </c>
      <c r="H37" s="74">
        <f>'1998'!K38</f>
        <v>0</v>
      </c>
      <c r="I37" s="74">
        <f>'1999'!K38</f>
        <v>0</v>
      </c>
      <c r="J37" s="73">
        <f>'2000'!K38</f>
        <v>0</v>
      </c>
      <c r="K37" s="73">
        <f>'2001'!K38</f>
        <v>0</v>
      </c>
      <c r="L37" s="73">
        <f>'2002'!K38</f>
        <v>0</v>
      </c>
      <c r="M37" s="75">
        <f>'2003'!K38</f>
        <v>0</v>
      </c>
      <c r="N37" s="73">
        <f>'2004'!K38</f>
        <v>0</v>
      </c>
      <c r="O37" s="73">
        <f>'2005'!K38</f>
        <v>0</v>
      </c>
      <c r="P37" s="75">
        <f>'2006'!K38</f>
        <v>0</v>
      </c>
      <c r="Q37" s="73">
        <f>'2007'!K38</f>
        <v>0</v>
      </c>
      <c r="R37" s="73">
        <f>'2008'!K38</f>
        <v>0</v>
      </c>
      <c r="S37" s="73">
        <f>'2009'!K38</f>
        <v>0</v>
      </c>
      <c r="T37" s="73">
        <f>'2010'!K38</f>
        <v>0</v>
      </c>
      <c r="U37" s="73">
        <f>'2011'!K38</f>
        <v>0</v>
      </c>
      <c r="V37" s="73">
        <f>'2012'!K38</f>
        <v>0</v>
      </c>
      <c r="W37" s="73">
        <f>'2013'!I38</f>
        <v>0</v>
      </c>
      <c r="X37" s="73">
        <f>'2014'!I38</f>
        <v>0</v>
      </c>
      <c r="Y37" s="73">
        <f>'2015'!I38</f>
        <v>0</v>
      </c>
      <c r="Z37" s="73">
        <f>'2016'!I38</f>
        <v>0</v>
      </c>
      <c r="AA37" s="73">
        <f>'2017'!I38</f>
        <v>0</v>
      </c>
      <c r="AB37" s="73">
        <f>'2018'!I38</f>
        <v>0</v>
      </c>
      <c r="AC37" s="73">
        <f>'2019'!I38</f>
        <v>0</v>
      </c>
      <c r="AD37" s="73">
        <f>'2020'!I38</f>
        <v>0</v>
      </c>
      <c r="AE37" s="73">
        <f>'2021'!I38</f>
        <v>0</v>
      </c>
      <c r="AF37" s="73">
        <f>'2022'!I38</f>
        <v>0</v>
      </c>
      <c r="AG37" s="76">
        <f>'2023'!I38</f>
        <v>0</v>
      </c>
    </row>
    <row r="38" spans="1:33" x14ac:dyDescent="0.25">
      <c r="A38" s="23" t="s">
        <v>1</v>
      </c>
      <c r="B38" s="24"/>
      <c r="C38" s="72">
        <f>'1993'!K39</f>
        <v>0</v>
      </c>
      <c r="D38" s="73">
        <f>'1994'!K39</f>
        <v>0</v>
      </c>
      <c r="E38" s="74">
        <f>'1995'!K39</f>
        <v>0</v>
      </c>
      <c r="F38" s="74">
        <f>'1996'!K39</f>
        <v>0</v>
      </c>
      <c r="G38" s="74">
        <f>'1997'!K39</f>
        <v>0</v>
      </c>
      <c r="H38" s="74">
        <f>'1998'!K39</f>
        <v>1059050</v>
      </c>
      <c r="I38" s="74">
        <f>'1999'!K39</f>
        <v>0</v>
      </c>
      <c r="J38" s="73">
        <f>'2000'!K39</f>
        <v>0</v>
      </c>
      <c r="K38" s="73">
        <f>'2001'!K39</f>
        <v>0</v>
      </c>
      <c r="L38" s="73">
        <f>'2002'!K39</f>
        <v>0</v>
      </c>
      <c r="M38" s="75">
        <f>'2003'!K39</f>
        <v>0</v>
      </c>
      <c r="N38" s="73">
        <f>'2004'!K39</f>
        <v>0</v>
      </c>
      <c r="O38" s="73">
        <f>'2005'!K39</f>
        <v>0</v>
      </c>
      <c r="P38" s="75">
        <f>'2006'!K39</f>
        <v>0</v>
      </c>
      <c r="Q38" s="73">
        <f>'2007'!K39</f>
        <v>0</v>
      </c>
      <c r="R38" s="73">
        <f>'2008'!K39</f>
        <v>0</v>
      </c>
      <c r="S38" s="73">
        <f>'2009'!K39</f>
        <v>0</v>
      </c>
      <c r="T38" s="73">
        <f>'2010'!K39</f>
        <v>0</v>
      </c>
      <c r="U38" s="73">
        <f>'2011'!K39</f>
        <v>0</v>
      </c>
      <c r="V38" s="73">
        <f>'2012'!K39</f>
        <v>0</v>
      </c>
      <c r="W38" s="73">
        <f>'2013'!I39</f>
        <v>0</v>
      </c>
      <c r="X38" s="73">
        <f>'2014'!I39</f>
        <v>0</v>
      </c>
      <c r="Y38" s="73">
        <f>'2015'!I39</f>
        <v>0</v>
      </c>
      <c r="Z38" s="73">
        <f>'2016'!I39</f>
        <v>0</v>
      </c>
      <c r="AA38" s="73">
        <f>'2017'!I39</f>
        <v>0</v>
      </c>
      <c r="AB38" s="73">
        <f>'2018'!I39</f>
        <v>0</v>
      </c>
      <c r="AC38" s="73">
        <f>'2019'!I39</f>
        <v>0</v>
      </c>
      <c r="AD38" s="73">
        <f>'2020'!I39</f>
        <v>0</v>
      </c>
      <c r="AE38" s="73">
        <f>'2021'!I39</f>
        <v>0</v>
      </c>
      <c r="AF38" s="73">
        <f>'2022'!I39</f>
        <v>0</v>
      </c>
      <c r="AG38" s="76">
        <f>'2023'!I39</f>
        <v>0</v>
      </c>
    </row>
    <row r="39" spans="1:33" x14ac:dyDescent="0.25">
      <c r="A39" s="23" t="s">
        <v>40</v>
      </c>
      <c r="B39" s="24"/>
      <c r="C39" s="72">
        <f>'1993'!K40</f>
        <v>0</v>
      </c>
      <c r="D39" s="73">
        <f>'1994'!K40</f>
        <v>0</v>
      </c>
      <c r="E39" s="73">
        <f>'1995'!K40</f>
        <v>0</v>
      </c>
      <c r="F39" s="74">
        <f>'1996'!K40</f>
        <v>0</v>
      </c>
      <c r="G39" s="74">
        <f>'1997'!K40</f>
        <v>0</v>
      </c>
      <c r="H39" s="73">
        <f>'1998'!K40</f>
        <v>0</v>
      </c>
      <c r="I39" s="73">
        <f>'1999'!K40</f>
        <v>0</v>
      </c>
      <c r="J39" s="73">
        <f>'2000'!K40</f>
        <v>0</v>
      </c>
      <c r="K39" s="73">
        <f>'2001'!K40</f>
        <v>0</v>
      </c>
      <c r="L39" s="73">
        <f>'2002'!K40</f>
        <v>0</v>
      </c>
      <c r="M39" s="75">
        <f>'2003'!K40</f>
        <v>0</v>
      </c>
      <c r="N39" s="73">
        <f>'2004'!K40</f>
        <v>4605283</v>
      </c>
      <c r="O39" s="73">
        <f>'2005'!K40</f>
        <v>4583163</v>
      </c>
      <c r="P39" s="75">
        <f>'2006'!K40</f>
        <v>5033987</v>
      </c>
      <c r="Q39" s="73">
        <f>'2007'!K40</f>
        <v>5309711</v>
      </c>
      <c r="R39" s="73">
        <f>'2008'!K40</f>
        <v>5610058</v>
      </c>
      <c r="S39" s="73">
        <f>'2009'!K40</f>
        <v>5879569</v>
      </c>
      <c r="T39" s="73">
        <f>'2010'!K40</f>
        <v>6201090</v>
      </c>
      <c r="U39" s="73">
        <f>'2011'!K40</f>
        <v>6393820</v>
      </c>
      <c r="V39" s="73">
        <f>'2012'!K40</f>
        <v>7237341</v>
      </c>
      <c r="W39" s="73">
        <f>'2013'!I40</f>
        <v>6311258</v>
      </c>
      <c r="X39" s="73">
        <f>'2014'!I40</f>
        <v>5748142</v>
      </c>
      <c r="Y39" s="73">
        <f>'2015'!I40</f>
        <v>5909755</v>
      </c>
      <c r="Z39" s="73">
        <f>'2016'!I40</f>
        <v>7053470</v>
      </c>
      <c r="AA39" s="73">
        <f>'2017'!I40</f>
        <v>8344130</v>
      </c>
      <c r="AB39" s="73">
        <f>'2018'!I40</f>
        <v>8473618</v>
      </c>
      <c r="AC39" s="73">
        <f>'2019'!I40</f>
        <v>8747780</v>
      </c>
      <c r="AD39" s="73">
        <f>'2020'!I40</f>
        <v>9057015</v>
      </c>
      <c r="AE39" s="73">
        <f>'2021'!I40</f>
        <v>9214553</v>
      </c>
      <c r="AF39" s="73">
        <f>'2022'!I40</f>
        <v>8641984</v>
      </c>
      <c r="AG39" s="76">
        <f>'2023'!I40</f>
        <v>9885075</v>
      </c>
    </row>
    <row r="40" spans="1:33" x14ac:dyDescent="0.25">
      <c r="A40" s="23" t="s">
        <v>41</v>
      </c>
      <c r="B40" s="24"/>
      <c r="C40" s="72">
        <f>'1993'!K41</f>
        <v>0</v>
      </c>
      <c r="D40" s="73">
        <f>'1994'!K41</f>
        <v>0</v>
      </c>
      <c r="E40" s="74">
        <f>'1995'!K41</f>
        <v>0</v>
      </c>
      <c r="F40" s="74">
        <f>'1996'!K41</f>
        <v>0</v>
      </c>
      <c r="G40" s="74">
        <f>'1997'!K41</f>
        <v>0</v>
      </c>
      <c r="H40" s="74">
        <f>'1998'!K41</f>
        <v>0</v>
      </c>
      <c r="I40" s="74">
        <f>'1999'!K41</f>
        <v>0</v>
      </c>
      <c r="J40" s="73">
        <f>'2000'!K41</f>
        <v>0</v>
      </c>
      <c r="K40" s="73">
        <f>'2001'!K41</f>
        <v>0</v>
      </c>
      <c r="L40" s="73">
        <f>'2002'!K41</f>
        <v>0</v>
      </c>
      <c r="M40" s="75">
        <f>'2003'!K41</f>
        <v>0</v>
      </c>
      <c r="N40" s="73">
        <f>'2004'!K41</f>
        <v>0</v>
      </c>
      <c r="O40" s="73">
        <f>'2005'!K41</f>
        <v>0</v>
      </c>
      <c r="P40" s="75">
        <f>'2006'!K41</f>
        <v>0</v>
      </c>
      <c r="Q40" s="73">
        <f>'2007'!K41</f>
        <v>0</v>
      </c>
      <c r="R40" s="73">
        <f>'2008'!K41</f>
        <v>0</v>
      </c>
      <c r="S40" s="73">
        <f>'2009'!K41</f>
        <v>0</v>
      </c>
      <c r="T40" s="73">
        <f>'2010'!K41</f>
        <v>0</v>
      </c>
      <c r="U40" s="73">
        <f>'2011'!K41</f>
        <v>0</v>
      </c>
      <c r="V40" s="73">
        <f>'2012'!K41</f>
        <v>0</v>
      </c>
      <c r="W40" s="73">
        <f>'2013'!I41</f>
        <v>0</v>
      </c>
      <c r="X40" s="73">
        <f>'2014'!I41</f>
        <v>0</v>
      </c>
      <c r="Y40" s="73">
        <f>'2015'!I41</f>
        <v>0</v>
      </c>
      <c r="Z40" s="73">
        <f>'2016'!I41</f>
        <v>0</v>
      </c>
      <c r="AA40" s="73">
        <f>'2017'!I41</f>
        <v>0</v>
      </c>
      <c r="AB40" s="73">
        <f>'2018'!I41</f>
        <v>0</v>
      </c>
      <c r="AC40" s="73">
        <f>'2019'!I41</f>
        <v>0</v>
      </c>
      <c r="AD40" s="73">
        <f>'2020'!I41</f>
        <v>0</v>
      </c>
      <c r="AE40" s="73">
        <f>'2021'!I41</f>
        <v>0</v>
      </c>
      <c r="AF40" s="73">
        <f>'2022'!I41</f>
        <v>0</v>
      </c>
      <c r="AG40" s="76">
        <f>'2023'!I41</f>
        <v>0</v>
      </c>
    </row>
    <row r="41" spans="1:33" x14ac:dyDescent="0.25">
      <c r="A41" s="23" t="s">
        <v>42</v>
      </c>
      <c r="B41" s="24"/>
      <c r="C41" s="72">
        <f>'1993'!K42</f>
        <v>0</v>
      </c>
      <c r="D41" s="73">
        <f>'1994'!K42</f>
        <v>0</v>
      </c>
      <c r="E41" s="74">
        <f>'1995'!K42</f>
        <v>0</v>
      </c>
      <c r="F41" s="74">
        <f>'1996'!K42</f>
        <v>0</v>
      </c>
      <c r="G41" s="74">
        <f>'1997'!K42</f>
        <v>0</v>
      </c>
      <c r="H41" s="74">
        <f>'1998'!K42</f>
        <v>0</v>
      </c>
      <c r="I41" s="74">
        <f>'1999'!K42</f>
        <v>0</v>
      </c>
      <c r="J41" s="73">
        <f>'2000'!K42</f>
        <v>0</v>
      </c>
      <c r="K41" s="73">
        <f>'2001'!K42</f>
        <v>0</v>
      </c>
      <c r="L41" s="73">
        <f>'2002'!K42</f>
        <v>0</v>
      </c>
      <c r="M41" s="75">
        <f>'2003'!K42</f>
        <v>0</v>
      </c>
      <c r="N41" s="73">
        <f>'2004'!K42</f>
        <v>0</v>
      </c>
      <c r="O41" s="73">
        <f>'2005'!K42</f>
        <v>0</v>
      </c>
      <c r="P41" s="75">
        <f>'2006'!K42</f>
        <v>0</v>
      </c>
      <c r="Q41" s="73">
        <f>'2007'!K42</f>
        <v>0</v>
      </c>
      <c r="R41" s="73">
        <f>'2008'!K42</f>
        <v>0</v>
      </c>
      <c r="S41" s="73">
        <f>'2009'!K42</f>
        <v>0</v>
      </c>
      <c r="T41" s="73">
        <f>'2010'!K42</f>
        <v>0</v>
      </c>
      <c r="U41" s="73">
        <f>'2011'!K42</f>
        <v>0</v>
      </c>
      <c r="V41" s="73">
        <f>'2012'!K42</f>
        <v>0</v>
      </c>
      <c r="W41" s="73">
        <f>'2013'!I42</f>
        <v>0</v>
      </c>
      <c r="X41" s="73">
        <f>'2014'!I42</f>
        <v>0</v>
      </c>
      <c r="Y41" s="73">
        <f>'2015'!I42</f>
        <v>0</v>
      </c>
      <c r="Z41" s="73">
        <f>'2016'!I42</f>
        <v>0</v>
      </c>
      <c r="AA41" s="73">
        <f>'2017'!I42</f>
        <v>0</v>
      </c>
      <c r="AB41" s="73">
        <f>'2018'!I42</f>
        <v>0</v>
      </c>
      <c r="AC41" s="73">
        <f>'2019'!I42</f>
        <v>0</v>
      </c>
      <c r="AD41" s="73">
        <f>'2020'!I42</f>
        <v>0</v>
      </c>
      <c r="AE41" s="73">
        <f>'2021'!I42</f>
        <v>0</v>
      </c>
      <c r="AF41" s="73">
        <f>'2022'!I42</f>
        <v>0</v>
      </c>
      <c r="AG41" s="76">
        <f>'2023'!I42</f>
        <v>0</v>
      </c>
    </row>
    <row r="42" spans="1:33" x14ac:dyDescent="0.25">
      <c r="A42" s="23" t="s">
        <v>2</v>
      </c>
      <c r="B42" s="24"/>
      <c r="C42" s="72">
        <f>'1993'!K43</f>
        <v>0</v>
      </c>
      <c r="D42" s="73">
        <f>'1994'!K43</f>
        <v>0</v>
      </c>
      <c r="E42" s="73">
        <f>'1995'!K43</f>
        <v>0</v>
      </c>
      <c r="F42" s="74">
        <f>'1996'!K43</f>
        <v>0</v>
      </c>
      <c r="G42" s="74">
        <f>'1997'!K43</f>
        <v>0</v>
      </c>
      <c r="H42" s="73">
        <f>'1998'!K43</f>
        <v>0</v>
      </c>
      <c r="I42" s="73">
        <f>'1999'!K43</f>
        <v>0</v>
      </c>
      <c r="J42" s="73">
        <f>'2000'!K43</f>
        <v>0</v>
      </c>
      <c r="K42" s="73">
        <f>'2001'!K43</f>
        <v>0</v>
      </c>
      <c r="L42" s="73">
        <f>'2002'!K43</f>
        <v>0</v>
      </c>
      <c r="M42" s="75">
        <f>'2003'!K43</f>
        <v>0</v>
      </c>
      <c r="N42" s="73">
        <f>'2004'!K43</f>
        <v>0</v>
      </c>
      <c r="O42" s="73">
        <f>'2005'!K43</f>
        <v>0</v>
      </c>
      <c r="P42" s="75">
        <f>'2006'!K43</f>
        <v>0</v>
      </c>
      <c r="Q42" s="73">
        <f>'2007'!K43</f>
        <v>0</v>
      </c>
      <c r="R42" s="73">
        <f>'2008'!K43</f>
        <v>0</v>
      </c>
      <c r="S42" s="73">
        <f>'2009'!K43</f>
        <v>0</v>
      </c>
      <c r="T42" s="73">
        <f>'2010'!K43</f>
        <v>0</v>
      </c>
      <c r="U42" s="73">
        <f>'2011'!K43</f>
        <v>0</v>
      </c>
      <c r="V42" s="73">
        <f>'2012'!K43</f>
        <v>0</v>
      </c>
      <c r="W42" s="73">
        <f>'2013'!I43</f>
        <v>0</v>
      </c>
      <c r="X42" s="73">
        <f>'2014'!I43</f>
        <v>0</v>
      </c>
      <c r="Y42" s="73">
        <f>'2015'!I43</f>
        <v>0</v>
      </c>
      <c r="Z42" s="73">
        <f>'2016'!I43</f>
        <v>0</v>
      </c>
      <c r="AA42" s="73">
        <f>'2017'!I43</f>
        <v>0</v>
      </c>
      <c r="AB42" s="73">
        <f>'2018'!I43</f>
        <v>0</v>
      </c>
      <c r="AC42" s="73">
        <f>'2019'!I43</f>
        <v>0</v>
      </c>
      <c r="AD42" s="73">
        <f>'2020'!I43</f>
        <v>0</v>
      </c>
      <c r="AE42" s="73">
        <f>'2021'!I43</f>
        <v>0</v>
      </c>
      <c r="AF42" s="73">
        <f>'2022'!I43</f>
        <v>0</v>
      </c>
      <c r="AG42" s="76">
        <f>'2023'!I43</f>
        <v>0</v>
      </c>
    </row>
    <row r="43" spans="1:33" x14ac:dyDescent="0.25">
      <c r="A43" s="23" t="s">
        <v>43</v>
      </c>
      <c r="B43" s="24"/>
      <c r="C43" s="72">
        <f>'1993'!K44</f>
        <v>0</v>
      </c>
      <c r="D43" s="73">
        <f>'1994'!K44</f>
        <v>0</v>
      </c>
      <c r="E43" s="74">
        <f>'1995'!K44</f>
        <v>0</v>
      </c>
      <c r="F43" s="74">
        <f>'1996'!K44</f>
        <v>0</v>
      </c>
      <c r="G43" s="74">
        <f>'1997'!K44</f>
        <v>0</v>
      </c>
      <c r="H43" s="74">
        <f>'1998'!K44</f>
        <v>957519</v>
      </c>
      <c r="I43" s="74">
        <f>'1999'!K44</f>
        <v>1003160</v>
      </c>
      <c r="J43" s="73">
        <f>'2000'!K44</f>
        <v>1171362</v>
      </c>
      <c r="K43" s="73">
        <f>'2001'!K44</f>
        <v>1361235</v>
      </c>
      <c r="L43" s="73">
        <f>'2002'!K44</f>
        <v>1279912</v>
      </c>
      <c r="M43" s="75">
        <f>'2003'!K44</f>
        <v>1415562</v>
      </c>
      <c r="N43" s="73">
        <f>'2004'!K44</f>
        <v>1438033</v>
      </c>
      <c r="O43" s="73">
        <f>'2005'!K44</f>
        <v>1459092</v>
      </c>
      <c r="P43" s="75">
        <f>'2006'!K44</f>
        <v>1742382</v>
      </c>
      <c r="Q43" s="73">
        <f>'2007'!K44</f>
        <v>1731889</v>
      </c>
      <c r="R43" s="73">
        <f>'2008'!K44</f>
        <v>1952154</v>
      </c>
      <c r="S43" s="73">
        <f>'2009'!K44</f>
        <v>1710732</v>
      </c>
      <c r="T43" s="73">
        <f>'2010'!K44</f>
        <v>1740718</v>
      </c>
      <c r="U43" s="73">
        <f>'2011'!K44</f>
        <v>1732000</v>
      </c>
      <c r="V43" s="73">
        <f>'2012'!K44</f>
        <v>1640000</v>
      </c>
      <c r="W43" s="73">
        <f>'2013'!I44</f>
        <v>1684000</v>
      </c>
      <c r="X43" s="73">
        <f>'2014'!I44</f>
        <v>1617000</v>
      </c>
      <c r="Y43" s="73">
        <f>'2015'!I44</f>
        <v>1618000</v>
      </c>
      <c r="Z43" s="73">
        <f>'2016'!I44</f>
        <v>1670000</v>
      </c>
      <c r="AA43" s="73">
        <f>'2017'!I44</f>
        <v>1648000</v>
      </c>
      <c r="AB43" s="73">
        <f>'2018'!I44</f>
        <v>1679000</v>
      </c>
      <c r="AC43" s="73">
        <f>'2019'!I44</f>
        <v>1815000</v>
      </c>
      <c r="AD43" s="73">
        <f>'2020'!I44</f>
        <v>0</v>
      </c>
      <c r="AE43" s="73">
        <f>'2021'!I44</f>
        <v>0</v>
      </c>
      <c r="AF43" s="73">
        <f>'2022'!I44</f>
        <v>0</v>
      </c>
      <c r="AG43" s="76">
        <f>'2023'!I44</f>
        <v>0</v>
      </c>
    </row>
    <row r="44" spans="1:33" x14ac:dyDescent="0.25">
      <c r="A44" s="23" t="s">
        <v>44</v>
      </c>
      <c r="B44" s="24"/>
      <c r="C44" s="72">
        <f>'1993'!K45</f>
        <v>6079810</v>
      </c>
      <c r="D44" s="73">
        <f>'1994'!K45</f>
        <v>0</v>
      </c>
      <c r="E44" s="74">
        <f>'1995'!K45</f>
        <v>0</v>
      </c>
      <c r="F44" s="74">
        <f>'1996'!K45</f>
        <v>0</v>
      </c>
      <c r="G44" s="74">
        <f>'1997'!K45</f>
        <v>0</v>
      </c>
      <c r="H44" s="74">
        <f>'1998'!K45</f>
        <v>0</v>
      </c>
      <c r="I44" s="74">
        <f>'1999'!K45</f>
        <v>0</v>
      </c>
      <c r="J44" s="73">
        <f>'2000'!K45</f>
        <v>0</v>
      </c>
      <c r="K44" s="73">
        <f>'2001'!K45</f>
        <v>0</v>
      </c>
      <c r="L44" s="73">
        <f>'2002'!K45</f>
        <v>0</v>
      </c>
      <c r="M44" s="75">
        <f>'2003'!K45</f>
        <v>0</v>
      </c>
      <c r="N44" s="73">
        <f>'2004'!K45</f>
        <v>0</v>
      </c>
      <c r="O44" s="73">
        <f>'2005'!K45</f>
        <v>0</v>
      </c>
      <c r="P44" s="75">
        <f>'2006'!K45</f>
        <v>0</v>
      </c>
      <c r="Q44" s="73">
        <f>'2007'!K45</f>
        <v>0</v>
      </c>
      <c r="R44" s="73">
        <f>'2008'!K45</f>
        <v>0</v>
      </c>
      <c r="S44" s="73">
        <f>'2009'!K45</f>
        <v>0</v>
      </c>
      <c r="T44" s="73">
        <f>'2010'!K45</f>
        <v>0</v>
      </c>
      <c r="U44" s="73">
        <f>'2011'!K45</f>
        <v>0</v>
      </c>
      <c r="V44" s="73">
        <f>'2012'!K45</f>
        <v>0</v>
      </c>
      <c r="W44" s="73">
        <f>'2013'!I45</f>
        <v>0</v>
      </c>
      <c r="X44" s="73">
        <f>'2014'!I45</f>
        <v>0</v>
      </c>
      <c r="Y44" s="73">
        <f>'2015'!I45</f>
        <v>0</v>
      </c>
      <c r="Z44" s="73">
        <f>'2016'!I45</f>
        <v>0</v>
      </c>
      <c r="AA44" s="73">
        <f>'2017'!I45</f>
        <v>0</v>
      </c>
      <c r="AB44" s="73">
        <f>'2018'!I45</f>
        <v>0</v>
      </c>
      <c r="AC44" s="73">
        <f>'2019'!I45</f>
        <v>0</v>
      </c>
      <c r="AD44" s="73">
        <f>'2020'!I45</f>
        <v>0</v>
      </c>
      <c r="AE44" s="73">
        <f>'2021'!I45</f>
        <v>0</v>
      </c>
      <c r="AF44" s="73">
        <f>'2022'!I45</f>
        <v>0</v>
      </c>
      <c r="AG44" s="76">
        <f>'2023'!I45</f>
        <v>0</v>
      </c>
    </row>
    <row r="45" spans="1:33" x14ac:dyDescent="0.25">
      <c r="A45" s="23" t="s">
        <v>45</v>
      </c>
      <c r="B45" s="24"/>
      <c r="C45" s="72">
        <f>'1993'!K46</f>
        <v>0</v>
      </c>
      <c r="D45" s="73">
        <f>'1994'!K46</f>
        <v>0</v>
      </c>
      <c r="E45" s="74">
        <f>'1995'!K46</f>
        <v>0</v>
      </c>
      <c r="F45" s="74">
        <f>'1996'!K46</f>
        <v>0</v>
      </c>
      <c r="G45" s="74">
        <f>'1997'!K46</f>
        <v>0</v>
      </c>
      <c r="H45" s="74">
        <f>'1998'!K46</f>
        <v>0</v>
      </c>
      <c r="I45" s="74">
        <f>'1999'!K46</f>
        <v>0</v>
      </c>
      <c r="J45" s="73">
        <f>'2000'!K46</f>
        <v>0</v>
      </c>
      <c r="K45" s="73">
        <f>'2001'!K46</f>
        <v>0</v>
      </c>
      <c r="L45" s="73">
        <f>'2002'!K46</f>
        <v>0</v>
      </c>
      <c r="M45" s="75">
        <f>'2003'!K46</f>
        <v>0</v>
      </c>
      <c r="N45" s="73">
        <f>'2004'!K46</f>
        <v>0</v>
      </c>
      <c r="O45" s="73">
        <f>'2005'!K46</f>
        <v>0</v>
      </c>
      <c r="P45" s="75">
        <f>'2006'!K46</f>
        <v>0</v>
      </c>
      <c r="Q45" s="73">
        <f>'2007'!K46</f>
        <v>0</v>
      </c>
      <c r="R45" s="73">
        <f>'2008'!K46</f>
        <v>0</v>
      </c>
      <c r="S45" s="73">
        <f>'2009'!K46</f>
        <v>0</v>
      </c>
      <c r="T45" s="73">
        <f>'2010'!K46</f>
        <v>0</v>
      </c>
      <c r="U45" s="73">
        <f>'2011'!K46</f>
        <v>0</v>
      </c>
      <c r="V45" s="73">
        <f>'2012'!K46</f>
        <v>0</v>
      </c>
      <c r="W45" s="73">
        <f>'2013'!I46</f>
        <v>0</v>
      </c>
      <c r="X45" s="73">
        <f>'2014'!I46</f>
        <v>0</v>
      </c>
      <c r="Y45" s="73">
        <f>'2015'!I46</f>
        <v>0</v>
      </c>
      <c r="Z45" s="73">
        <f>'2016'!I46</f>
        <v>0</v>
      </c>
      <c r="AA45" s="73">
        <f>'2017'!I46</f>
        <v>0</v>
      </c>
      <c r="AB45" s="73">
        <f>'2018'!I46</f>
        <v>0</v>
      </c>
      <c r="AC45" s="73">
        <f>'2019'!I46</f>
        <v>0</v>
      </c>
      <c r="AD45" s="73">
        <f>'2020'!I46</f>
        <v>0</v>
      </c>
      <c r="AE45" s="73">
        <f>'2021'!I46</f>
        <v>0</v>
      </c>
      <c r="AF45" s="73">
        <f>'2022'!I46</f>
        <v>0</v>
      </c>
      <c r="AG45" s="76">
        <f>'2023'!I46</f>
        <v>0</v>
      </c>
    </row>
    <row r="46" spans="1:33" x14ac:dyDescent="0.25">
      <c r="A46" s="23" t="s">
        <v>46</v>
      </c>
      <c r="B46" s="24"/>
      <c r="C46" s="72">
        <f>'1993'!K47</f>
        <v>85265000</v>
      </c>
      <c r="D46" s="73">
        <f>'1994'!K47</f>
        <v>91790000</v>
      </c>
      <c r="E46" s="74">
        <f>'1995'!K47</f>
        <v>94872514</v>
      </c>
      <c r="F46" s="74">
        <f>'1996'!K47</f>
        <v>98424370</v>
      </c>
      <c r="G46" s="74">
        <f>'1997'!K47</f>
        <v>97289028</v>
      </c>
      <c r="H46" s="74">
        <f>'1998'!K47</f>
        <v>98662103</v>
      </c>
      <c r="I46" s="74">
        <f>'1999'!K47</f>
        <v>103093242</v>
      </c>
      <c r="J46" s="73">
        <f>'2000'!K47</f>
        <v>106413545</v>
      </c>
      <c r="K46" s="73">
        <f>'2001'!K47</f>
        <v>112321138</v>
      </c>
      <c r="L46" s="73">
        <f>'2002'!K47</f>
        <v>74517348</v>
      </c>
      <c r="M46" s="75">
        <f>'2003'!K47</f>
        <v>71848326</v>
      </c>
      <c r="N46" s="73">
        <f>'2004'!K47</f>
        <v>72959765</v>
      </c>
      <c r="O46" s="73">
        <f>'2005'!K47</f>
        <v>67939183</v>
      </c>
      <c r="P46" s="75">
        <f>'2006'!K47</f>
        <v>73329677</v>
      </c>
      <c r="Q46" s="73">
        <f>'2007'!K47</f>
        <v>70250687</v>
      </c>
      <c r="R46" s="73">
        <f>'2008'!K47</f>
        <v>74252130</v>
      </c>
      <c r="S46" s="73">
        <f>'2009'!K47</f>
        <v>68150325</v>
      </c>
      <c r="T46" s="73">
        <f>'2010'!K47</f>
        <v>72692901</v>
      </c>
      <c r="U46" s="73">
        <f>'2011'!K47</f>
        <v>76289904</v>
      </c>
      <c r="V46" s="73">
        <f>'2012'!K47</f>
        <v>75744025</v>
      </c>
      <c r="W46" s="73">
        <f>'2013'!I47</f>
        <v>80801118</v>
      </c>
      <c r="X46" s="73">
        <f>'2014'!I47</f>
        <v>88659995</v>
      </c>
      <c r="Y46" s="73">
        <f>'2015'!I47</f>
        <v>88377865</v>
      </c>
      <c r="Z46" s="73">
        <f>'2016'!I47</f>
        <v>91999342</v>
      </c>
      <c r="AA46" s="73">
        <f>'2017'!I47</f>
        <v>94627982</v>
      </c>
      <c r="AB46" s="73">
        <f>'2018'!I47</f>
        <v>100515339</v>
      </c>
      <c r="AC46" s="73">
        <f>'2019'!I47</f>
        <v>99982196</v>
      </c>
      <c r="AD46" s="73">
        <f>'2020'!I47</f>
        <v>105492046</v>
      </c>
      <c r="AE46" s="73">
        <f>'2021'!I47</f>
        <v>104725082</v>
      </c>
      <c r="AF46" s="73">
        <f>'2022'!I47</f>
        <v>111721667</v>
      </c>
      <c r="AG46" s="76">
        <f>'2023'!I47</f>
        <v>122707000</v>
      </c>
    </row>
    <row r="47" spans="1:33" x14ac:dyDescent="0.25">
      <c r="A47" s="23" t="s">
        <v>47</v>
      </c>
      <c r="B47" s="24"/>
      <c r="C47" s="72">
        <f>'1993'!K48</f>
        <v>0</v>
      </c>
      <c r="D47" s="73">
        <f>'1994'!K48</f>
        <v>0</v>
      </c>
      <c r="E47" s="74">
        <f>'1995'!K48</f>
        <v>0</v>
      </c>
      <c r="F47" s="74">
        <f>'1996'!K48</f>
        <v>0</v>
      </c>
      <c r="G47" s="74">
        <f>'1997'!K48</f>
        <v>0</v>
      </c>
      <c r="H47" s="74">
        <f>'1998'!K48</f>
        <v>0</v>
      </c>
      <c r="I47" s="74">
        <f>'1999'!K48</f>
        <v>0</v>
      </c>
      <c r="J47" s="73">
        <f>'2000'!K48</f>
        <v>0</v>
      </c>
      <c r="K47" s="73">
        <f>'2001'!K48</f>
        <v>0</v>
      </c>
      <c r="L47" s="73">
        <f>'2002'!K48</f>
        <v>0</v>
      </c>
      <c r="M47" s="75">
        <f>'2003'!K48</f>
        <v>0</v>
      </c>
      <c r="N47" s="73">
        <f>'2004'!K48</f>
        <v>0</v>
      </c>
      <c r="O47" s="73">
        <f>'2005'!K48</f>
        <v>0</v>
      </c>
      <c r="P47" s="75">
        <f>'2006'!K48</f>
        <v>0</v>
      </c>
      <c r="Q47" s="73">
        <f>'2007'!K48</f>
        <v>0</v>
      </c>
      <c r="R47" s="73">
        <f>'2008'!K48</f>
        <v>0</v>
      </c>
      <c r="S47" s="73">
        <f>'2009'!K48</f>
        <v>0</v>
      </c>
      <c r="T47" s="73">
        <f>'2010'!K48</f>
        <v>0</v>
      </c>
      <c r="U47" s="73">
        <f>'2011'!K48</f>
        <v>0</v>
      </c>
      <c r="V47" s="73">
        <f>'2012'!K48</f>
        <v>0</v>
      </c>
      <c r="W47" s="73">
        <f>'2013'!I48</f>
        <v>0</v>
      </c>
      <c r="X47" s="73">
        <f>'2014'!I48</f>
        <v>0</v>
      </c>
      <c r="Y47" s="73">
        <f>'2015'!I48</f>
        <v>0</v>
      </c>
      <c r="Z47" s="73">
        <f>'2016'!I48</f>
        <v>0</v>
      </c>
      <c r="AA47" s="73">
        <f>'2017'!I48</f>
        <v>0</v>
      </c>
      <c r="AB47" s="73">
        <f>'2018'!I48</f>
        <v>0</v>
      </c>
      <c r="AC47" s="73">
        <f>'2019'!I48</f>
        <v>0</v>
      </c>
      <c r="AD47" s="73">
        <f>'2020'!I48</f>
        <v>0</v>
      </c>
      <c r="AE47" s="73">
        <f>'2021'!I48</f>
        <v>0</v>
      </c>
      <c r="AF47" s="73">
        <f>'2022'!I48</f>
        <v>0</v>
      </c>
      <c r="AG47" s="76">
        <f>'2023'!I48</f>
        <v>0</v>
      </c>
    </row>
    <row r="48" spans="1:33" x14ac:dyDescent="0.25">
      <c r="A48" s="23" t="s">
        <v>48</v>
      </c>
      <c r="B48" s="24"/>
      <c r="C48" s="72">
        <f>'1993'!K49</f>
        <v>0</v>
      </c>
      <c r="D48" s="73">
        <f>'1994'!K49</f>
        <v>0</v>
      </c>
      <c r="E48" s="74">
        <f>'1995'!K49</f>
        <v>0</v>
      </c>
      <c r="F48" s="74">
        <f>'1996'!K49</f>
        <v>0</v>
      </c>
      <c r="G48" s="74">
        <f>'1997'!K49</f>
        <v>0</v>
      </c>
      <c r="H48" s="74">
        <f>'1998'!K49</f>
        <v>0</v>
      </c>
      <c r="I48" s="74">
        <f>'1999'!K49</f>
        <v>0</v>
      </c>
      <c r="J48" s="73">
        <f>'2000'!K49</f>
        <v>0</v>
      </c>
      <c r="K48" s="73">
        <f>'2001'!K49</f>
        <v>0</v>
      </c>
      <c r="L48" s="73">
        <f>'2002'!K49</f>
        <v>0</v>
      </c>
      <c r="M48" s="75">
        <f>'2003'!K49</f>
        <v>518793</v>
      </c>
      <c r="N48" s="73">
        <f>'2004'!K49</f>
        <v>503699</v>
      </c>
      <c r="O48" s="73">
        <f>'2005'!K49</f>
        <v>581544</v>
      </c>
      <c r="P48" s="75">
        <f>'2006'!K49</f>
        <v>627414</v>
      </c>
      <c r="Q48" s="73">
        <f>'2007'!K49</f>
        <v>674030</v>
      </c>
      <c r="R48" s="73">
        <f>'2008'!K49</f>
        <v>730274</v>
      </c>
      <c r="S48" s="73">
        <f>'2009'!K49</f>
        <v>772183</v>
      </c>
      <c r="T48" s="73">
        <f>'2010'!K49</f>
        <v>733458</v>
      </c>
      <c r="U48" s="73">
        <f>'2011'!K49</f>
        <v>0</v>
      </c>
      <c r="V48" s="73">
        <f>'2012'!K49</f>
        <v>0</v>
      </c>
      <c r="W48" s="73">
        <f>'2013'!I49</f>
        <v>0</v>
      </c>
      <c r="X48" s="73">
        <f>'2014'!I49</f>
        <v>0</v>
      </c>
      <c r="Y48" s="73">
        <f>'2015'!I49</f>
        <v>0</v>
      </c>
      <c r="Z48" s="73">
        <f>'2016'!I49</f>
        <v>0</v>
      </c>
      <c r="AA48" s="73">
        <f>'2017'!I49</f>
        <v>0</v>
      </c>
      <c r="AB48" s="73">
        <f>'2018'!I49</f>
        <v>0</v>
      </c>
      <c r="AC48" s="73">
        <f>'2019'!I49</f>
        <v>0</v>
      </c>
      <c r="AD48" s="73">
        <f>'2020'!I49</f>
        <v>0</v>
      </c>
      <c r="AE48" s="73">
        <f>'2021'!I49</f>
        <v>0</v>
      </c>
      <c r="AF48" s="73">
        <f>'2022'!I49</f>
        <v>0</v>
      </c>
      <c r="AG48" s="76">
        <f>'2023'!I49</f>
        <v>0</v>
      </c>
    </row>
    <row r="49" spans="1:33" x14ac:dyDescent="0.25">
      <c r="A49" s="23" t="s">
        <v>49</v>
      </c>
      <c r="B49" s="24"/>
      <c r="C49" s="72">
        <f>'1993'!K50</f>
        <v>0</v>
      </c>
      <c r="D49" s="73">
        <f>'1994'!K50</f>
        <v>0</v>
      </c>
      <c r="E49" s="74">
        <f>'1995'!K50</f>
        <v>0</v>
      </c>
      <c r="F49" s="74">
        <f>'1996'!K50</f>
        <v>0</v>
      </c>
      <c r="G49" s="74">
        <f>'1997'!K50</f>
        <v>0</v>
      </c>
      <c r="H49" s="74">
        <f>'1998'!K50</f>
        <v>0</v>
      </c>
      <c r="I49" s="74">
        <f>'1999'!K50</f>
        <v>0</v>
      </c>
      <c r="J49" s="73">
        <f>'2000'!K50</f>
        <v>0</v>
      </c>
      <c r="K49" s="73">
        <f>'2001'!K50</f>
        <v>0</v>
      </c>
      <c r="L49" s="73">
        <f>'2002'!K50</f>
        <v>0</v>
      </c>
      <c r="M49" s="75">
        <f>'2003'!K50</f>
        <v>0</v>
      </c>
      <c r="N49" s="73">
        <f>'2004'!K50</f>
        <v>0</v>
      </c>
      <c r="O49" s="73">
        <f>'2005'!K50</f>
        <v>0</v>
      </c>
      <c r="P49" s="75">
        <f>'2006'!K50</f>
        <v>0</v>
      </c>
      <c r="Q49" s="73">
        <f>'2007'!K50</f>
        <v>0</v>
      </c>
      <c r="R49" s="73">
        <f>'2008'!K50</f>
        <v>0</v>
      </c>
      <c r="S49" s="73">
        <f>'2009'!K50</f>
        <v>0</v>
      </c>
      <c r="T49" s="73">
        <f>'2010'!K50</f>
        <v>0</v>
      </c>
      <c r="U49" s="73">
        <f>'2011'!K50</f>
        <v>0</v>
      </c>
      <c r="V49" s="73">
        <f>'2012'!K50</f>
        <v>0</v>
      </c>
      <c r="W49" s="73">
        <f>'2013'!I50</f>
        <v>0</v>
      </c>
      <c r="X49" s="73">
        <f>'2014'!I50</f>
        <v>0</v>
      </c>
      <c r="Y49" s="73">
        <f>'2015'!I50</f>
        <v>0</v>
      </c>
      <c r="Z49" s="73">
        <f>'2016'!I50</f>
        <v>0</v>
      </c>
      <c r="AA49" s="73">
        <f>'2017'!I50</f>
        <v>0</v>
      </c>
      <c r="AB49" s="73">
        <f>'2018'!I50</f>
        <v>0</v>
      </c>
      <c r="AC49" s="73">
        <f>'2019'!I50</f>
        <v>0</v>
      </c>
      <c r="AD49" s="73">
        <f>'2020'!I50</f>
        <v>0</v>
      </c>
      <c r="AE49" s="73">
        <f>'2021'!I50</f>
        <v>0</v>
      </c>
      <c r="AF49" s="73">
        <f>'2022'!I50</f>
        <v>0</v>
      </c>
      <c r="AG49" s="76">
        <f>'2023'!I50</f>
        <v>0</v>
      </c>
    </row>
    <row r="50" spans="1:33" x14ac:dyDescent="0.25">
      <c r="A50" s="23" t="s">
        <v>3</v>
      </c>
      <c r="B50" s="24"/>
      <c r="C50" s="72">
        <f>'1993'!K51</f>
        <v>0</v>
      </c>
      <c r="D50" s="73">
        <f>'1994'!K51</f>
        <v>0</v>
      </c>
      <c r="E50" s="74">
        <f>'1995'!K51</f>
        <v>0</v>
      </c>
      <c r="F50" s="74">
        <f>'1996'!K51</f>
        <v>0</v>
      </c>
      <c r="G50" s="74">
        <f>'1997'!K51</f>
        <v>0</v>
      </c>
      <c r="H50" s="74">
        <f>'1998'!K51</f>
        <v>1524538</v>
      </c>
      <c r="I50" s="74">
        <f>'1999'!K51</f>
        <v>0</v>
      </c>
      <c r="J50" s="73">
        <f>'2000'!K51</f>
        <v>0</v>
      </c>
      <c r="K50" s="73">
        <f>'2001'!K51</f>
        <v>0</v>
      </c>
      <c r="L50" s="73">
        <f>'2002'!K51</f>
        <v>80394</v>
      </c>
      <c r="M50" s="75">
        <f>'2003'!K51</f>
        <v>87997</v>
      </c>
      <c r="N50" s="73">
        <f>'2004'!K51</f>
        <v>94253</v>
      </c>
      <c r="O50" s="73">
        <f>'2005'!K51</f>
        <v>136457</v>
      </c>
      <c r="P50" s="75">
        <f>'2006'!K51</f>
        <v>0</v>
      </c>
      <c r="Q50" s="73">
        <f>'2007'!K51</f>
        <v>0</v>
      </c>
      <c r="R50" s="73">
        <f>'2008'!K51</f>
        <v>0</v>
      </c>
      <c r="S50" s="73">
        <f>'2009'!K51</f>
        <v>0</v>
      </c>
      <c r="T50" s="73">
        <f>'2010'!K51</f>
        <v>0</v>
      </c>
      <c r="U50" s="73">
        <f>'2011'!K51</f>
        <v>0</v>
      </c>
      <c r="V50" s="73">
        <f>'2012'!K51</f>
        <v>0</v>
      </c>
      <c r="W50" s="73">
        <f>'2013'!I51</f>
        <v>0</v>
      </c>
      <c r="X50" s="73">
        <f>'2014'!I51</f>
        <v>0</v>
      </c>
      <c r="Y50" s="73">
        <f>'2015'!I51</f>
        <v>0</v>
      </c>
      <c r="Z50" s="73">
        <f>'2016'!I51</f>
        <v>0</v>
      </c>
      <c r="AA50" s="73">
        <f>'2017'!I51</f>
        <v>0</v>
      </c>
      <c r="AB50" s="73">
        <f>'2018'!I51</f>
        <v>0</v>
      </c>
      <c r="AC50" s="73">
        <f>'2019'!I51</f>
        <v>0</v>
      </c>
      <c r="AD50" s="73">
        <f>'2020'!I51</f>
        <v>0</v>
      </c>
      <c r="AE50" s="73">
        <f>'2021'!I51</f>
        <v>0</v>
      </c>
      <c r="AF50" s="73">
        <f>'2022'!I51</f>
        <v>0</v>
      </c>
      <c r="AG50" s="76">
        <f>'2023'!I51</f>
        <v>0</v>
      </c>
    </row>
    <row r="51" spans="1:33" x14ac:dyDescent="0.25">
      <c r="A51" s="23" t="s">
        <v>50</v>
      </c>
      <c r="B51" s="24"/>
      <c r="C51" s="72">
        <f>'1993'!K52</f>
        <v>36073863</v>
      </c>
      <c r="D51" s="73">
        <f>'1994'!K52</f>
        <v>39522909</v>
      </c>
      <c r="E51" s="74">
        <f>'1995'!K52</f>
        <v>43532965</v>
      </c>
      <c r="F51" s="74">
        <f>'1996'!K52</f>
        <v>46272325</v>
      </c>
      <c r="G51" s="74">
        <f>'1997'!K52</f>
        <v>46820027</v>
      </c>
      <c r="H51" s="74">
        <f>'1998'!K52</f>
        <v>52217372</v>
      </c>
      <c r="I51" s="74">
        <f>'1999'!K52</f>
        <v>56771280</v>
      </c>
      <c r="J51" s="73">
        <f>'2000'!K52</f>
        <v>60021751</v>
      </c>
      <c r="K51" s="73">
        <f>'2001'!K52</f>
        <v>63930563</v>
      </c>
      <c r="L51" s="73">
        <f>'2002'!K52</f>
        <v>50154598</v>
      </c>
      <c r="M51" s="75">
        <f>'2003'!K52</f>
        <v>48391576</v>
      </c>
      <c r="N51" s="73">
        <f>'2004'!K52</f>
        <v>47456648</v>
      </c>
      <c r="O51" s="73">
        <f>'2005'!K52</f>
        <v>50731304</v>
      </c>
      <c r="P51" s="75">
        <f>'2006'!K52</f>
        <v>55486477</v>
      </c>
      <c r="Q51" s="73">
        <f>'2007'!K52</f>
        <v>57719963</v>
      </c>
      <c r="R51" s="73">
        <f>'2008'!K52</f>
        <v>58606962</v>
      </c>
      <c r="S51" s="73">
        <f>'2009'!K52</f>
        <v>60019912</v>
      </c>
      <c r="T51" s="73">
        <f>'2010'!K52</f>
        <v>68782487</v>
      </c>
      <c r="U51" s="73">
        <f>'2011'!K52</f>
        <v>67046930</v>
      </c>
      <c r="V51" s="73">
        <f>'2012'!K52</f>
        <v>62847510</v>
      </c>
      <c r="W51" s="73">
        <f>'2013'!I52</f>
        <v>65689637</v>
      </c>
      <c r="X51" s="73">
        <f>'2014'!I52</f>
        <v>70091457</v>
      </c>
      <c r="Y51" s="73">
        <f>'2015'!I52</f>
        <v>70017620</v>
      </c>
      <c r="Z51" s="73">
        <f>'2016'!I52</f>
        <v>73186128</v>
      </c>
      <c r="AA51" s="73">
        <f>'2017'!I52</f>
        <v>74016173</v>
      </c>
      <c r="AB51" s="73">
        <f>'2018'!I52</f>
        <v>75923372</v>
      </c>
      <c r="AC51" s="73">
        <f>'2019'!I52</f>
        <v>81909272</v>
      </c>
      <c r="AD51" s="73">
        <f>'2020'!I52</f>
        <v>85253060</v>
      </c>
      <c r="AE51" s="73">
        <f>'2021'!I52</f>
        <v>87134739</v>
      </c>
      <c r="AF51" s="73">
        <f>'2022'!I52</f>
        <v>99864301</v>
      </c>
      <c r="AG51" s="76">
        <f>'2023'!I52</f>
        <v>92678986</v>
      </c>
    </row>
    <row r="52" spans="1:33" x14ac:dyDescent="0.25">
      <c r="A52" s="23" t="s">
        <v>51</v>
      </c>
      <c r="B52" s="24"/>
      <c r="C52" s="72">
        <f>'1993'!K53</f>
        <v>0</v>
      </c>
      <c r="D52" s="73">
        <f>'1994'!K53</f>
        <v>0</v>
      </c>
      <c r="E52" s="74">
        <f>'1995'!K53</f>
        <v>0</v>
      </c>
      <c r="F52" s="74">
        <f>'1996'!K53</f>
        <v>0</v>
      </c>
      <c r="G52" s="74">
        <f>'1997'!K53</f>
        <v>0</v>
      </c>
      <c r="H52" s="74">
        <f>'1998'!K53</f>
        <v>1257390</v>
      </c>
      <c r="I52" s="74">
        <f>'1999'!K53</f>
        <v>6448742</v>
      </c>
      <c r="J52" s="73">
        <f>'2000'!K53</f>
        <v>7648234</v>
      </c>
      <c r="K52" s="73">
        <f>'2001'!K53</f>
        <v>8119036</v>
      </c>
      <c r="L52" s="73">
        <f>'2002'!K53</f>
        <v>6180685</v>
      </c>
      <c r="M52" s="75">
        <f>'2003'!K53</f>
        <v>6723711</v>
      </c>
      <c r="N52" s="73">
        <f>'2004'!K53</f>
        <v>6984560</v>
      </c>
      <c r="O52" s="73">
        <f>'2005'!K53</f>
        <v>8035277</v>
      </c>
      <c r="P52" s="75">
        <f>'2006'!K53</f>
        <v>9098440</v>
      </c>
      <c r="Q52" s="73">
        <f>'2007'!K53</f>
        <v>9322940</v>
      </c>
      <c r="R52" s="73">
        <f>'2008'!K53</f>
        <v>9560447</v>
      </c>
      <c r="S52" s="73">
        <f>'2009'!K53</f>
        <v>9778657</v>
      </c>
      <c r="T52" s="73">
        <f>'2010'!K53</f>
        <v>10957000</v>
      </c>
      <c r="U52" s="73">
        <f>'2011'!K53</f>
        <v>12178000</v>
      </c>
      <c r="V52" s="73">
        <f>'2012'!K53</f>
        <v>11135000</v>
      </c>
      <c r="W52" s="73">
        <f>'2013'!I53</f>
        <v>11755953</v>
      </c>
      <c r="X52" s="73">
        <f>'2014'!I53</f>
        <v>12727228</v>
      </c>
      <c r="Y52" s="73">
        <f>'2015'!I53</f>
        <v>13137641</v>
      </c>
      <c r="Z52" s="73">
        <f>'2016'!I53</f>
        <v>13957810</v>
      </c>
      <c r="AA52" s="73">
        <f>'2017'!I53</f>
        <v>14217699</v>
      </c>
      <c r="AB52" s="73">
        <f>'2018'!I53</f>
        <v>14983028</v>
      </c>
      <c r="AC52" s="73">
        <f>'2019'!I53</f>
        <v>16569479</v>
      </c>
      <c r="AD52" s="73">
        <f>'2020'!I53</f>
        <v>17007501</v>
      </c>
      <c r="AE52" s="73">
        <f>'2021'!I53</f>
        <v>18336262</v>
      </c>
      <c r="AF52" s="73">
        <f>'2022'!I53</f>
        <v>19843654</v>
      </c>
      <c r="AG52" s="76">
        <f>'2023'!I53</f>
        <v>21396862</v>
      </c>
    </row>
    <row r="53" spans="1:33" x14ac:dyDescent="0.25">
      <c r="A53" s="23" t="s">
        <v>4</v>
      </c>
      <c r="B53" s="24"/>
      <c r="C53" s="72">
        <f>'1993'!K54</f>
        <v>29683755</v>
      </c>
      <c r="D53" s="73">
        <f>'1994'!K54</f>
        <v>31752202</v>
      </c>
      <c r="E53" s="74">
        <f>'1995'!K54</f>
        <v>33792233</v>
      </c>
      <c r="F53" s="74">
        <f>'1996'!K54</f>
        <v>35579445</v>
      </c>
      <c r="G53" s="74">
        <f>'1997'!K54</f>
        <v>34046340</v>
      </c>
      <c r="H53" s="74">
        <f>'1998'!K54</f>
        <v>36303813</v>
      </c>
      <c r="I53" s="74">
        <f>'1999'!K54</f>
        <v>36828025</v>
      </c>
      <c r="J53" s="73">
        <f>'2000'!K54</f>
        <v>37874444</v>
      </c>
      <c r="K53" s="73">
        <f>'2001'!K54</f>
        <v>41175114</v>
      </c>
      <c r="L53" s="73">
        <f>'2002'!K54</f>
        <v>28094173</v>
      </c>
      <c r="M53" s="75">
        <f>'2003'!K54</f>
        <v>28314364</v>
      </c>
      <c r="N53" s="73">
        <f>'2004'!K54</f>
        <v>27196819</v>
      </c>
      <c r="O53" s="73">
        <f>'2005'!K54</f>
        <v>56466845</v>
      </c>
      <c r="P53" s="75">
        <f>'2006'!K54</f>
        <v>57397316</v>
      </c>
      <c r="Q53" s="73">
        <f>'2007'!K54</f>
        <v>59313779</v>
      </c>
      <c r="R53" s="73">
        <f>'2008'!K54</f>
        <v>60360821</v>
      </c>
      <c r="S53" s="73">
        <f>'2009'!K54</f>
        <v>56533396</v>
      </c>
      <c r="T53" s="73">
        <f>'2010'!K54</f>
        <v>59482262</v>
      </c>
      <c r="U53" s="73">
        <f>'2011'!K54</f>
        <v>33947339</v>
      </c>
      <c r="V53" s="73">
        <f>'2012'!K54</f>
        <v>33553838</v>
      </c>
      <c r="W53" s="73">
        <f>'2013'!I54</f>
        <v>35962240</v>
      </c>
      <c r="X53" s="73">
        <f>'2014'!I54</f>
        <v>39077775</v>
      </c>
      <c r="Y53" s="73">
        <f>'2015'!I54</f>
        <v>39936057</v>
      </c>
      <c r="Z53" s="73">
        <f>'2016'!I54</f>
        <v>41192920</v>
      </c>
      <c r="AA53" s="73">
        <f>'2017'!I54</f>
        <v>41907150</v>
      </c>
      <c r="AB53" s="73">
        <f>'2018'!I54</f>
        <v>42988116</v>
      </c>
      <c r="AC53" s="73">
        <f>'2019'!I54</f>
        <v>44012007</v>
      </c>
      <c r="AD53" s="73">
        <f>'2020'!I54</f>
        <v>44989772</v>
      </c>
      <c r="AE53" s="73">
        <f>'2021'!I54</f>
        <v>46166683</v>
      </c>
      <c r="AF53" s="73">
        <f>'2022'!I54</f>
        <v>48574950</v>
      </c>
      <c r="AG53" s="76">
        <f>'2023'!I54</f>
        <v>56322095</v>
      </c>
    </row>
    <row r="54" spans="1:33" x14ac:dyDescent="0.25">
      <c r="A54" s="23" t="s">
        <v>52</v>
      </c>
      <c r="B54" s="24"/>
      <c r="C54" s="72">
        <f>'1993'!K55</f>
        <v>0</v>
      </c>
      <c r="D54" s="73">
        <f>'1994'!K55</f>
        <v>0</v>
      </c>
      <c r="E54" s="74">
        <f>'1995'!K55</f>
        <v>0</v>
      </c>
      <c r="F54" s="74">
        <f>'1996'!K55</f>
        <v>0</v>
      </c>
      <c r="G54" s="74">
        <f>'1997'!K55</f>
        <v>0</v>
      </c>
      <c r="H54" s="74">
        <f>'1998'!K55</f>
        <v>0</v>
      </c>
      <c r="I54" s="74">
        <f>'1999'!K55</f>
        <v>0</v>
      </c>
      <c r="J54" s="73">
        <f>'2000'!K55</f>
        <v>0</v>
      </c>
      <c r="K54" s="73">
        <f>'2001'!K55</f>
        <v>0</v>
      </c>
      <c r="L54" s="73">
        <f>'2002'!K55</f>
        <v>0</v>
      </c>
      <c r="M54" s="75">
        <f>'2003'!K55</f>
        <v>0</v>
      </c>
      <c r="N54" s="73">
        <f>'2004'!K55</f>
        <v>0</v>
      </c>
      <c r="O54" s="73">
        <f>'2005'!K55</f>
        <v>0</v>
      </c>
      <c r="P54" s="75">
        <f>'2006'!K55</f>
        <v>0</v>
      </c>
      <c r="Q54" s="73">
        <f>'2007'!K55</f>
        <v>0</v>
      </c>
      <c r="R54" s="73">
        <f>'2008'!K55</f>
        <v>0</v>
      </c>
      <c r="S54" s="73">
        <f>'2009'!K55</f>
        <v>0</v>
      </c>
      <c r="T54" s="73">
        <f>'2010'!K55</f>
        <v>0</v>
      </c>
      <c r="U54" s="73">
        <f>'2011'!K55</f>
        <v>0</v>
      </c>
      <c r="V54" s="73">
        <f>'2012'!K55</f>
        <v>0</v>
      </c>
      <c r="W54" s="73">
        <f>'2013'!I55</f>
        <v>0</v>
      </c>
      <c r="X54" s="73">
        <f>'2014'!I55</f>
        <v>0</v>
      </c>
      <c r="Y54" s="73">
        <f>'2015'!I55</f>
        <v>0</v>
      </c>
      <c r="Z54" s="73">
        <f>'2016'!I55</f>
        <v>0</v>
      </c>
      <c r="AA54" s="73">
        <f>'2017'!I55</f>
        <v>0</v>
      </c>
      <c r="AB54" s="73">
        <f>'2018'!I55</f>
        <v>0</v>
      </c>
      <c r="AC54" s="73">
        <f>'2019'!I55</f>
        <v>0</v>
      </c>
      <c r="AD54" s="73">
        <f>'2020'!I55</f>
        <v>0</v>
      </c>
      <c r="AE54" s="73">
        <f>'2021'!I55</f>
        <v>0</v>
      </c>
      <c r="AF54" s="73">
        <f>'2022'!I55</f>
        <v>0</v>
      </c>
      <c r="AG54" s="76">
        <f>'2023'!I55</f>
        <v>0</v>
      </c>
    </row>
    <row r="55" spans="1:33" x14ac:dyDescent="0.25">
      <c r="A55" s="23" t="s">
        <v>53</v>
      </c>
      <c r="B55" s="24"/>
      <c r="C55" s="72">
        <f>'1993'!K56</f>
        <v>0</v>
      </c>
      <c r="D55" s="73">
        <f>'1994'!K56</f>
        <v>0</v>
      </c>
      <c r="E55" s="74">
        <f>'1995'!K56</f>
        <v>0</v>
      </c>
      <c r="F55" s="74">
        <f>'1996'!K56</f>
        <v>0</v>
      </c>
      <c r="G55" s="74">
        <f>'1997'!K56</f>
        <v>0</v>
      </c>
      <c r="H55" s="74">
        <f>'1998'!K56</f>
        <v>0</v>
      </c>
      <c r="I55" s="74">
        <f>'1999'!K56</f>
        <v>0</v>
      </c>
      <c r="J55" s="73">
        <f>'2000'!K56</f>
        <v>0</v>
      </c>
      <c r="K55" s="73">
        <f>'2001'!K56</f>
        <v>0</v>
      </c>
      <c r="L55" s="73">
        <f>'2002'!K56</f>
        <v>0</v>
      </c>
      <c r="M55" s="75">
        <f>'2003'!K56</f>
        <v>0</v>
      </c>
      <c r="N55" s="73">
        <f>'2004'!K56</f>
        <v>0</v>
      </c>
      <c r="O55" s="73">
        <f>'2005'!K56</f>
        <v>0</v>
      </c>
      <c r="P55" s="75">
        <f>'2006'!K56</f>
        <v>0</v>
      </c>
      <c r="Q55" s="73">
        <f>'2007'!K56</f>
        <v>0</v>
      </c>
      <c r="R55" s="73">
        <f>'2008'!K56</f>
        <v>0</v>
      </c>
      <c r="S55" s="73">
        <f>'2009'!K56</f>
        <v>0</v>
      </c>
      <c r="T55" s="73">
        <f>'2010'!K56</f>
        <v>0</v>
      </c>
      <c r="U55" s="73">
        <f>'2011'!K56</f>
        <v>0</v>
      </c>
      <c r="V55" s="73">
        <f>'2012'!K56</f>
        <v>0</v>
      </c>
      <c r="W55" s="73">
        <f>'2013'!I56</f>
        <v>0</v>
      </c>
      <c r="X55" s="73">
        <f>'2014'!I56</f>
        <v>0</v>
      </c>
      <c r="Y55" s="73">
        <f>'2015'!I56</f>
        <v>0</v>
      </c>
      <c r="Z55" s="73">
        <f>'2016'!I56</f>
        <v>0</v>
      </c>
      <c r="AA55" s="73">
        <f>'2017'!I56</f>
        <v>0</v>
      </c>
      <c r="AB55" s="73">
        <f>'2018'!I56</f>
        <v>0</v>
      </c>
      <c r="AC55" s="73">
        <f>'2019'!I56</f>
        <v>0</v>
      </c>
      <c r="AD55" s="73">
        <f>'2020'!I56</f>
        <v>0</v>
      </c>
      <c r="AE55" s="73">
        <f>'2021'!I56</f>
        <v>0</v>
      </c>
      <c r="AF55" s="73">
        <f>'2022'!I56</f>
        <v>0</v>
      </c>
      <c r="AG55" s="76">
        <f>'2023'!I56</f>
        <v>0</v>
      </c>
    </row>
    <row r="56" spans="1:33" x14ac:dyDescent="0.25">
      <c r="A56" s="23" t="s">
        <v>54</v>
      </c>
      <c r="B56" s="24"/>
      <c r="C56" s="72">
        <f>'1993'!K57</f>
        <v>0</v>
      </c>
      <c r="D56" s="73">
        <f>'1994'!K57</f>
        <v>0</v>
      </c>
      <c r="E56" s="74">
        <f>'1995'!K57</f>
        <v>0</v>
      </c>
      <c r="F56" s="74">
        <f>'1996'!K57</f>
        <v>0</v>
      </c>
      <c r="G56" s="74">
        <f>'1997'!K57</f>
        <v>0</v>
      </c>
      <c r="H56" s="74">
        <f>'1998'!K57</f>
        <v>0</v>
      </c>
      <c r="I56" s="74">
        <f>'1999'!K57</f>
        <v>0</v>
      </c>
      <c r="J56" s="73">
        <f>'2000'!K57</f>
        <v>5886174</v>
      </c>
      <c r="K56" s="73">
        <f>'2001'!K57</f>
        <v>6356931</v>
      </c>
      <c r="L56" s="73">
        <f>'2002'!K57</f>
        <v>4529701</v>
      </c>
      <c r="M56" s="75">
        <f>'2003'!K57</f>
        <v>4749322</v>
      </c>
      <c r="N56" s="73">
        <f>'2004'!K57</f>
        <v>15833132</v>
      </c>
      <c r="O56" s="73">
        <f>'2005'!K57</f>
        <v>20733088</v>
      </c>
      <c r="P56" s="75">
        <f>'2006'!K57</f>
        <v>26660767</v>
      </c>
      <c r="Q56" s="73">
        <f>'2007'!K57</f>
        <v>26598317</v>
      </c>
      <c r="R56" s="73">
        <f>'2008'!K57</f>
        <v>26959932</v>
      </c>
      <c r="S56" s="73">
        <f>'2009'!K57</f>
        <v>28173062</v>
      </c>
      <c r="T56" s="73">
        <f>'2010'!K57</f>
        <v>30740899</v>
      </c>
      <c r="U56" s="73">
        <f>'2011'!K57</f>
        <v>29342510</v>
      </c>
      <c r="V56" s="73">
        <f>'2012'!K57</f>
        <v>28323321</v>
      </c>
      <c r="W56" s="73">
        <f>'2013'!I57</f>
        <v>29008631</v>
      </c>
      <c r="X56" s="73">
        <f>'2014'!I57</f>
        <v>29983283</v>
      </c>
      <c r="Y56" s="73">
        <f>'2015'!I57</f>
        <v>30939683</v>
      </c>
      <c r="Z56" s="73">
        <f>'2016'!I57</f>
        <v>31654113</v>
      </c>
      <c r="AA56" s="73">
        <f>'2017'!I57</f>
        <v>32616639</v>
      </c>
      <c r="AB56" s="73">
        <f>'2018'!I57</f>
        <v>32909471</v>
      </c>
      <c r="AC56" s="73">
        <f>'2019'!I57</f>
        <v>35352413</v>
      </c>
      <c r="AD56" s="73">
        <f>'2020'!I57</f>
        <v>36736921</v>
      </c>
      <c r="AE56" s="73">
        <f>'2021'!I57</f>
        <v>38567982</v>
      </c>
      <c r="AF56" s="73">
        <f>'2022'!I57</f>
        <v>44387083</v>
      </c>
      <c r="AG56" s="76">
        <f>'2023'!I57</f>
        <v>42118016</v>
      </c>
    </row>
    <row r="57" spans="1:33" x14ac:dyDescent="0.25">
      <c r="A57" s="23" t="s">
        <v>55</v>
      </c>
      <c r="B57" s="24"/>
      <c r="C57" s="72">
        <f>'1993'!K58</f>
        <v>0</v>
      </c>
      <c r="D57" s="73">
        <f>'1994'!K58</f>
        <v>0</v>
      </c>
      <c r="E57" s="74">
        <f>'1995'!K58</f>
        <v>0</v>
      </c>
      <c r="F57" s="74">
        <f>'1996'!K58</f>
        <v>0</v>
      </c>
      <c r="G57" s="74">
        <f>'1997'!K58</f>
        <v>0</v>
      </c>
      <c r="H57" s="74">
        <f>'1998'!K58</f>
        <v>0</v>
      </c>
      <c r="I57" s="74">
        <f>'1999'!K58</f>
        <v>0</v>
      </c>
      <c r="J57" s="73">
        <f>'2000'!K58</f>
        <v>0</v>
      </c>
      <c r="K57" s="73">
        <f>'2001'!K58</f>
        <v>0</v>
      </c>
      <c r="L57" s="73">
        <f>'2002'!K58</f>
        <v>382983</v>
      </c>
      <c r="M57" s="75">
        <f>'2003'!K58</f>
        <v>442436</v>
      </c>
      <c r="N57" s="73">
        <f>'2004'!K58</f>
        <v>451675</v>
      </c>
      <c r="O57" s="73">
        <f>'2005'!K58</f>
        <v>516643</v>
      </c>
      <c r="P57" s="75">
        <f>'2006'!K58</f>
        <v>610610</v>
      </c>
      <c r="Q57" s="73">
        <f>'2007'!K58</f>
        <v>0</v>
      </c>
      <c r="R57" s="73">
        <f>'2008'!K58</f>
        <v>0</v>
      </c>
      <c r="S57" s="73">
        <f>'2009'!K58</f>
        <v>0</v>
      </c>
      <c r="T57" s="73">
        <f>'2010'!K58</f>
        <v>0</v>
      </c>
      <c r="U57" s="73">
        <f>'2011'!K58</f>
        <v>0</v>
      </c>
      <c r="V57" s="73">
        <f>'2012'!K58</f>
        <v>0</v>
      </c>
      <c r="W57" s="73">
        <f>'2013'!I58</f>
        <v>0</v>
      </c>
      <c r="X57" s="73">
        <f>'2014'!I58</f>
        <v>0</v>
      </c>
      <c r="Y57" s="73">
        <f>'2015'!I58</f>
        <v>0</v>
      </c>
      <c r="Z57" s="73">
        <f>'2016'!I58</f>
        <v>0</v>
      </c>
      <c r="AA57" s="73">
        <f>'2017'!I58</f>
        <v>0</v>
      </c>
      <c r="AB57" s="73">
        <f>'2018'!I58</f>
        <v>0</v>
      </c>
      <c r="AC57" s="73">
        <f>'2019'!I58</f>
        <v>0</v>
      </c>
      <c r="AD57" s="73">
        <f>'2020'!I58</f>
        <v>0</v>
      </c>
      <c r="AE57" s="73">
        <f>'2021'!I58</f>
        <v>0</v>
      </c>
      <c r="AF57" s="73">
        <f>'2022'!I58</f>
        <v>0</v>
      </c>
      <c r="AG57" s="76">
        <f>'2023'!I58</f>
        <v>0</v>
      </c>
    </row>
    <row r="58" spans="1:33" x14ac:dyDescent="0.25">
      <c r="A58" s="23" t="s">
        <v>97</v>
      </c>
      <c r="B58" s="24"/>
      <c r="C58" s="72">
        <f>'1993'!K59</f>
        <v>0</v>
      </c>
      <c r="D58" s="73">
        <f>'1994'!K59</f>
        <v>0</v>
      </c>
      <c r="E58" s="73">
        <f>'1995'!K59</f>
        <v>0</v>
      </c>
      <c r="F58" s="74">
        <f>'1996'!K59</f>
        <v>0</v>
      </c>
      <c r="G58" s="74">
        <f>'1997'!K59</f>
        <v>0</v>
      </c>
      <c r="H58" s="73">
        <f>'1998'!K59</f>
        <v>0</v>
      </c>
      <c r="I58" s="73">
        <f>'1999'!K59</f>
        <v>0</v>
      </c>
      <c r="J58" s="73">
        <f>'2000'!K59</f>
        <v>0</v>
      </c>
      <c r="K58" s="73">
        <f>'2001'!K59</f>
        <v>0</v>
      </c>
      <c r="L58" s="73">
        <f>'2002'!K59</f>
        <v>0</v>
      </c>
      <c r="M58" s="75">
        <f>'2003'!K59</f>
        <v>0</v>
      </c>
      <c r="N58" s="73">
        <f>'2004'!K59</f>
        <v>0</v>
      </c>
      <c r="O58" s="73">
        <f>'2005'!K59</f>
        <v>0</v>
      </c>
      <c r="P58" s="75">
        <f>'2006'!K59</f>
        <v>0</v>
      </c>
      <c r="Q58" s="73">
        <f>'2007'!K59</f>
        <v>115126</v>
      </c>
      <c r="R58" s="73">
        <f>'2008'!K59</f>
        <v>32369</v>
      </c>
      <c r="S58" s="73">
        <f>'2009'!K59</f>
        <v>875</v>
      </c>
      <c r="T58" s="73">
        <f>'2010'!K59</f>
        <v>0</v>
      </c>
      <c r="U58" s="73">
        <f>'2011'!K59</f>
        <v>0</v>
      </c>
      <c r="V58" s="73">
        <f>'2012'!K59</f>
        <v>0</v>
      </c>
      <c r="W58" s="73">
        <f>'2013'!I59</f>
        <v>0</v>
      </c>
      <c r="X58" s="73">
        <f>'2014'!I59</f>
        <v>0</v>
      </c>
      <c r="Y58" s="73">
        <f>'2015'!I59</f>
        <v>0</v>
      </c>
      <c r="Z58" s="73">
        <f>'2016'!I59</f>
        <v>0</v>
      </c>
      <c r="AA58" s="73">
        <f>'2017'!I59</f>
        <v>0</v>
      </c>
      <c r="AB58" s="73">
        <f>'2018'!I59</f>
        <v>14783</v>
      </c>
      <c r="AC58" s="73">
        <f>'2019'!I59</f>
        <v>76</v>
      </c>
      <c r="AD58" s="73">
        <f>'2020'!I59</f>
        <v>0</v>
      </c>
      <c r="AE58" s="73">
        <f>'2021'!I59</f>
        <v>0</v>
      </c>
      <c r="AF58" s="73">
        <f>'2022'!I59</f>
        <v>0</v>
      </c>
      <c r="AG58" s="76">
        <f>'2023'!I59</f>
        <v>0</v>
      </c>
    </row>
    <row r="59" spans="1:33" x14ac:dyDescent="0.25">
      <c r="A59" s="23" t="s">
        <v>98</v>
      </c>
      <c r="B59" s="24"/>
      <c r="C59" s="72">
        <f>'1993'!K60</f>
        <v>0</v>
      </c>
      <c r="D59" s="73">
        <f>'1994'!K60</f>
        <v>0</v>
      </c>
      <c r="E59" s="73">
        <f>'1995'!K60</f>
        <v>0</v>
      </c>
      <c r="F59" s="74">
        <f>'1996'!K60</f>
        <v>0</v>
      </c>
      <c r="G59" s="74">
        <f>'1997'!K60</f>
        <v>0</v>
      </c>
      <c r="H59" s="73">
        <f>'1998'!K60</f>
        <v>0</v>
      </c>
      <c r="I59" s="73">
        <f>'1999'!K60</f>
        <v>0</v>
      </c>
      <c r="J59" s="73">
        <f>'2000'!K60</f>
        <v>0</v>
      </c>
      <c r="K59" s="73">
        <f>'2001'!K60</f>
        <v>0</v>
      </c>
      <c r="L59" s="73">
        <f>'2002'!K60</f>
        <v>0</v>
      </c>
      <c r="M59" s="75">
        <f>'2003'!K60</f>
        <v>0</v>
      </c>
      <c r="N59" s="73">
        <f>'2004'!K60</f>
        <v>0</v>
      </c>
      <c r="O59" s="73">
        <f>'2005'!K60</f>
        <v>0</v>
      </c>
      <c r="P59" s="75">
        <f>'2006'!K60</f>
        <v>0</v>
      </c>
      <c r="Q59" s="73">
        <f>'2007'!K60</f>
        <v>0</v>
      </c>
      <c r="R59" s="73">
        <f>'2008'!K60</f>
        <v>0</v>
      </c>
      <c r="S59" s="73">
        <f>'2009'!K60</f>
        <v>0</v>
      </c>
      <c r="T59" s="73">
        <f>'2010'!K60</f>
        <v>0</v>
      </c>
      <c r="U59" s="73">
        <f>'2011'!K60</f>
        <v>0</v>
      </c>
      <c r="V59" s="73">
        <f>'2012'!K60</f>
        <v>0</v>
      </c>
      <c r="W59" s="73">
        <f>'2013'!I60</f>
        <v>0</v>
      </c>
      <c r="X59" s="73">
        <f>'2014'!I60</f>
        <v>0</v>
      </c>
      <c r="Y59" s="73">
        <f>'2015'!I60</f>
        <v>0</v>
      </c>
      <c r="Z59" s="73">
        <f>'2016'!I60</f>
        <v>0</v>
      </c>
      <c r="AA59" s="73">
        <f>'2017'!I60</f>
        <v>0</v>
      </c>
      <c r="AB59" s="73">
        <f>'2018'!I60</f>
        <v>0</v>
      </c>
      <c r="AC59" s="73">
        <f>'2019'!I60</f>
        <v>0</v>
      </c>
      <c r="AD59" s="73">
        <f>'2020'!I60</f>
        <v>0</v>
      </c>
      <c r="AE59" s="73">
        <f>'2021'!I60</f>
        <v>0</v>
      </c>
      <c r="AF59" s="73">
        <f>'2022'!I60</f>
        <v>0</v>
      </c>
      <c r="AG59" s="76">
        <f>'2023'!I60</f>
        <v>0</v>
      </c>
    </row>
    <row r="60" spans="1:33" x14ac:dyDescent="0.25">
      <c r="A60" s="23" t="s">
        <v>56</v>
      </c>
      <c r="B60" s="24"/>
      <c r="C60" s="72">
        <f>'1993'!K61</f>
        <v>0</v>
      </c>
      <c r="D60" s="73">
        <f>'1994'!K61</f>
        <v>0</v>
      </c>
      <c r="E60" s="74">
        <f>'1995'!K61</f>
        <v>0</v>
      </c>
      <c r="F60" s="74">
        <f>'1996'!K61</f>
        <v>0</v>
      </c>
      <c r="G60" s="74">
        <f>'1997'!K61</f>
        <v>0</v>
      </c>
      <c r="H60" s="74">
        <f>'1998'!K61</f>
        <v>0</v>
      </c>
      <c r="I60" s="74">
        <f>'1999'!K61</f>
        <v>0</v>
      </c>
      <c r="J60" s="73">
        <f>'2000'!K61</f>
        <v>0</v>
      </c>
      <c r="K60" s="73">
        <f>'2001'!K61</f>
        <v>0</v>
      </c>
      <c r="L60" s="73">
        <f>'2002'!K61</f>
        <v>0</v>
      </c>
      <c r="M60" s="75">
        <f>'2003'!K61</f>
        <v>0</v>
      </c>
      <c r="N60" s="73">
        <f>'2004'!K61</f>
        <v>0</v>
      </c>
      <c r="O60" s="73">
        <f>'2005'!K61</f>
        <v>0</v>
      </c>
      <c r="P60" s="75">
        <f>'2006'!K61</f>
        <v>0</v>
      </c>
      <c r="Q60" s="73">
        <f>'2007'!K61</f>
        <v>0</v>
      </c>
      <c r="R60" s="73">
        <f>'2008'!K61</f>
        <v>0</v>
      </c>
      <c r="S60" s="73">
        <f>'2009'!K61</f>
        <v>0</v>
      </c>
      <c r="T60" s="73">
        <f>'2010'!K61</f>
        <v>0</v>
      </c>
      <c r="U60" s="73">
        <f>'2011'!K61</f>
        <v>0</v>
      </c>
      <c r="V60" s="73">
        <f>'2012'!K61</f>
        <v>0</v>
      </c>
      <c r="W60" s="73">
        <f>'2013'!I61</f>
        <v>0</v>
      </c>
      <c r="X60" s="73">
        <f>'2014'!I61</f>
        <v>0</v>
      </c>
      <c r="Y60" s="73">
        <f>'2015'!I61</f>
        <v>0</v>
      </c>
      <c r="Z60" s="73">
        <f>'2016'!I61</f>
        <v>0</v>
      </c>
      <c r="AA60" s="73">
        <f>'2017'!I61</f>
        <v>0</v>
      </c>
      <c r="AB60" s="73">
        <f>'2018'!I61</f>
        <v>0</v>
      </c>
      <c r="AC60" s="73">
        <f>'2019'!I61</f>
        <v>0</v>
      </c>
      <c r="AD60" s="73">
        <f>'2020'!I61</f>
        <v>0</v>
      </c>
      <c r="AE60" s="73">
        <f>'2021'!I61</f>
        <v>0</v>
      </c>
      <c r="AF60" s="73">
        <f>'2022'!I61</f>
        <v>0</v>
      </c>
      <c r="AG60" s="76">
        <f>'2023'!I61</f>
        <v>0</v>
      </c>
    </row>
    <row r="61" spans="1:33" x14ac:dyDescent="0.25">
      <c r="A61" s="23" t="s">
        <v>6</v>
      </c>
      <c r="B61" s="24"/>
      <c r="C61" s="72">
        <f>'1993'!K62</f>
        <v>0</v>
      </c>
      <c r="D61" s="73">
        <f>'1994'!K62</f>
        <v>0</v>
      </c>
      <c r="E61" s="73">
        <f>'1995'!K62</f>
        <v>0</v>
      </c>
      <c r="F61" s="74">
        <f>'1996'!K62</f>
        <v>0</v>
      </c>
      <c r="G61" s="74">
        <f>'1997'!K62</f>
        <v>0</v>
      </c>
      <c r="H61" s="73">
        <f>'1998'!K62</f>
        <v>0</v>
      </c>
      <c r="I61" s="73">
        <f>'1999'!K62</f>
        <v>0</v>
      </c>
      <c r="J61" s="73">
        <f>'2000'!K62</f>
        <v>256</v>
      </c>
      <c r="K61" s="73">
        <f>'2001'!K62</f>
        <v>4962519</v>
      </c>
      <c r="L61" s="73">
        <f>'2002'!K62</f>
        <v>8578</v>
      </c>
      <c r="M61" s="75">
        <f>'2003'!K62</f>
        <v>0</v>
      </c>
      <c r="N61" s="73">
        <f>'2004'!K62</f>
        <v>0</v>
      </c>
      <c r="O61" s="73">
        <f>'2005'!K62</f>
        <v>0</v>
      </c>
      <c r="P61" s="75">
        <f>'2006'!K62</f>
        <v>0</v>
      </c>
      <c r="Q61" s="73">
        <f>'2007'!K62</f>
        <v>17752108</v>
      </c>
      <c r="R61" s="73">
        <f>'2008'!K62</f>
        <v>0</v>
      </c>
      <c r="S61" s="73">
        <f>'2009'!K62</f>
        <v>0</v>
      </c>
      <c r="T61" s="73">
        <f>'2010'!K62</f>
        <v>0</v>
      </c>
      <c r="U61" s="73">
        <f>'2011'!K62</f>
        <v>0</v>
      </c>
      <c r="V61" s="73">
        <f>'2012'!K62</f>
        <v>0</v>
      </c>
      <c r="W61" s="73">
        <f>'2013'!I62</f>
        <v>0</v>
      </c>
      <c r="X61" s="73">
        <f>'2014'!I62</f>
        <v>0</v>
      </c>
      <c r="Y61" s="73">
        <f>'2015'!I62</f>
        <v>0</v>
      </c>
      <c r="Z61" s="73">
        <f>'2016'!I62</f>
        <v>0</v>
      </c>
      <c r="AA61" s="73">
        <f>'2017'!I62</f>
        <v>0</v>
      </c>
      <c r="AB61" s="73">
        <f>'2018'!I62</f>
        <v>0</v>
      </c>
      <c r="AC61" s="73">
        <f>'2019'!I62</f>
        <v>0</v>
      </c>
      <c r="AD61" s="73">
        <f>'2020'!I62</f>
        <v>0</v>
      </c>
      <c r="AE61" s="73">
        <f>'2021'!I62</f>
        <v>0</v>
      </c>
      <c r="AF61" s="73">
        <f>'2022'!I62</f>
        <v>0</v>
      </c>
      <c r="AG61" s="76">
        <f>'2023'!I62</f>
        <v>0</v>
      </c>
    </row>
    <row r="62" spans="1:33" x14ac:dyDescent="0.25">
      <c r="A62" s="23" t="s">
        <v>5</v>
      </c>
      <c r="B62" s="24"/>
      <c r="C62" s="72">
        <f>'1993'!K63</f>
        <v>3626069</v>
      </c>
      <c r="D62" s="73">
        <f>'1994'!K63</f>
        <v>3944954</v>
      </c>
      <c r="E62" s="74">
        <f>'1995'!K63</f>
        <v>4228017</v>
      </c>
      <c r="F62" s="74">
        <f>'1996'!K63</f>
        <v>4723156</v>
      </c>
      <c r="G62" s="74">
        <f>'1997'!K63</f>
        <v>4623714</v>
      </c>
      <c r="H62" s="74">
        <f>'1998'!K63</f>
        <v>5201657</v>
      </c>
      <c r="I62" s="74">
        <f>'1999'!K63</f>
        <v>5176483</v>
      </c>
      <c r="J62" s="73">
        <f>'2000'!K63</f>
        <v>5233583</v>
      </c>
      <c r="K62" s="73">
        <f>'2001'!K63</f>
        <v>6363719</v>
      </c>
      <c r="L62" s="73">
        <f>'2002'!K63</f>
        <v>13034613</v>
      </c>
      <c r="M62" s="75">
        <f>'2003'!K63</f>
        <v>13213013</v>
      </c>
      <c r="N62" s="73">
        <f>'2004'!K63</f>
        <v>13143116</v>
      </c>
      <c r="O62" s="73">
        <f>'2005'!K63</f>
        <v>14223324</v>
      </c>
      <c r="P62" s="75">
        <f>'2006'!K63</f>
        <v>14539676</v>
      </c>
      <c r="Q62" s="73">
        <f>'2007'!K63</f>
        <v>15446154</v>
      </c>
      <c r="R62" s="73">
        <f>'2008'!K63</f>
        <v>15051317</v>
      </c>
      <c r="S62" s="73">
        <f>'2009'!K63</f>
        <v>5646478</v>
      </c>
      <c r="T62" s="73">
        <f>'2010'!K63</f>
        <v>6478709</v>
      </c>
      <c r="U62" s="73">
        <f>'2011'!K63</f>
        <v>6480162</v>
      </c>
      <c r="V62" s="73">
        <f>'2012'!K63</f>
        <v>5896856</v>
      </c>
      <c r="W62" s="73">
        <f>'2013'!I63</f>
        <v>6110284</v>
      </c>
      <c r="X62" s="73">
        <f>'2014'!I63</f>
        <v>6487161</v>
      </c>
      <c r="Y62" s="73">
        <f>'2015'!I63</f>
        <v>6527981</v>
      </c>
      <c r="Z62" s="73">
        <f>'2016'!I63</f>
        <v>6790718</v>
      </c>
      <c r="AA62" s="73">
        <f>'2017'!I63</f>
        <v>6849400</v>
      </c>
      <c r="AB62" s="73">
        <f>'2018'!I63</f>
        <v>6921586</v>
      </c>
      <c r="AC62" s="73">
        <f>'2019'!I63</f>
        <v>7457477</v>
      </c>
      <c r="AD62" s="73">
        <f>'2020'!I63</f>
        <v>7782774</v>
      </c>
      <c r="AE62" s="73">
        <f>'2021'!I63</f>
        <v>8029332</v>
      </c>
      <c r="AF62" s="73">
        <f>'2022'!I63</f>
        <v>8239728</v>
      </c>
      <c r="AG62" s="76">
        <f>'2023'!I63</f>
        <v>9012718</v>
      </c>
    </row>
    <row r="63" spans="1:33" x14ac:dyDescent="0.25">
      <c r="A63" s="23" t="s">
        <v>57</v>
      </c>
      <c r="B63" s="24"/>
      <c r="C63" s="72">
        <f>'1993'!K64</f>
        <v>0</v>
      </c>
      <c r="D63" s="73">
        <f>'1994'!K64</f>
        <v>0</v>
      </c>
      <c r="E63" s="74">
        <f>'1995'!K64</f>
        <v>0</v>
      </c>
      <c r="F63" s="74">
        <f>'1996'!K64</f>
        <v>0</v>
      </c>
      <c r="G63" s="74">
        <f>'1997'!K64</f>
        <v>0</v>
      </c>
      <c r="H63" s="74">
        <f>'1998'!K64</f>
        <v>0</v>
      </c>
      <c r="I63" s="74">
        <f>'1999'!K64</f>
        <v>0</v>
      </c>
      <c r="J63" s="73">
        <f>'2000'!K64</f>
        <v>0</v>
      </c>
      <c r="K63" s="73">
        <f>'2001'!K64</f>
        <v>5699818</v>
      </c>
      <c r="L63" s="73">
        <f>'2002'!K64</f>
        <v>0</v>
      </c>
      <c r="M63" s="75">
        <f>'2003'!K64</f>
        <v>0</v>
      </c>
      <c r="N63" s="73">
        <f>'2004'!K64</f>
        <v>0</v>
      </c>
      <c r="O63" s="73">
        <f>'2005'!K64</f>
        <v>0</v>
      </c>
      <c r="P63" s="75">
        <f>'2006'!K64</f>
        <v>0</v>
      </c>
      <c r="Q63" s="73">
        <f>'2007'!K64</f>
        <v>0</v>
      </c>
      <c r="R63" s="73">
        <f>'2008'!K64</f>
        <v>0</v>
      </c>
      <c r="S63" s="73">
        <f>'2009'!K64</f>
        <v>0</v>
      </c>
      <c r="T63" s="73">
        <f>'2010'!K64</f>
        <v>0</v>
      </c>
      <c r="U63" s="73">
        <f>'2011'!K64</f>
        <v>0</v>
      </c>
      <c r="V63" s="73">
        <f>'2012'!K64</f>
        <v>0</v>
      </c>
      <c r="W63" s="73">
        <f>'2013'!I64</f>
        <v>0</v>
      </c>
      <c r="X63" s="73">
        <f>'2014'!I64</f>
        <v>0</v>
      </c>
      <c r="Y63" s="73">
        <f>'2015'!I64</f>
        <v>0</v>
      </c>
      <c r="Z63" s="73">
        <f>'2016'!I64</f>
        <v>0</v>
      </c>
      <c r="AA63" s="73">
        <f>'2017'!I64</f>
        <v>0</v>
      </c>
      <c r="AB63" s="73">
        <f>'2018'!I64</f>
        <v>0</v>
      </c>
      <c r="AC63" s="73">
        <f>'2019'!I64</f>
        <v>0</v>
      </c>
      <c r="AD63" s="73">
        <f>'2020'!I64</f>
        <v>0</v>
      </c>
      <c r="AE63" s="73">
        <f>'2021'!I64</f>
        <v>0</v>
      </c>
      <c r="AF63" s="73">
        <f>'2022'!I64</f>
        <v>0</v>
      </c>
      <c r="AG63" s="76">
        <f>'2023'!I64</f>
        <v>0</v>
      </c>
    </row>
    <row r="64" spans="1:33" x14ac:dyDescent="0.25">
      <c r="A64" s="23" t="s">
        <v>58</v>
      </c>
      <c r="B64" s="24"/>
      <c r="C64" s="72">
        <f>'1993'!K65</f>
        <v>0</v>
      </c>
      <c r="D64" s="73">
        <f>'1994'!K65</f>
        <v>0</v>
      </c>
      <c r="E64" s="74">
        <f>'1995'!K65</f>
        <v>0</v>
      </c>
      <c r="F64" s="74">
        <f>'1996'!K65</f>
        <v>0</v>
      </c>
      <c r="G64" s="74">
        <f>'1997'!K65</f>
        <v>0</v>
      </c>
      <c r="H64" s="74">
        <f>'1998'!K65</f>
        <v>0</v>
      </c>
      <c r="I64" s="74">
        <f>'1999'!K65</f>
        <v>0</v>
      </c>
      <c r="J64" s="73">
        <f>'2000'!K65</f>
        <v>0</v>
      </c>
      <c r="K64" s="73">
        <f>'2001'!K65</f>
        <v>0</v>
      </c>
      <c r="L64" s="73">
        <f>'2002'!K65</f>
        <v>0</v>
      </c>
      <c r="M64" s="75">
        <f>'2003'!K65</f>
        <v>0</v>
      </c>
      <c r="N64" s="73">
        <f>'2004'!K65</f>
        <v>0</v>
      </c>
      <c r="O64" s="73">
        <f>'2005'!K65</f>
        <v>0</v>
      </c>
      <c r="P64" s="75">
        <f>'2006'!K65</f>
        <v>0</v>
      </c>
      <c r="Q64" s="73">
        <f>'2007'!K65</f>
        <v>0</v>
      </c>
      <c r="R64" s="73">
        <f>'2008'!K65</f>
        <v>0</v>
      </c>
      <c r="S64" s="73">
        <f>'2009'!K65</f>
        <v>0</v>
      </c>
      <c r="T64" s="73">
        <f>'2010'!K65</f>
        <v>0</v>
      </c>
      <c r="U64" s="73">
        <f>'2011'!K65</f>
        <v>0</v>
      </c>
      <c r="V64" s="73">
        <f>'2012'!K65</f>
        <v>0</v>
      </c>
      <c r="W64" s="73">
        <f>'2013'!I65</f>
        <v>0</v>
      </c>
      <c r="X64" s="73">
        <f>'2014'!I65</f>
        <v>0</v>
      </c>
      <c r="Y64" s="73">
        <f>'2015'!I65</f>
        <v>0</v>
      </c>
      <c r="Z64" s="73">
        <f>'2016'!I65</f>
        <v>0</v>
      </c>
      <c r="AA64" s="73">
        <f>'2017'!I65</f>
        <v>0</v>
      </c>
      <c r="AB64" s="73">
        <f>'2018'!I65</f>
        <v>0</v>
      </c>
      <c r="AC64" s="73">
        <f>'2019'!I65</f>
        <v>0</v>
      </c>
      <c r="AD64" s="73">
        <f>'2020'!I65</f>
        <v>0</v>
      </c>
      <c r="AE64" s="73">
        <f>'2021'!I65</f>
        <v>0</v>
      </c>
      <c r="AF64" s="73">
        <f>'2022'!I65</f>
        <v>0</v>
      </c>
      <c r="AG64" s="76">
        <f>'2023'!I65</f>
        <v>0</v>
      </c>
    </row>
    <row r="65" spans="1:33" x14ac:dyDescent="0.25">
      <c r="A65" s="23" t="s">
        <v>59</v>
      </c>
      <c r="B65" s="24"/>
      <c r="C65" s="72">
        <f>'1993'!K66</f>
        <v>0</v>
      </c>
      <c r="D65" s="73">
        <f>'1994'!K66</f>
        <v>0</v>
      </c>
      <c r="E65" s="73">
        <f>'1995'!K66</f>
        <v>0</v>
      </c>
      <c r="F65" s="74">
        <f>'1996'!K66</f>
        <v>0</v>
      </c>
      <c r="G65" s="74">
        <f>'1997'!K66</f>
        <v>0</v>
      </c>
      <c r="H65" s="73">
        <f>'1998'!K66</f>
        <v>0</v>
      </c>
      <c r="I65" s="73">
        <f>'1999'!K66</f>
        <v>0</v>
      </c>
      <c r="J65" s="73">
        <f>'2000'!K66</f>
        <v>17100</v>
      </c>
      <c r="K65" s="73">
        <f>'2001'!K66</f>
        <v>0</v>
      </c>
      <c r="L65" s="73">
        <f>'2002'!K66</f>
        <v>71503</v>
      </c>
      <c r="M65" s="75">
        <f>'2003'!K66</f>
        <v>95024</v>
      </c>
      <c r="N65" s="73">
        <f>'2004'!K66</f>
        <v>102426</v>
      </c>
      <c r="O65" s="73">
        <f>'2005'!K66</f>
        <v>0</v>
      </c>
      <c r="P65" s="75">
        <f>'2006'!K66</f>
        <v>0</v>
      </c>
      <c r="Q65" s="73">
        <f>'2007'!K66</f>
        <v>0</v>
      </c>
      <c r="R65" s="73">
        <f>'2008'!K66</f>
        <v>0</v>
      </c>
      <c r="S65" s="73">
        <f>'2009'!K66</f>
        <v>0</v>
      </c>
      <c r="T65" s="73">
        <f>'2010'!K66</f>
        <v>0</v>
      </c>
      <c r="U65" s="73">
        <f>'2011'!K66</f>
        <v>0</v>
      </c>
      <c r="V65" s="73">
        <f>'2012'!K66</f>
        <v>0</v>
      </c>
      <c r="W65" s="73">
        <f>'2013'!I66</f>
        <v>0</v>
      </c>
      <c r="X65" s="73">
        <f>'2014'!I66</f>
        <v>0</v>
      </c>
      <c r="Y65" s="73">
        <f>'2015'!I66</f>
        <v>0</v>
      </c>
      <c r="Z65" s="73">
        <f>'2016'!I66</f>
        <v>0</v>
      </c>
      <c r="AA65" s="73">
        <f>'2017'!I66</f>
        <v>0</v>
      </c>
      <c r="AB65" s="73">
        <f>'2018'!I66</f>
        <v>0</v>
      </c>
      <c r="AC65" s="73">
        <f>'2019'!I66</f>
        <v>0</v>
      </c>
      <c r="AD65" s="73">
        <f>'2020'!I66</f>
        <v>0</v>
      </c>
      <c r="AE65" s="73">
        <f>'2021'!I66</f>
        <v>0</v>
      </c>
      <c r="AF65" s="73">
        <f>'2022'!I66</f>
        <v>0</v>
      </c>
      <c r="AG65" s="76">
        <f>'2023'!I66</f>
        <v>0</v>
      </c>
    </row>
    <row r="66" spans="1:33" x14ac:dyDescent="0.25">
      <c r="A66" s="23" t="s">
        <v>60</v>
      </c>
      <c r="B66" s="24"/>
      <c r="C66" s="72">
        <f>'1993'!K67</f>
        <v>0</v>
      </c>
      <c r="D66" s="73">
        <f>'1994'!K67</f>
        <v>0</v>
      </c>
      <c r="E66" s="74">
        <f>'1995'!K67</f>
        <v>0</v>
      </c>
      <c r="F66" s="74">
        <f>'1996'!K67</f>
        <v>0</v>
      </c>
      <c r="G66" s="74">
        <f>'1997'!K67</f>
        <v>0</v>
      </c>
      <c r="H66" s="74">
        <f>'1998'!K67</f>
        <v>0</v>
      </c>
      <c r="I66" s="74">
        <f>'1999'!K67</f>
        <v>0</v>
      </c>
      <c r="J66" s="73">
        <f>'2000'!K67</f>
        <v>0</v>
      </c>
      <c r="K66" s="73">
        <f>'2001'!K67</f>
        <v>0</v>
      </c>
      <c r="L66" s="73">
        <f>'2002'!K67</f>
        <v>0</v>
      </c>
      <c r="M66" s="75">
        <f>'2003'!K67</f>
        <v>0</v>
      </c>
      <c r="N66" s="73">
        <f>'2004'!K67</f>
        <v>0</v>
      </c>
      <c r="O66" s="73">
        <f>'2005'!K67</f>
        <v>0</v>
      </c>
      <c r="P66" s="75">
        <f>'2006'!K67</f>
        <v>0</v>
      </c>
      <c r="Q66" s="73">
        <f>'2007'!K67</f>
        <v>0</v>
      </c>
      <c r="R66" s="73">
        <f>'2008'!K67</f>
        <v>0</v>
      </c>
      <c r="S66" s="73">
        <f>'2009'!K67</f>
        <v>0</v>
      </c>
      <c r="T66" s="73">
        <f>'2010'!K67</f>
        <v>0</v>
      </c>
      <c r="U66" s="73">
        <f>'2011'!K67</f>
        <v>0</v>
      </c>
      <c r="V66" s="73">
        <f>'2012'!K67</f>
        <v>0</v>
      </c>
      <c r="W66" s="73">
        <f>'2013'!I67</f>
        <v>0</v>
      </c>
      <c r="X66" s="73">
        <f>'2014'!I67</f>
        <v>0</v>
      </c>
      <c r="Y66" s="73">
        <f>'2015'!I67</f>
        <v>0</v>
      </c>
      <c r="Z66" s="73">
        <f>'2016'!I67</f>
        <v>0</v>
      </c>
      <c r="AA66" s="73">
        <f>'2017'!I67</f>
        <v>0</v>
      </c>
      <c r="AB66" s="73">
        <f>'2018'!I67</f>
        <v>0</v>
      </c>
      <c r="AC66" s="73">
        <f>'2019'!I67</f>
        <v>0</v>
      </c>
      <c r="AD66" s="73">
        <f>'2020'!I67</f>
        <v>0</v>
      </c>
      <c r="AE66" s="73">
        <f>'2021'!I67</f>
        <v>0</v>
      </c>
      <c r="AF66" s="73">
        <f>'2022'!I67</f>
        <v>0</v>
      </c>
      <c r="AG66" s="76">
        <f>'2023'!I67</f>
        <v>0</v>
      </c>
    </row>
    <row r="67" spans="1:33" x14ac:dyDescent="0.25">
      <c r="A67" s="23" t="s">
        <v>61</v>
      </c>
      <c r="B67" s="24"/>
      <c r="C67" s="72">
        <f>'1993'!K68</f>
        <v>8714395</v>
      </c>
      <c r="D67" s="73">
        <f>'1994'!K68</f>
        <v>9243026</v>
      </c>
      <c r="E67" s="74">
        <f>'1995'!K68</f>
        <v>9245891</v>
      </c>
      <c r="F67" s="74">
        <f>'1996'!K68</f>
        <v>10003133</v>
      </c>
      <c r="G67" s="74">
        <f>'1997'!K68</f>
        <v>6474759</v>
      </c>
      <c r="H67" s="74">
        <f>'1998'!K68</f>
        <v>7334946</v>
      </c>
      <c r="I67" s="74">
        <f>'1999'!K68</f>
        <v>8125196</v>
      </c>
      <c r="J67" s="73">
        <f>'2000'!K68</f>
        <v>8494339</v>
      </c>
      <c r="K67" s="73">
        <f>'2001'!K68</f>
        <v>2936710</v>
      </c>
      <c r="L67" s="73">
        <f>'2002'!K68</f>
        <v>5888206</v>
      </c>
      <c r="M67" s="75">
        <f>'2003'!K68</f>
        <v>6246481</v>
      </c>
      <c r="N67" s="73">
        <f>'2004'!K68</f>
        <v>5927367</v>
      </c>
      <c r="O67" s="73">
        <f>'2005'!K68</f>
        <v>6254721</v>
      </c>
      <c r="P67" s="75">
        <f>'2006'!K68</f>
        <v>6613150</v>
      </c>
      <c r="Q67" s="73">
        <f>'2007'!K68</f>
        <v>6530147</v>
      </c>
      <c r="R67" s="73">
        <f>'2008'!K68</f>
        <v>6544486</v>
      </c>
      <c r="S67" s="73">
        <f>'2009'!K68</f>
        <v>6766077</v>
      </c>
      <c r="T67" s="73">
        <f>'2010'!K68</f>
        <v>7723442</v>
      </c>
      <c r="U67" s="73">
        <f>'2011'!K68</f>
        <v>7310393</v>
      </c>
      <c r="V67" s="73">
        <f>'2012'!K68</f>
        <v>6775437</v>
      </c>
      <c r="W67" s="73">
        <f>'2013'!I68</f>
        <v>7218493</v>
      </c>
      <c r="X67" s="73">
        <f>'2014'!I68</f>
        <v>7790251</v>
      </c>
      <c r="Y67" s="73">
        <f>'2015'!I68</f>
        <v>7805056</v>
      </c>
      <c r="Z67" s="73">
        <f>'2016'!I68</f>
        <v>7938498</v>
      </c>
      <c r="AA67" s="73">
        <f>'2017'!I68</f>
        <v>7867811</v>
      </c>
      <c r="AB67" s="73">
        <f>'2018'!I68</f>
        <v>8124173</v>
      </c>
      <c r="AC67" s="73">
        <f>'2019'!I68</f>
        <v>8581721</v>
      </c>
      <c r="AD67" s="73">
        <f>'2020'!I68</f>
        <v>8752599</v>
      </c>
      <c r="AE67" s="73">
        <f>'2021'!I68</f>
        <v>0</v>
      </c>
      <c r="AF67" s="73">
        <f>'2022'!I68</f>
        <v>9577532</v>
      </c>
      <c r="AG67" s="76">
        <f>'2023'!I68</f>
        <v>10506470</v>
      </c>
    </row>
    <row r="68" spans="1:33" x14ac:dyDescent="0.25">
      <c r="A68" s="23" t="s">
        <v>62</v>
      </c>
      <c r="B68" s="24"/>
      <c r="C68" s="72">
        <f>'1993'!K69</f>
        <v>0</v>
      </c>
      <c r="D68" s="73">
        <f>'1994'!K69</f>
        <v>0</v>
      </c>
      <c r="E68" s="74">
        <f>'1995'!K69</f>
        <v>0</v>
      </c>
      <c r="F68" s="74">
        <f>'1996'!K69</f>
        <v>0</v>
      </c>
      <c r="G68" s="74">
        <f>'1997'!K69</f>
        <v>0</v>
      </c>
      <c r="H68" s="74">
        <f>'1998'!K69</f>
        <v>0</v>
      </c>
      <c r="I68" s="74">
        <f>'1999'!K69</f>
        <v>0</v>
      </c>
      <c r="J68" s="73">
        <f>'2000'!K69</f>
        <v>0</v>
      </c>
      <c r="K68" s="73">
        <f>'2001'!K69</f>
        <v>0</v>
      </c>
      <c r="L68" s="73">
        <f>'2002'!K69</f>
        <v>0</v>
      </c>
      <c r="M68" s="75">
        <f>'2003'!K69</f>
        <v>0</v>
      </c>
      <c r="N68" s="73">
        <f>'2004'!K69</f>
        <v>0</v>
      </c>
      <c r="O68" s="73">
        <f>'2005'!K69</f>
        <v>0</v>
      </c>
      <c r="P68" s="75">
        <f>'2006'!K69</f>
        <v>0</v>
      </c>
      <c r="Q68" s="73">
        <f>'2007'!K69</f>
        <v>0</v>
      </c>
      <c r="R68" s="73">
        <f>'2008'!K69</f>
        <v>0</v>
      </c>
      <c r="S68" s="73">
        <f>'2009'!K69</f>
        <v>0</v>
      </c>
      <c r="T68" s="73">
        <f>'2010'!K69</f>
        <v>0</v>
      </c>
      <c r="U68" s="73">
        <f>'2011'!K69</f>
        <v>0</v>
      </c>
      <c r="V68" s="73">
        <f>'2012'!K69</f>
        <v>794506</v>
      </c>
      <c r="W68" s="73">
        <f>'2013'!I69</f>
        <v>1087614</v>
      </c>
      <c r="X68" s="73">
        <f>'2014'!I69</f>
        <v>1204650</v>
      </c>
      <c r="Y68" s="73">
        <f>'2015'!I69</f>
        <v>1204267</v>
      </c>
      <c r="Z68" s="73">
        <f>'2016'!I69</f>
        <v>1369459</v>
      </c>
      <c r="AA68" s="73">
        <f>'2017'!I69</f>
        <v>1392109</v>
      </c>
      <c r="AB68" s="73">
        <f>'2018'!I69</f>
        <v>1509319</v>
      </c>
      <c r="AC68" s="73">
        <f>'2019'!I69</f>
        <v>1856991</v>
      </c>
      <c r="AD68" s="73">
        <f>'2020'!I69</f>
        <v>2061461</v>
      </c>
      <c r="AE68" s="73">
        <f>'2021'!I69</f>
        <v>2122707</v>
      </c>
      <c r="AF68" s="73">
        <f>'2022'!I69</f>
        <v>2477255</v>
      </c>
      <c r="AG68" s="76">
        <f>'2023'!I69</f>
        <v>2924061</v>
      </c>
    </row>
    <row r="69" spans="1:33" x14ac:dyDescent="0.25">
      <c r="A69" s="23" t="s">
        <v>63</v>
      </c>
      <c r="B69" s="24"/>
      <c r="C69" s="72">
        <f>'1993'!K70</f>
        <v>0</v>
      </c>
      <c r="D69" s="73">
        <f>'1994'!K70</f>
        <v>0</v>
      </c>
      <c r="E69" s="74">
        <f>'1995'!K70</f>
        <v>0</v>
      </c>
      <c r="F69" s="74">
        <f>'1996'!K70</f>
        <v>0</v>
      </c>
      <c r="G69" s="74">
        <f>'1997'!K70</f>
        <v>0</v>
      </c>
      <c r="H69" s="74">
        <f>'1998'!K70</f>
        <v>0</v>
      </c>
      <c r="I69" s="74">
        <f>'1999'!K70</f>
        <v>0</v>
      </c>
      <c r="J69" s="73">
        <f>'2000'!K70</f>
        <v>0</v>
      </c>
      <c r="K69" s="73">
        <f>'2001'!K70</f>
        <v>0</v>
      </c>
      <c r="L69" s="73">
        <f>'2002'!K70</f>
        <v>0</v>
      </c>
      <c r="M69" s="75">
        <f>'2003'!K70</f>
        <v>0</v>
      </c>
      <c r="N69" s="73">
        <f>'2004'!K70</f>
        <v>0</v>
      </c>
      <c r="O69" s="73">
        <f>'2005'!K70</f>
        <v>0</v>
      </c>
      <c r="P69" s="75">
        <f>'2006'!K70</f>
        <v>0</v>
      </c>
      <c r="Q69" s="73">
        <f>'2007'!K70</f>
        <v>0</v>
      </c>
      <c r="R69" s="73">
        <f>'2008'!K70</f>
        <v>0</v>
      </c>
      <c r="S69" s="73">
        <f>'2009'!K70</f>
        <v>0</v>
      </c>
      <c r="T69" s="73">
        <f>'2010'!K70</f>
        <v>0</v>
      </c>
      <c r="U69" s="73">
        <f>'2011'!K70</f>
        <v>0</v>
      </c>
      <c r="V69" s="73">
        <f>'2012'!K70</f>
        <v>0</v>
      </c>
      <c r="W69" s="73">
        <f>'2013'!I70</f>
        <v>0</v>
      </c>
      <c r="X69" s="73">
        <f>'2014'!I70</f>
        <v>0</v>
      </c>
      <c r="Y69" s="73">
        <f>'2015'!I70</f>
        <v>0</v>
      </c>
      <c r="Z69" s="73">
        <f>'2016'!I70</f>
        <v>0</v>
      </c>
      <c r="AA69" s="73">
        <f>'2017'!I70</f>
        <v>0</v>
      </c>
      <c r="AB69" s="73">
        <f>'2018'!I70</f>
        <v>0</v>
      </c>
      <c r="AC69" s="73">
        <f>'2019'!I70</f>
        <v>0</v>
      </c>
      <c r="AD69" s="73">
        <f>'2020'!I70</f>
        <v>0</v>
      </c>
      <c r="AE69" s="73">
        <f>'2021'!I70</f>
        <v>0</v>
      </c>
      <c r="AF69" s="73">
        <f>'2022'!I70</f>
        <v>0</v>
      </c>
      <c r="AG69" s="76">
        <f>'2023'!I70</f>
        <v>0</v>
      </c>
    </row>
    <row r="70" spans="1:33" x14ac:dyDescent="0.25">
      <c r="A70" s="23" t="s">
        <v>64</v>
      </c>
      <c r="B70" s="24"/>
      <c r="C70" s="72">
        <f>'1993'!K71</f>
        <v>0</v>
      </c>
      <c r="D70" s="73">
        <f>'1994'!K71</f>
        <v>0</v>
      </c>
      <c r="E70" s="74">
        <f>'1995'!K71</f>
        <v>0</v>
      </c>
      <c r="F70" s="74">
        <f>'1996'!K71</f>
        <v>0</v>
      </c>
      <c r="G70" s="74">
        <f>'1997'!K71</f>
        <v>0</v>
      </c>
      <c r="H70" s="74">
        <f>'1998'!K71</f>
        <v>0</v>
      </c>
      <c r="I70" s="74">
        <f>'1999'!K71</f>
        <v>0</v>
      </c>
      <c r="J70" s="73">
        <f>'2000'!K71</f>
        <v>0</v>
      </c>
      <c r="K70" s="73">
        <f>'2001'!K71</f>
        <v>0</v>
      </c>
      <c r="L70" s="73">
        <f>'2002'!K71</f>
        <v>0</v>
      </c>
      <c r="M70" s="75">
        <f>'2003'!K71</f>
        <v>0</v>
      </c>
      <c r="N70" s="73">
        <f>'2004'!K71</f>
        <v>0</v>
      </c>
      <c r="O70" s="73">
        <f>'2005'!K71</f>
        <v>0</v>
      </c>
      <c r="P70" s="75">
        <f>'2006'!K71</f>
        <v>0</v>
      </c>
      <c r="Q70" s="73">
        <f>'2007'!K71</f>
        <v>0</v>
      </c>
      <c r="R70" s="73">
        <f>'2008'!K71</f>
        <v>0</v>
      </c>
      <c r="S70" s="73">
        <f>'2009'!K71</f>
        <v>138275</v>
      </c>
      <c r="T70" s="73">
        <f>'2010'!K71</f>
        <v>161406</v>
      </c>
      <c r="U70" s="73">
        <f>'2011'!K71</f>
        <v>0</v>
      </c>
      <c r="V70" s="73">
        <f>'2012'!K71</f>
        <v>0</v>
      </c>
      <c r="W70" s="73">
        <f>'2013'!I71</f>
        <v>0</v>
      </c>
      <c r="X70" s="73">
        <f>'2014'!I71</f>
        <v>112322</v>
      </c>
      <c r="Y70" s="73">
        <f>'2015'!I71</f>
        <v>0</v>
      </c>
      <c r="Z70" s="73">
        <f>'2016'!I71</f>
        <v>0</v>
      </c>
      <c r="AA70" s="73">
        <f>'2017'!I71</f>
        <v>0</v>
      </c>
      <c r="AB70" s="73">
        <f>'2018'!I71</f>
        <v>0</v>
      </c>
      <c r="AC70" s="73">
        <f>'2019'!I71</f>
        <v>0</v>
      </c>
      <c r="AD70" s="73">
        <f>'2020'!I71</f>
        <v>0</v>
      </c>
      <c r="AE70" s="73">
        <f>'2021'!I71</f>
        <v>0</v>
      </c>
      <c r="AF70" s="73">
        <f>'2022'!I71</f>
        <v>0</v>
      </c>
      <c r="AG70" s="76">
        <f>'2023'!I71</f>
        <v>0</v>
      </c>
    </row>
    <row r="71" spans="1:33" x14ac:dyDescent="0.25">
      <c r="A71" s="47" t="s">
        <v>91</v>
      </c>
      <c r="B71" s="49"/>
      <c r="C71" s="50">
        <f>'1993'!K72</f>
        <v>178534402</v>
      </c>
      <c r="D71" s="51">
        <f>'1994'!K72</f>
        <v>192642237</v>
      </c>
      <c r="E71" s="51">
        <f>'1995'!K72</f>
        <v>215720009</v>
      </c>
      <c r="F71" s="51">
        <f>'1996'!K72</f>
        <v>224241847</v>
      </c>
      <c r="G71" s="51">
        <f>'1997'!K72</f>
        <v>218490494</v>
      </c>
      <c r="H71" s="51">
        <f>'1998'!K72</f>
        <v>233582641</v>
      </c>
      <c r="I71" s="51">
        <f>'1999'!K72</f>
        <v>237631274</v>
      </c>
      <c r="J71" s="51">
        <f>'2000'!K72</f>
        <v>255873369</v>
      </c>
      <c r="K71" s="51">
        <f>'2001'!K72</f>
        <v>278175812</v>
      </c>
      <c r="L71" s="51">
        <f>'2002'!K72</f>
        <v>211529795</v>
      </c>
      <c r="M71" s="52">
        <f>'2003'!K72</f>
        <v>203954862</v>
      </c>
      <c r="N71" s="51">
        <f>'2004'!K72</f>
        <v>222254745</v>
      </c>
      <c r="O71" s="51">
        <f>'2005'!K72</f>
        <v>257256077</v>
      </c>
      <c r="P71" s="52">
        <f>'2006'!K72</f>
        <v>278902292</v>
      </c>
      <c r="Q71" s="51">
        <f>'2007'!K72</f>
        <v>299441458</v>
      </c>
      <c r="R71" s="51">
        <f>'2008'!K72</f>
        <v>280094341</v>
      </c>
      <c r="S71" s="51">
        <f>'2009'!K72</f>
        <v>262199672</v>
      </c>
      <c r="T71" s="51">
        <f>'2010'!K72</f>
        <v>289065380</v>
      </c>
      <c r="U71" s="51">
        <f>'2011'!K72</f>
        <v>256985431</v>
      </c>
      <c r="V71" s="51">
        <f>'2012'!K72</f>
        <v>248870242</v>
      </c>
      <c r="W71" s="51">
        <f>'2013'!I72</f>
        <v>260438801</v>
      </c>
      <c r="X71" s="51">
        <f>'2014'!I72</f>
        <v>279209387</v>
      </c>
      <c r="Y71" s="51">
        <f>'2015'!I72</f>
        <v>281148099</v>
      </c>
      <c r="Z71" s="51">
        <f>'2016'!I72</f>
        <v>292422209</v>
      </c>
      <c r="AA71" s="51">
        <f>'2017'!I72</f>
        <v>298837744</v>
      </c>
      <c r="AB71" s="51">
        <f>'2018'!I72</f>
        <v>310694271</v>
      </c>
      <c r="AC71" s="51">
        <f>'2019'!I72</f>
        <v>323562520</v>
      </c>
      <c r="AD71" s="51">
        <f>'2020'!I72</f>
        <v>332694637</v>
      </c>
      <c r="AE71" s="51">
        <f>'2021'!I72</f>
        <v>329835637</v>
      </c>
      <c r="AF71" s="51">
        <f>'2022'!I72</f>
        <v>369830849</v>
      </c>
      <c r="AG71" s="68">
        <f>'2023'!I72</f>
        <v>384744712</v>
      </c>
    </row>
    <row r="72" spans="1:33" x14ac:dyDescent="0.25">
      <c r="A72" s="48" t="s">
        <v>92</v>
      </c>
      <c r="B72" s="49"/>
      <c r="C72" s="64" t="s">
        <v>94</v>
      </c>
      <c r="D72" s="65">
        <f>(D71-C71)/C71</f>
        <v>7.9020260756243493E-2</v>
      </c>
      <c r="E72" s="65">
        <f t="shared" ref="E72:M72" si="0">(E71-D71)/D71</f>
        <v>0.1197960133737442</v>
      </c>
      <c r="F72" s="65">
        <f t="shared" si="0"/>
        <v>3.9504161155491144E-2</v>
      </c>
      <c r="G72" s="65">
        <f t="shared" si="0"/>
        <v>-2.5647991563323147E-2</v>
      </c>
      <c r="H72" s="65">
        <f t="shared" si="0"/>
        <v>6.9074616124946836E-2</v>
      </c>
      <c r="I72" s="65">
        <f t="shared" si="0"/>
        <v>1.7332764894973509E-2</v>
      </c>
      <c r="J72" s="65">
        <f t="shared" si="0"/>
        <v>7.6766389764000506E-2</v>
      </c>
      <c r="K72" s="65">
        <f t="shared" si="0"/>
        <v>8.716203287259644E-2</v>
      </c>
      <c r="L72" s="65">
        <f t="shared" si="0"/>
        <v>-0.23958235808079531</v>
      </c>
      <c r="M72" s="65">
        <f t="shared" si="0"/>
        <v>-3.581024129484927E-2</v>
      </c>
      <c r="N72" s="65">
        <f t="shared" ref="N72:S72" si="1">(N71-M71)/M71</f>
        <v>8.9725161835073092E-2</v>
      </c>
      <c r="O72" s="65">
        <f t="shared" si="1"/>
        <v>0.15748294597714887</v>
      </c>
      <c r="P72" s="65">
        <f t="shared" si="1"/>
        <v>8.4142677026051355E-2</v>
      </c>
      <c r="Q72" s="65">
        <f t="shared" si="1"/>
        <v>7.364287275201023E-2</v>
      </c>
      <c r="R72" s="65">
        <f t="shared" si="1"/>
        <v>-6.4610682599601829E-2</v>
      </c>
      <c r="S72" s="65">
        <f t="shared" si="1"/>
        <v>-6.3888006220018556E-2</v>
      </c>
      <c r="T72" s="65">
        <f t="shared" ref="T72:Y72" si="2">(T71-S71)/S71</f>
        <v>0.10246278263841611</v>
      </c>
      <c r="U72" s="65">
        <f t="shared" si="2"/>
        <v>-0.11097817732445166</v>
      </c>
      <c r="V72" s="65">
        <f t="shared" si="2"/>
        <v>-3.1578401033948107E-2</v>
      </c>
      <c r="W72" s="65">
        <f t="shared" si="2"/>
        <v>4.6484300039375537E-2</v>
      </c>
      <c r="X72" s="65">
        <f t="shared" si="2"/>
        <v>7.2072924341254355E-2</v>
      </c>
      <c r="Y72" s="65">
        <f t="shared" si="2"/>
        <v>6.9435774378173035E-3</v>
      </c>
      <c r="Z72" s="65">
        <f t="shared" ref="Z72:AD72" si="3">(Z71-Y71)/Y71</f>
        <v>4.0100253354371784E-2</v>
      </c>
      <c r="AA72" s="65">
        <f t="shared" si="3"/>
        <v>2.1939287791920073E-2</v>
      </c>
      <c r="AB72" s="65">
        <f t="shared" si="3"/>
        <v>3.9675466831258104E-2</v>
      </c>
      <c r="AC72" s="65">
        <f t="shared" si="3"/>
        <v>4.1417722182588941E-2</v>
      </c>
      <c r="AD72" s="65">
        <f t="shared" si="3"/>
        <v>2.8223655199619536E-2</v>
      </c>
      <c r="AE72" s="65">
        <f>(AE71-AD71)/AD71</f>
        <v>-8.5934658453782047E-3</v>
      </c>
      <c r="AF72" s="65">
        <f>(AF71-AE71)/AE71</f>
        <v>0.12125800706004367</v>
      </c>
      <c r="AG72" s="81">
        <f>(AG71-AF71)/AF71</f>
        <v>4.0326173547518204E-2</v>
      </c>
    </row>
    <row r="73" spans="1:33" x14ac:dyDescent="0.25">
      <c r="A73" s="48" t="s">
        <v>93</v>
      </c>
      <c r="B73" s="53"/>
      <c r="C73" s="54">
        <f>'1993'!$K$74</f>
        <v>9</v>
      </c>
      <c r="D73" s="55">
        <f>'1994'!$K$74</f>
        <v>8</v>
      </c>
      <c r="E73" s="55">
        <f>'1995'!$K$74</f>
        <v>10</v>
      </c>
      <c r="F73" s="55">
        <f>'1996'!$K$74</f>
        <v>10</v>
      </c>
      <c r="G73" s="55">
        <f>'1997'!$K$74</f>
        <v>10</v>
      </c>
      <c r="H73" s="55">
        <f>'1998'!$K$74</f>
        <v>14</v>
      </c>
      <c r="I73" s="55">
        <f>'1999'!$K$74</f>
        <v>12</v>
      </c>
      <c r="J73" s="55">
        <f>'2000'!$K$74</f>
        <v>17</v>
      </c>
      <c r="K73" s="55">
        <f>'2001'!$K$74</f>
        <v>16</v>
      </c>
      <c r="L73" s="55">
        <f>'2002'!$K$74</f>
        <v>19</v>
      </c>
      <c r="M73" s="55">
        <f>'2003'!$K$74</f>
        <v>18</v>
      </c>
      <c r="N73" s="55">
        <f>'2004'!$K$74</f>
        <v>21</v>
      </c>
      <c r="O73" s="55">
        <f>'2005'!$K$74</f>
        <v>19</v>
      </c>
      <c r="P73" s="69">
        <f>'2006'!$K$74</f>
        <v>19</v>
      </c>
      <c r="Q73" s="55">
        <f>'2007'!$K$74</f>
        <v>20</v>
      </c>
      <c r="R73" s="55">
        <f>'2008'!$K$74</f>
        <v>19</v>
      </c>
      <c r="S73" s="55">
        <f>'2009'!$K$74</f>
        <v>21</v>
      </c>
      <c r="T73" s="55">
        <f>'2010'!$K$74</f>
        <v>19</v>
      </c>
      <c r="U73" s="55">
        <f>'2011'!$K$74</f>
        <v>16</v>
      </c>
      <c r="V73" s="55">
        <f>'2012'!$K$74</f>
        <v>16</v>
      </c>
      <c r="W73" s="55">
        <f>'2013'!$I$74</f>
        <v>16</v>
      </c>
      <c r="X73" s="55">
        <f>'2014'!$I$74</f>
        <v>17</v>
      </c>
      <c r="Y73" s="55">
        <f>'2015'!$I$74</f>
        <v>15</v>
      </c>
      <c r="Z73" s="55">
        <f>'2016'!$I$74</f>
        <v>15</v>
      </c>
      <c r="AA73" s="55">
        <f>'2017'!$I$74</f>
        <v>15</v>
      </c>
      <c r="AB73" s="55">
        <f>'2018'!$I$74</f>
        <v>16</v>
      </c>
      <c r="AC73" s="55">
        <f>'2019'!$I$74</f>
        <v>16</v>
      </c>
      <c r="AD73" s="55">
        <f>'2020'!$I$74</f>
        <v>12</v>
      </c>
      <c r="AE73" s="55">
        <f>'2021'!$I$74</f>
        <v>11</v>
      </c>
      <c r="AF73" s="55">
        <f>'2022'!$I$74</f>
        <v>12</v>
      </c>
      <c r="AG73" s="82">
        <f>'2023'!$I$74</f>
        <v>12</v>
      </c>
    </row>
    <row r="74" spans="1:33" x14ac:dyDescent="0.25">
      <c r="A74" s="11"/>
      <c r="B74" s="12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6"/>
    </row>
    <row r="75" spans="1:33" x14ac:dyDescent="0.25">
      <c r="A75" s="70" t="s">
        <v>118</v>
      </c>
      <c r="B75" s="12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6"/>
    </row>
    <row r="76" spans="1:33" x14ac:dyDescent="0.25">
      <c r="A76" s="11"/>
      <c r="B76" s="12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6"/>
    </row>
    <row r="77" spans="1:33" ht="13.8" thickBot="1" x14ac:dyDescent="0.3">
      <c r="A77" s="27" t="s">
        <v>74</v>
      </c>
      <c r="B77" s="28"/>
      <c r="C77" s="28"/>
      <c r="D77" s="28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30"/>
    </row>
    <row r="78" spans="1:33" x14ac:dyDescent="0.25">
      <c r="A78" s="2"/>
      <c r="B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x14ac:dyDescent="0.25">
      <c r="A79" s="2"/>
      <c r="B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x14ac:dyDescent="0.25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5:33" x14ac:dyDescent="0.25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5:33" x14ac:dyDescent="0.25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5:33" x14ac:dyDescent="0.25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</sheetData>
  <phoneticPr fontId="7" type="noConversion"/>
  <printOptions horizontalCentered="1"/>
  <pageMargins left="0.5" right="0.5" top="0.5" bottom="0.5" header="0.3" footer="0.3"/>
  <pageSetup paperSize="5" scale="38" fitToHeight="0" orientation="landscape" r:id="rId1"/>
  <headerFooter>
    <oddFooter>&amp;L&amp;16Office of Economic and Demographic Research&amp;C&amp;16Page &amp;P of &amp;N&amp;R&amp;16January 24, 2025</oddFooter>
  </headerFooter>
  <ignoredErrors>
    <ignoredError sqref="P72:Q72" evalError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9" width="14.6640625" customWidth="1"/>
  </cols>
  <sheetData>
    <row r="1" spans="1:9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6"/>
    </row>
    <row r="2" spans="1:9" ht="18" thickBot="1" x14ac:dyDescent="0.35">
      <c r="A2" s="80" t="s">
        <v>111</v>
      </c>
      <c r="B2" s="7"/>
      <c r="C2" s="8"/>
      <c r="D2" s="9"/>
      <c r="E2" s="9"/>
      <c r="F2" s="9"/>
      <c r="G2" s="9"/>
      <c r="H2" s="9"/>
      <c r="I2" s="10"/>
    </row>
    <row r="3" spans="1:9" x14ac:dyDescent="0.25">
      <c r="A3" s="31"/>
      <c r="B3" s="32"/>
      <c r="C3" s="33"/>
      <c r="D3" s="34"/>
      <c r="E3" s="34"/>
      <c r="F3" s="34"/>
      <c r="G3" s="34"/>
      <c r="H3" s="34"/>
      <c r="I3" s="35" t="s">
        <v>73</v>
      </c>
    </row>
    <row r="4" spans="1:9" ht="13.8" thickBot="1" x14ac:dyDescent="0.3">
      <c r="A4" s="36" t="s">
        <v>7</v>
      </c>
      <c r="B4" s="37"/>
      <c r="C4" s="38" t="s">
        <v>68</v>
      </c>
      <c r="D4" s="39" t="s">
        <v>69</v>
      </c>
      <c r="E4" s="39" t="s">
        <v>108</v>
      </c>
      <c r="F4" s="39" t="s">
        <v>77</v>
      </c>
      <c r="G4" s="39" t="s">
        <v>78</v>
      </c>
      <c r="H4" s="39" t="s">
        <v>66</v>
      </c>
      <c r="I4" s="40" t="s">
        <v>67</v>
      </c>
    </row>
    <row r="5" spans="1:9" x14ac:dyDescent="0.25">
      <c r="A5" s="41" t="s">
        <v>0</v>
      </c>
      <c r="B5" s="18"/>
      <c r="C5" s="19">
        <v>6095400</v>
      </c>
      <c r="D5" s="21">
        <v>1112319</v>
      </c>
      <c r="E5" s="21">
        <v>0</v>
      </c>
      <c r="F5" s="20">
        <v>26</v>
      </c>
      <c r="G5" s="20">
        <v>644696</v>
      </c>
      <c r="H5" s="20">
        <v>0</v>
      </c>
      <c r="I5" s="22">
        <f t="shared" ref="I5:I68" si="0">SUM(C5:H5)</f>
        <v>7852441</v>
      </c>
    </row>
    <row r="6" spans="1:9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7">
        <f t="shared" si="0"/>
        <v>0</v>
      </c>
    </row>
    <row r="7" spans="1:9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7">
        <f t="shared" si="0"/>
        <v>0</v>
      </c>
    </row>
    <row r="8" spans="1:9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7">
        <f t="shared" si="0"/>
        <v>0</v>
      </c>
    </row>
    <row r="9" spans="1:9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7">
        <f t="shared" si="0"/>
        <v>0</v>
      </c>
    </row>
    <row r="10" spans="1:9" x14ac:dyDescent="0.25">
      <c r="A10" s="42" t="s">
        <v>12</v>
      </c>
      <c r="B10" s="24"/>
      <c r="C10" s="72">
        <v>957000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7">
        <f t="shared" si="0"/>
        <v>957000</v>
      </c>
    </row>
    <row r="11" spans="1:9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7">
        <f t="shared" si="0"/>
        <v>0</v>
      </c>
    </row>
    <row r="12" spans="1:9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7">
        <f t="shared" si="0"/>
        <v>0</v>
      </c>
    </row>
    <row r="13" spans="1:9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7">
        <f t="shared" si="0"/>
        <v>0</v>
      </c>
    </row>
    <row r="14" spans="1:9" x14ac:dyDescent="0.25">
      <c r="A14" s="42" t="s">
        <v>16</v>
      </c>
      <c r="B14" s="24"/>
      <c r="C14" s="72">
        <v>3915622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7">
        <f t="shared" si="0"/>
        <v>3915622</v>
      </c>
    </row>
    <row r="15" spans="1:9" x14ac:dyDescent="0.25">
      <c r="A15" s="42" t="s">
        <v>17</v>
      </c>
      <c r="B15" s="24"/>
      <c r="C15" s="72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7">
        <f t="shared" si="0"/>
        <v>0</v>
      </c>
    </row>
    <row r="16" spans="1:9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7">
        <f t="shared" si="0"/>
        <v>0</v>
      </c>
    </row>
    <row r="17" spans="1:9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7">
        <f t="shared" si="0"/>
        <v>0</v>
      </c>
    </row>
    <row r="18" spans="1:9" x14ac:dyDescent="0.25">
      <c r="A18" s="42" t="s">
        <v>19</v>
      </c>
      <c r="B18" s="24"/>
      <c r="C18" s="72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7">
        <f t="shared" si="0"/>
        <v>0</v>
      </c>
    </row>
    <row r="19" spans="1:9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7">
        <f t="shared" si="0"/>
        <v>0</v>
      </c>
    </row>
    <row r="20" spans="1:9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7">
        <f t="shared" si="0"/>
        <v>0</v>
      </c>
    </row>
    <row r="21" spans="1:9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7">
        <f t="shared" si="0"/>
        <v>0</v>
      </c>
    </row>
    <row r="22" spans="1:9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7">
        <f t="shared" si="0"/>
        <v>0</v>
      </c>
    </row>
    <row r="23" spans="1:9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7">
        <f t="shared" si="0"/>
        <v>0</v>
      </c>
    </row>
    <row r="24" spans="1:9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7">
        <f t="shared" si="0"/>
        <v>0</v>
      </c>
    </row>
    <row r="25" spans="1:9" x14ac:dyDescent="0.25">
      <c r="A25" s="42" t="s">
        <v>26</v>
      </c>
      <c r="B25" s="24"/>
      <c r="C25" s="72">
        <v>28303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7">
        <f t="shared" si="0"/>
        <v>28303</v>
      </c>
    </row>
    <row r="26" spans="1:9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7">
        <f t="shared" si="0"/>
        <v>0</v>
      </c>
    </row>
    <row r="27" spans="1:9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7">
        <f t="shared" si="0"/>
        <v>0</v>
      </c>
    </row>
    <row r="28" spans="1:9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7">
        <f t="shared" si="0"/>
        <v>0</v>
      </c>
    </row>
    <row r="29" spans="1:9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7">
        <f t="shared" si="0"/>
        <v>0</v>
      </c>
    </row>
    <row r="30" spans="1:9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7">
        <f t="shared" si="0"/>
        <v>0</v>
      </c>
    </row>
    <row r="31" spans="1:9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7">
        <f t="shared" si="0"/>
        <v>0</v>
      </c>
    </row>
    <row r="32" spans="1:9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7">
        <f t="shared" si="0"/>
        <v>0</v>
      </c>
    </row>
    <row r="33" spans="1:9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7">
        <f t="shared" si="0"/>
        <v>0</v>
      </c>
    </row>
    <row r="34" spans="1:9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7">
        <f t="shared" si="0"/>
        <v>0</v>
      </c>
    </row>
    <row r="35" spans="1:9" x14ac:dyDescent="0.25">
      <c r="A35" s="42" t="s">
        <v>36</v>
      </c>
      <c r="B35" s="24"/>
      <c r="C35" s="72">
        <v>2920808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7">
        <f t="shared" si="0"/>
        <v>2920808</v>
      </c>
    </row>
    <row r="36" spans="1:9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7">
        <f t="shared" si="0"/>
        <v>0</v>
      </c>
    </row>
    <row r="37" spans="1:9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7">
        <f t="shared" si="0"/>
        <v>0</v>
      </c>
    </row>
    <row r="38" spans="1:9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7">
        <f t="shared" si="0"/>
        <v>0</v>
      </c>
    </row>
    <row r="39" spans="1:9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7">
        <f t="shared" si="0"/>
        <v>0</v>
      </c>
    </row>
    <row r="40" spans="1:9" x14ac:dyDescent="0.25">
      <c r="A40" s="42" t="s">
        <v>40</v>
      </c>
      <c r="B40" s="24"/>
      <c r="C40" s="72">
        <v>4281351</v>
      </c>
      <c r="D40" s="74">
        <v>892272</v>
      </c>
      <c r="E40" s="74">
        <v>734009</v>
      </c>
      <c r="F40" s="74">
        <v>2123</v>
      </c>
      <c r="G40" s="74">
        <v>0</v>
      </c>
      <c r="H40" s="74">
        <v>0</v>
      </c>
      <c r="I40" s="77">
        <f t="shared" si="0"/>
        <v>5909755</v>
      </c>
    </row>
    <row r="41" spans="1:9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7">
        <f t="shared" si="0"/>
        <v>0</v>
      </c>
    </row>
    <row r="42" spans="1:9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7">
        <f t="shared" si="0"/>
        <v>0</v>
      </c>
    </row>
    <row r="43" spans="1:9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7">
        <f t="shared" si="0"/>
        <v>0</v>
      </c>
    </row>
    <row r="44" spans="1:9" x14ac:dyDescent="0.25">
      <c r="A44" s="42" t="s">
        <v>43</v>
      </c>
      <c r="B44" s="24"/>
      <c r="C44" s="72">
        <v>0</v>
      </c>
      <c r="D44" s="74">
        <v>0</v>
      </c>
      <c r="E44" s="74">
        <v>0</v>
      </c>
      <c r="F44" s="74">
        <v>0</v>
      </c>
      <c r="G44" s="74">
        <v>0</v>
      </c>
      <c r="H44" s="74">
        <v>1618000</v>
      </c>
      <c r="I44" s="77">
        <f t="shared" si="0"/>
        <v>1618000</v>
      </c>
    </row>
    <row r="45" spans="1:9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7">
        <f t="shared" si="0"/>
        <v>0</v>
      </c>
    </row>
    <row r="46" spans="1:9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7">
        <f t="shared" si="0"/>
        <v>0</v>
      </c>
    </row>
    <row r="47" spans="1:9" x14ac:dyDescent="0.25">
      <c r="A47" s="42" t="s">
        <v>46</v>
      </c>
      <c r="B47" s="24"/>
      <c r="C47" s="72">
        <v>76203233</v>
      </c>
      <c r="D47" s="74">
        <v>10038877</v>
      </c>
      <c r="E47" s="74">
        <v>2135755</v>
      </c>
      <c r="F47" s="74">
        <v>0</v>
      </c>
      <c r="G47" s="74">
        <v>0</v>
      </c>
      <c r="H47" s="74">
        <v>0</v>
      </c>
      <c r="I47" s="77">
        <f t="shared" si="0"/>
        <v>88377865</v>
      </c>
    </row>
    <row r="48" spans="1:9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7">
        <f t="shared" si="0"/>
        <v>0</v>
      </c>
    </row>
    <row r="49" spans="1:9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7">
        <f t="shared" si="0"/>
        <v>0</v>
      </c>
    </row>
    <row r="50" spans="1:9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7">
        <f t="shared" si="0"/>
        <v>0</v>
      </c>
    </row>
    <row r="51" spans="1:9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7">
        <f t="shared" si="0"/>
        <v>0</v>
      </c>
    </row>
    <row r="52" spans="1:9" x14ac:dyDescent="0.25">
      <c r="A52" s="42" t="s">
        <v>50</v>
      </c>
      <c r="B52" s="24"/>
      <c r="C52" s="72">
        <v>59299418</v>
      </c>
      <c r="D52" s="74">
        <v>8632061</v>
      </c>
      <c r="E52" s="74">
        <v>1138927</v>
      </c>
      <c r="F52" s="74">
        <v>1662</v>
      </c>
      <c r="G52" s="74">
        <v>945552</v>
      </c>
      <c r="H52" s="74">
        <v>0</v>
      </c>
      <c r="I52" s="77">
        <f t="shared" si="0"/>
        <v>70017620</v>
      </c>
    </row>
    <row r="53" spans="1:9" x14ac:dyDescent="0.25">
      <c r="A53" s="42" t="s">
        <v>51</v>
      </c>
      <c r="B53" s="24"/>
      <c r="C53" s="72">
        <v>12606340</v>
      </c>
      <c r="D53" s="74">
        <v>0</v>
      </c>
      <c r="E53" s="74">
        <v>252476</v>
      </c>
      <c r="F53" s="74">
        <v>24</v>
      </c>
      <c r="G53" s="74">
        <v>278801</v>
      </c>
      <c r="H53" s="74">
        <v>0</v>
      </c>
      <c r="I53" s="77">
        <f t="shared" si="0"/>
        <v>13137641</v>
      </c>
    </row>
    <row r="54" spans="1:9" x14ac:dyDescent="0.25">
      <c r="A54" s="42" t="s">
        <v>4</v>
      </c>
      <c r="B54" s="24"/>
      <c r="C54" s="72">
        <v>38084378</v>
      </c>
      <c r="D54" s="74">
        <v>0</v>
      </c>
      <c r="E54" s="74">
        <v>1851679</v>
      </c>
      <c r="F54" s="74">
        <v>0</v>
      </c>
      <c r="G54" s="74">
        <v>0</v>
      </c>
      <c r="H54" s="74">
        <v>0</v>
      </c>
      <c r="I54" s="77">
        <f t="shared" si="0"/>
        <v>39936057</v>
      </c>
    </row>
    <row r="55" spans="1:9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7">
        <f t="shared" si="0"/>
        <v>0</v>
      </c>
    </row>
    <row r="56" spans="1:9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7">
        <f t="shared" si="0"/>
        <v>0</v>
      </c>
    </row>
    <row r="57" spans="1:9" x14ac:dyDescent="0.25">
      <c r="A57" s="42" t="s">
        <v>54</v>
      </c>
      <c r="B57" s="24"/>
      <c r="C57" s="72">
        <v>26042717</v>
      </c>
      <c r="D57" s="74">
        <v>4294943</v>
      </c>
      <c r="E57" s="74">
        <v>601858</v>
      </c>
      <c r="F57" s="74">
        <v>165</v>
      </c>
      <c r="G57" s="74">
        <v>0</v>
      </c>
      <c r="H57" s="74">
        <v>0</v>
      </c>
      <c r="I57" s="77">
        <f t="shared" si="0"/>
        <v>30939683</v>
      </c>
    </row>
    <row r="58" spans="1:9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7">
        <f t="shared" si="0"/>
        <v>0</v>
      </c>
    </row>
    <row r="59" spans="1:9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7">
        <f t="shared" si="0"/>
        <v>0</v>
      </c>
    </row>
    <row r="60" spans="1:9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7">
        <f t="shared" si="0"/>
        <v>0</v>
      </c>
    </row>
    <row r="61" spans="1:9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7">
        <f t="shared" si="0"/>
        <v>0</v>
      </c>
    </row>
    <row r="62" spans="1:9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7">
        <f t="shared" si="0"/>
        <v>0</v>
      </c>
    </row>
    <row r="63" spans="1:9" x14ac:dyDescent="0.25">
      <c r="A63" s="42" t="s">
        <v>5</v>
      </c>
      <c r="B63" s="24"/>
      <c r="C63" s="72">
        <v>5089295</v>
      </c>
      <c r="D63" s="74">
        <v>1205891</v>
      </c>
      <c r="E63" s="74">
        <v>8160</v>
      </c>
      <c r="F63" s="74">
        <v>285</v>
      </c>
      <c r="G63" s="74">
        <v>224350</v>
      </c>
      <c r="H63" s="74">
        <v>0</v>
      </c>
      <c r="I63" s="77">
        <f t="shared" si="0"/>
        <v>6527981</v>
      </c>
    </row>
    <row r="64" spans="1:9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7">
        <f t="shared" si="0"/>
        <v>0</v>
      </c>
    </row>
    <row r="65" spans="1:9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7">
        <f t="shared" si="0"/>
        <v>0</v>
      </c>
    </row>
    <row r="66" spans="1:9" x14ac:dyDescent="0.25">
      <c r="A66" s="78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7">
        <f t="shared" si="0"/>
        <v>0</v>
      </c>
    </row>
    <row r="67" spans="1:9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7">
        <f t="shared" si="0"/>
        <v>0</v>
      </c>
    </row>
    <row r="68" spans="1:9" x14ac:dyDescent="0.25">
      <c r="A68" s="42" t="s">
        <v>61</v>
      </c>
      <c r="B68" s="24"/>
      <c r="C68" s="72">
        <v>7805056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  <c r="I68" s="77">
        <f t="shared" si="0"/>
        <v>7805056</v>
      </c>
    </row>
    <row r="69" spans="1:9" x14ac:dyDescent="0.25">
      <c r="A69" s="42" t="s">
        <v>62</v>
      </c>
      <c r="B69" s="24"/>
      <c r="C69" s="72">
        <v>1204267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7">
        <f>SUM(C69:H69)</f>
        <v>1204267</v>
      </c>
    </row>
    <row r="70" spans="1:9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7">
        <f>SUM(C70:H70)</f>
        <v>0</v>
      </c>
    </row>
    <row r="71" spans="1:9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7">
        <f>SUM(C71:H71)</f>
        <v>0</v>
      </c>
    </row>
    <row r="72" spans="1:9" x14ac:dyDescent="0.25">
      <c r="A72" s="47" t="s">
        <v>91</v>
      </c>
      <c r="B72" s="57"/>
      <c r="C72" s="58">
        <f t="shared" ref="C72:I72" si="1">SUM(C5:C71)</f>
        <v>244533188</v>
      </c>
      <c r="D72" s="59">
        <f t="shared" si="1"/>
        <v>26176363</v>
      </c>
      <c r="E72" s="59">
        <f t="shared" si="1"/>
        <v>6722864</v>
      </c>
      <c r="F72" s="59">
        <f>SUM(F5:F71)</f>
        <v>4285</v>
      </c>
      <c r="G72" s="59">
        <f>SUM(G5:G71)</f>
        <v>2093399</v>
      </c>
      <c r="H72" s="59">
        <f>SUM(H5:H71)</f>
        <v>1618000</v>
      </c>
      <c r="I72" s="60">
        <f t="shared" si="1"/>
        <v>281148099</v>
      </c>
    </row>
    <row r="73" spans="1:9" x14ac:dyDescent="0.25">
      <c r="A73" s="48" t="s">
        <v>72</v>
      </c>
      <c r="B73" s="57"/>
      <c r="C73" s="61">
        <f t="shared" ref="C73:I73" si="2">(C72/$I72)</f>
        <v>0.86976646425768644</v>
      </c>
      <c r="D73" s="62">
        <f t="shared" si="2"/>
        <v>9.3105246285161619E-2</v>
      </c>
      <c r="E73" s="62">
        <f t="shared" si="2"/>
        <v>2.3912180178034922E-2</v>
      </c>
      <c r="F73" s="62">
        <f t="shared" si="2"/>
        <v>1.5241077621513635E-5</v>
      </c>
      <c r="G73" s="62">
        <f t="shared" si="2"/>
        <v>7.4458942011199581E-3</v>
      </c>
      <c r="H73" s="62">
        <f t="shared" si="2"/>
        <v>5.7549740003755099E-3</v>
      </c>
      <c r="I73" s="63">
        <f t="shared" si="2"/>
        <v>1</v>
      </c>
    </row>
    <row r="74" spans="1:9" x14ac:dyDescent="0.25">
      <c r="A74" s="48" t="s">
        <v>93</v>
      </c>
      <c r="B74" s="49"/>
      <c r="C74" s="54">
        <f>COUNTIF(C5:C71,"&gt;0")</f>
        <v>14</v>
      </c>
      <c r="D74" s="54">
        <f t="shared" ref="D74:I74" si="3">COUNTIF(D5:D71,"&gt;0")</f>
        <v>6</v>
      </c>
      <c r="E74" s="54">
        <f t="shared" si="3"/>
        <v>7</v>
      </c>
      <c r="F74" s="54">
        <f t="shared" si="3"/>
        <v>6</v>
      </c>
      <c r="G74" s="54">
        <f t="shared" si="3"/>
        <v>4</v>
      </c>
      <c r="H74" s="54">
        <f t="shared" si="3"/>
        <v>1</v>
      </c>
      <c r="I74" s="56">
        <f t="shared" si="3"/>
        <v>15</v>
      </c>
    </row>
    <row r="75" spans="1:9" x14ac:dyDescent="0.25">
      <c r="A75" s="43"/>
      <c r="B75" s="44"/>
      <c r="C75" s="25"/>
      <c r="D75" s="25"/>
      <c r="E75" s="25"/>
      <c r="F75" s="25"/>
      <c r="G75" s="25"/>
      <c r="H75" s="25"/>
      <c r="I75" s="26"/>
    </row>
    <row r="76" spans="1:9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30"/>
    </row>
    <row r="77" spans="1:9" x14ac:dyDescent="0.25">
      <c r="D77" s="1"/>
      <c r="E77" s="1"/>
      <c r="F77" s="1"/>
      <c r="G77" s="1"/>
      <c r="H77" s="1"/>
      <c r="I77" s="1"/>
    </row>
  </sheetData>
  <printOptions horizontalCentered="1"/>
  <pageMargins left="0.5" right="0.5" top="0.5" bottom="0.5" header="0.3" footer="0.3"/>
  <pageSetup scale="77" fitToHeight="0" orientation="portrait" r:id="rId1"/>
  <headerFooter>
    <oddFooter>&amp;LOffice of Economic and Demographic Research&amp;RPage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9" width="14.6640625" customWidth="1"/>
  </cols>
  <sheetData>
    <row r="1" spans="1:9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6"/>
    </row>
    <row r="2" spans="1:9" ht="18" thickBot="1" x14ac:dyDescent="0.35">
      <c r="A2" s="80" t="s">
        <v>110</v>
      </c>
      <c r="B2" s="7"/>
      <c r="C2" s="8"/>
      <c r="D2" s="9"/>
      <c r="E2" s="9"/>
      <c r="F2" s="9"/>
      <c r="G2" s="9"/>
      <c r="H2" s="9"/>
      <c r="I2" s="10"/>
    </row>
    <row r="3" spans="1:9" x14ac:dyDescent="0.25">
      <c r="A3" s="31"/>
      <c r="B3" s="32"/>
      <c r="C3" s="33"/>
      <c r="D3" s="34"/>
      <c r="E3" s="34"/>
      <c r="F3" s="34"/>
      <c r="G3" s="34"/>
      <c r="H3" s="34"/>
      <c r="I3" s="35" t="s">
        <v>73</v>
      </c>
    </row>
    <row r="4" spans="1:9" ht="13.8" thickBot="1" x14ac:dyDescent="0.3">
      <c r="A4" s="36" t="s">
        <v>7</v>
      </c>
      <c r="B4" s="37"/>
      <c r="C4" s="38" t="s">
        <v>68</v>
      </c>
      <c r="D4" s="39" t="s">
        <v>69</v>
      </c>
      <c r="E4" s="39" t="s">
        <v>108</v>
      </c>
      <c r="F4" s="39" t="s">
        <v>77</v>
      </c>
      <c r="G4" s="39" t="s">
        <v>78</v>
      </c>
      <c r="H4" s="39" t="s">
        <v>66</v>
      </c>
      <c r="I4" s="40" t="s">
        <v>67</v>
      </c>
    </row>
    <row r="5" spans="1:9" x14ac:dyDescent="0.25">
      <c r="A5" s="41" t="s">
        <v>0</v>
      </c>
      <c r="B5" s="18"/>
      <c r="C5" s="19">
        <v>6169583</v>
      </c>
      <c r="D5" s="21">
        <v>1084472</v>
      </c>
      <c r="E5" s="21">
        <v>0</v>
      </c>
      <c r="F5" s="20">
        <v>4</v>
      </c>
      <c r="G5" s="20">
        <v>633577</v>
      </c>
      <c r="H5" s="20">
        <v>0</v>
      </c>
      <c r="I5" s="22">
        <f t="shared" ref="I5:I68" si="0">SUM(C5:H5)</f>
        <v>7887636</v>
      </c>
    </row>
    <row r="6" spans="1:9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7">
        <f t="shared" si="0"/>
        <v>0</v>
      </c>
    </row>
    <row r="7" spans="1:9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7">
        <f t="shared" si="0"/>
        <v>0</v>
      </c>
    </row>
    <row r="8" spans="1:9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7">
        <f t="shared" si="0"/>
        <v>0</v>
      </c>
    </row>
    <row r="9" spans="1:9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7">
        <f t="shared" si="0"/>
        <v>0</v>
      </c>
    </row>
    <row r="10" spans="1:9" x14ac:dyDescent="0.25">
      <c r="A10" s="42" t="s">
        <v>12</v>
      </c>
      <c r="B10" s="24"/>
      <c r="C10" s="72">
        <v>941000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7">
        <f t="shared" si="0"/>
        <v>941000</v>
      </c>
    </row>
    <row r="11" spans="1:9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7">
        <f t="shared" si="0"/>
        <v>0</v>
      </c>
    </row>
    <row r="12" spans="1:9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7">
        <f t="shared" si="0"/>
        <v>0</v>
      </c>
    </row>
    <row r="13" spans="1:9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7">
        <f t="shared" si="0"/>
        <v>0</v>
      </c>
    </row>
    <row r="14" spans="1:9" x14ac:dyDescent="0.25">
      <c r="A14" s="42" t="s">
        <v>16</v>
      </c>
      <c r="B14" s="24"/>
      <c r="C14" s="72">
        <v>3674244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7">
        <f t="shared" si="0"/>
        <v>3674244</v>
      </c>
    </row>
    <row r="15" spans="1:9" x14ac:dyDescent="0.25">
      <c r="A15" s="42" t="s">
        <v>17</v>
      </c>
      <c r="B15" s="24"/>
      <c r="C15" s="72">
        <v>0</v>
      </c>
      <c r="D15" s="74">
        <v>309132</v>
      </c>
      <c r="E15" s="74">
        <v>0</v>
      </c>
      <c r="F15" s="74">
        <v>0</v>
      </c>
      <c r="G15" s="74">
        <v>0</v>
      </c>
      <c r="H15" s="74">
        <v>0</v>
      </c>
      <c r="I15" s="77">
        <f t="shared" si="0"/>
        <v>309132</v>
      </c>
    </row>
    <row r="16" spans="1:9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7">
        <f t="shared" si="0"/>
        <v>0</v>
      </c>
    </row>
    <row r="17" spans="1:9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7">
        <f t="shared" si="0"/>
        <v>0</v>
      </c>
    </row>
    <row r="18" spans="1:9" x14ac:dyDescent="0.25">
      <c r="A18" s="42" t="s">
        <v>19</v>
      </c>
      <c r="B18" s="24"/>
      <c r="C18" s="72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7">
        <f t="shared" si="0"/>
        <v>0</v>
      </c>
    </row>
    <row r="19" spans="1:9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7">
        <f t="shared" si="0"/>
        <v>0</v>
      </c>
    </row>
    <row r="20" spans="1:9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7">
        <f t="shared" si="0"/>
        <v>0</v>
      </c>
    </row>
    <row r="21" spans="1:9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7">
        <f t="shared" si="0"/>
        <v>0</v>
      </c>
    </row>
    <row r="22" spans="1:9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7">
        <f t="shared" si="0"/>
        <v>0</v>
      </c>
    </row>
    <row r="23" spans="1:9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7">
        <f t="shared" si="0"/>
        <v>0</v>
      </c>
    </row>
    <row r="24" spans="1:9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7">
        <f t="shared" si="0"/>
        <v>0</v>
      </c>
    </row>
    <row r="25" spans="1:9" x14ac:dyDescent="0.25">
      <c r="A25" s="42" t="s">
        <v>26</v>
      </c>
      <c r="B25" s="24"/>
      <c r="C25" s="72">
        <v>28690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7">
        <f t="shared" si="0"/>
        <v>28690</v>
      </c>
    </row>
    <row r="26" spans="1:9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7">
        <f t="shared" si="0"/>
        <v>0</v>
      </c>
    </row>
    <row r="27" spans="1:9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7">
        <f t="shared" si="0"/>
        <v>0</v>
      </c>
    </row>
    <row r="28" spans="1:9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7">
        <f t="shared" si="0"/>
        <v>0</v>
      </c>
    </row>
    <row r="29" spans="1:9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7">
        <f t="shared" si="0"/>
        <v>0</v>
      </c>
    </row>
    <row r="30" spans="1:9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7">
        <f t="shared" si="0"/>
        <v>0</v>
      </c>
    </row>
    <row r="31" spans="1:9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7">
        <f t="shared" si="0"/>
        <v>0</v>
      </c>
    </row>
    <row r="32" spans="1:9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7">
        <f t="shared" si="0"/>
        <v>0</v>
      </c>
    </row>
    <row r="33" spans="1:9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7">
        <f t="shared" si="0"/>
        <v>0</v>
      </c>
    </row>
    <row r="34" spans="1:9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7">
        <f t="shared" si="0"/>
        <v>0</v>
      </c>
    </row>
    <row r="35" spans="1:9" x14ac:dyDescent="0.25">
      <c r="A35" s="42" t="s">
        <v>36</v>
      </c>
      <c r="B35" s="24"/>
      <c r="C35" s="72">
        <v>2869421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7">
        <f t="shared" si="0"/>
        <v>2869421</v>
      </c>
    </row>
    <row r="36" spans="1:9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7">
        <f t="shared" si="0"/>
        <v>0</v>
      </c>
    </row>
    <row r="37" spans="1:9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7">
        <f t="shared" si="0"/>
        <v>0</v>
      </c>
    </row>
    <row r="38" spans="1:9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7">
        <f t="shared" si="0"/>
        <v>0</v>
      </c>
    </row>
    <row r="39" spans="1:9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7">
        <f t="shared" si="0"/>
        <v>0</v>
      </c>
    </row>
    <row r="40" spans="1:9" x14ac:dyDescent="0.25">
      <c r="A40" s="42" t="s">
        <v>40</v>
      </c>
      <c r="B40" s="24"/>
      <c r="C40" s="72">
        <v>4315227</v>
      </c>
      <c r="D40" s="74">
        <v>822938</v>
      </c>
      <c r="E40" s="74">
        <v>608271</v>
      </c>
      <c r="F40" s="74">
        <v>1706</v>
      </c>
      <c r="G40" s="74">
        <v>0</v>
      </c>
      <c r="H40" s="74">
        <v>0</v>
      </c>
      <c r="I40" s="77">
        <f t="shared" si="0"/>
        <v>5748142</v>
      </c>
    </row>
    <row r="41" spans="1:9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7">
        <f t="shared" si="0"/>
        <v>0</v>
      </c>
    </row>
    <row r="42" spans="1:9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7">
        <f t="shared" si="0"/>
        <v>0</v>
      </c>
    </row>
    <row r="43" spans="1:9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7">
        <f t="shared" si="0"/>
        <v>0</v>
      </c>
    </row>
    <row r="44" spans="1:9" x14ac:dyDescent="0.25">
      <c r="A44" s="42" t="s">
        <v>43</v>
      </c>
      <c r="B44" s="24"/>
      <c r="C44" s="72">
        <v>0</v>
      </c>
      <c r="D44" s="74">
        <v>0</v>
      </c>
      <c r="E44" s="74">
        <v>0</v>
      </c>
      <c r="F44" s="74">
        <v>0</v>
      </c>
      <c r="G44" s="74">
        <v>0</v>
      </c>
      <c r="H44" s="74">
        <v>1617000</v>
      </c>
      <c r="I44" s="77">
        <f t="shared" si="0"/>
        <v>1617000</v>
      </c>
    </row>
    <row r="45" spans="1:9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7">
        <f t="shared" si="0"/>
        <v>0</v>
      </c>
    </row>
    <row r="46" spans="1:9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7">
        <f t="shared" si="0"/>
        <v>0</v>
      </c>
    </row>
    <row r="47" spans="1:9" x14ac:dyDescent="0.25">
      <c r="A47" s="42" t="s">
        <v>46</v>
      </c>
      <c r="B47" s="24"/>
      <c r="C47" s="72">
        <v>76705857</v>
      </c>
      <c r="D47" s="74">
        <v>9923946</v>
      </c>
      <c r="E47" s="74">
        <v>2030192</v>
      </c>
      <c r="F47" s="74">
        <v>0</v>
      </c>
      <c r="G47" s="74">
        <v>0</v>
      </c>
      <c r="H47" s="74">
        <v>0</v>
      </c>
      <c r="I47" s="77">
        <f t="shared" si="0"/>
        <v>88659995</v>
      </c>
    </row>
    <row r="48" spans="1:9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7">
        <f t="shared" si="0"/>
        <v>0</v>
      </c>
    </row>
    <row r="49" spans="1:9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7">
        <f t="shared" si="0"/>
        <v>0</v>
      </c>
    </row>
    <row r="50" spans="1:9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7">
        <f t="shared" si="0"/>
        <v>0</v>
      </c>
    </row>
    <row r="51" spans="1:9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7">
        <f t="shared" si="0"/>
        <v>0</v>
      </c>
    </row>
    <row r="52" spans="1:9" x14ac:dyDescent="0.25">
      <c r="A52" s="42" t="s">
        <v>50</v>
      </c>
      <c r="B52" s="24"/>
      <c r="C52" s="72">
        <v>59817032</v>
      </c>
      <c r="D52" s="74">
        <v>8259864</v>
      </c>
      <c r="E52" s="74">
        <v>1025614</v>
      </c>
      <c r="F52" s="74">
        <v>1461</v>
      </c>
      <c r="G52" s="74">
        <v>987486</v>
      </c>
      <c r="H52" s="74">
        <v>0</v>
      </c>
      <c r="I52" s="77">
        <f t="shared" si="0"/>
        <v>70091457</v>
      </c>
    </row>
    <row r="53" spans="1:9" x14ac:dyDescent="0.25">
      <c r="A53" s="42" t="s">
        <v>51</v>
      </c>
      <c r="B53" s="24"/>
      <c r="C53" s="72">
        <v>12294428</v>
      </c>
      <c r="D53" s="74">
        <v>0</v>
      </c>
      <c r="E53" s="74">
        <v>162103</v>
      </c>
      <c r="F53" s="74">
        <v>25</v>
      </c>
      <c r="G53" s="74">
        <v>270672</v>
      </c>
      <c r="H53" s="74">
        <v>0</v>
      </c>
      <c r="I53" s="77">
        <f t="shared" si="0"/>
        <v>12727228</v>
      </c>
    </row>
    <row r="54" spans="1:9" x14ac:dyDescent="0.25">
      <c r="A54" s="42" t="s">
        <v>4</v>
      </c>
      <c r="B54" s="24"/>
      <c r="C54" s="72">
        <v>37216961</v>
      </c>
      <c r="D54" s="74">
        <v>0</v>
      </c>
      <c r="E54" s="74">
        <v>1860814</v>
      </c>
      <c r="F54" s="74">
        <v>0</v>
      </c>
      <c r="G54" s="74">
        <v>0</v>
      </c>
      <c r="H54" s="74">
        <v>0</v>
      </c>
      <c r="I54" s="77">
        <f t="shared" si="0"/>
        <v>39077775</v>
      </c>
    </row>
    <row r="55" spans="1:9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7">
        <f t="shared" si="0"/>
        <v>0</v>
      </c>
    </row>
    <row r="56" spans="1:9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7">
        <f t="shared" si="0"/>
        <v>0</v>
      </c>
    </row>
    <row r="57" spans="1:9" x14ac:dyDescent="0.25">
      <c r="A57" s="42" t="s">
        <v>54</v>
      </c>
      <c r="B57" s="24"/>
      <c r="C57" s="72">
        <v>25299987</v>
      </c>
      <c r="D57" s="74">
        <v>4049000</v>
      </c>
      <c r="E57" s="74">
        <v>634165</v>
      </c>
      <c r="F57" s="74">
        <v>131</v>
      </c>
      <c r="G57" s="74">
        <v>0</v>
      </c>
      <c r="H57" s="74">
        <v>0</v>
      </c>
      <c r="I57" s="77">
        <f t="shared" si="0"/>
        <v>29983283</v>
      </c>
    </row>
    <row r="58" spans="1:9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7">
        <f t="shared" si="0"/>
        <v>0</v>
      </c>
    </row>
    <row r="59" spans="1:9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7">
        <f t="shared" si="0"/>
        <v>0</v>
      </c>
    </row>
    <row r="60" spans="1:9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7">
        <f t="shared" si="0"/>
        <v>0</v>
      </c>
    </row>
    <row r="61" spans="1:9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7">
        <f t="shared" si="0"/>
        <v>0</v>
      </c>
    </row>
    <row r="62" spans="1:9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7">
        <f t="shared" si="0"/>
        <v>0</v>
      </c>
    </row>
    <row r="63" spans="1:9" x14ac:dyDescent="0.25">
      <c r="A63" s="42" t="s">
        <v>5</v>
      </c>
      <c r="B63" s="24"/>
      <c r="C63" s="72">
        <v>5122696</v>
      </c>
      <c r="D63" s="74">
        <v>1126867</v>
      </c>
      <c r="E63" s="74">
        <v>7654</v>
      </c>
      <c r="F63" s="74">
        <v>676</v>
      </c>
      <c r="G63" s="74">
        <v>229268</v>
      </c>
      <c r="H63" s="74">
        <v>0</v>
      </c>
      <c r="I63" s="77">
        <f t="shared" si="0"/>
        <v>6487161</v>
      </c>
    </row>
    <row r="64" spans="1:9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7">
        <f t="shared" si="0"/>
        <v>0</v>
      </c>
    </row>
    <row r="65" spans="1:9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7">
        <f t="shared" si="0"/>
        <v>0</v>
      </c>
    </row>
    <row r="66" spans="1:9" x14ac:dyDescent="0.25">
      <c r="A66" s="78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7">
        <f t="shared" si="0"/>
        <v>0</v>
      </c>
    </row>
    <row r="67" spans="1:9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7">
        <f t="shared" si="0"/>
        <v>0</v>
      </c>
    </row>
    <row r="68" spans="1:9" x14ac:dyDescent="0.25">
      <c r="A68" s="42" t="s">
        <v>61</v>
      </c>
      <c r="B68" s="24"/>
      <c r="C68" s="72">
        <v>7790251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  <c r="I68" s="77">
        <f t="shared" si="0"/>
        <v>7790251</v>
      </c>
    </row>
    <row r="69" spans="1:9" x14ac:dyDescent="0.25">
      <c r="A69" s="42" t="s">
        <v>62</v>
      </c>
      <c r="B69" s="24"/>
      <c r="C69" s="72">
        <v>1204650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7">
        <f>SUM(C69:H69)</f>
        <v>1204650</v>
      </c>
    </row>
    <row r="70" spans="1:9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7">
        <f>SUM(C70:H70)</f>
        <v>0</v>
      </c>
    </row>
    <row r="71" spans="1:9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112322</v>
      </c>
      <c r="I71" s="77">
        <f>SUM(C71:H71)</f>
        <v>112322</v>
      </c>
    </row>
    <row r="72" spans="1:9" x14ac:dyDescent="0.25">
      <c r="A72" s="47" t="s">
        <v>91</v>
      </c>
      <c r="B72" s="57"/>
      <c r="C72" s="58">
        <f t="shared" ref="C72:I72" si="1">SUM(C5:C71)</f>
        <v>243450027</v>
      </c>
      <c r="D72" s="59">
        <f t="shared" si="1"/>
        <v>25576219</v>
      </c>
      <c r="E72" s="59">
        <f t="shared" si="1"/>
        <v>6328813</v>
      </c>
      <c r="F72" s="59">
        <f>SUM(F5:F71)</f>
        <v>4003</v>
      </c>
      <c r="G72" s="59">
        <f>SUM(G5:G71)</f>
        <v>2121003</v>
      </c>
      <c r="H72" s="59">
        <f>SUM(H5:H71)</f>
        <v>1729322</v>
      </c>
      <c r="I72" s="60">
        <f t="shared" si="1"/>
        <v>279209387</v>
      </c>
    </row>
    <row r="73" spans="1:9" x14ac:dyDescent="0.25">
      <c r="A73" s="48" t="s">
        <v>72</v>
      </c>
      <c r="B73" s="57"/>
      <c r="C73" s="61">
        <f t="shared" ref="C73:I73" si="2">(C72/$I72)</f>
        <v>0.87192636900850329</v>
      </c>
      <c r="D73" s="62">
        <f t="shared" si="2"/>
        <v>9.1602289145099547E-2</v>
      </c>
      <c r="E73" s="62">
        <f t="shared" si="2"/>
        <v>2.2666906252689849E-2</v>
      </c>
      <c r="F73" s="62">
        <f t="shared" si="2"/>
        <v>1.4336910528011725E-5</v>
      </c>
      <c r="G73" s="62">
        <f t="shared" si="2"/>
        <v>7.5964602149998636E-3</v>
      </c>
      <c r="H73" s="62">
        <f t="shared" si="2"/>
        <v>6.1936384681794384E-3</v>
      </c>
      <c r="I73" s="63">
        <f t="shared" si="2"/>
        <v>1</v>
      </c>
    </row>
    <row r="74" spans="1:9" x14ac:dyDescent="0.25">
      <c r="A74" s="48" t="s">
        <v>93</v>
      </c>
      <c r="B74" s="49"/>
      <c r="C74" s="54">
        <f>COUNTIF(C5:C71,"&gt;0")</f>
        <v>14</v>
      </c>
      <c r="D74" s="54">
        <f t="shared" ref="D74:I74" si="3">COUNTIF(D5:D71,"&gt;0")</f>
        <v>7</v>
      </c>
      <c r="E74" s="54">
        <f t="shared" si="3"/>
        <v>7</v>
      </c>
      <c r="F74" s="54">
        <f t="shared" si="3"/>
        <v>6</v>
      </c>
      <c r="G74" s="54">
        <f t="shared" si="3"/>
        <v>4</v>
      </c>
      <c r="H74" s="54">
        <f t="shared" si="3"/>
        <v>2</v>
      </c>
      <c r="I74" s="56">
        <f t="shared" si="3"/>
        <v>17</v>
      </c>
    </row>
    <row r="75" spans="1:9" x14ac:dyDescent="0.25">
      <c r="A75" s="43"/>
      <c r="B75" s="44"/>
      <c r="C75" s="25"/>
      <c r="D75" s="25"/>
      <c r="E75" s="25"/>
      <c r="F75" s="25"/>
      <c r="G75" s="25"/>
      <c r="H75" s="25"/>
      <c r="I75" s="26"/>
    </row>
    <row r="76" spans="1:9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30"/>
    </row>
    <row r="77" spans="1:9" x14ac:dyDescent="0.25">
      <c r="D77" s="1"/>
      <c r="E77" s="1"/>
      <c r="F77" s="1"/>
      <c r="G77" s="1"/>
      <c r="H77" s="1"/>
      <c r="I77" s="1"/>
    </row>
  </sheetData>
  <printOptions horizontalCentered="1"/>
  <pageMargins left="0.5" right="0.5" top="0.5" bottom="0.5" header="0.3" footer="0.3"/>
  <pageSetup scale="77" fitToHeight="0" orientation="portrait" r:id="rId1"/>
  <headerFooter>
    <oddFooter>&amp;LOffice of Economic and Demographic Research&amp;RPage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9" width="14.6640625" customWidth="1"/>
  </cols>
  <sheetData>
    <row r="1" spans="1:9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6"/>
    </row>
    <row r="2" spans="1:9" ht="18" thickBot="1" x14ac:dyDescent="0.35">
      <c r="A2" s="80" t="s">
        <v>109</v>
      </c>
      <c r="B2" s="7"/>
      <c r="C2" s="8"/>
      <c r="D2" s="9"/>
      <c r="E2" s="9"/>
      <c r="F2" s="9"/>
      <c r="G2" s="9"/>
      <c r="H2" s="9"/>
      <c r="I2" s="10"/>
    </row>
    <row r="3" spans="1:9" x14ac:dyDescent="0.25">
      <c r="A3" s="31"/>
      <c r="B3" s="32"/>
      <c r="C3" s="33"/>
      <c r="D3" s="34"/>
      <c r="E3" s="34"/>
      <c r="F3" s="34"/>
      <c r="G3" s="34"/>
      <c r="H3" s="34"/>
      <c r="I3" s="35" t="s">
        <v>73</v>
      </c>
    </row>
    <row r="4" spans="1:9" ht="13.8" thickBot="1" x14ac:dyDescent="0.3">
      <c r="A4" s="36" t="s">
        <v>7</v>
      </c>
      <c r="B4" s="37"/>
      <c r="C4" s="38" t="s">
        <v>68</v>
      </c>
      <c r="D4" s="39" t="s">
        <v>69</v>
      </c>
      <c r="E4" s="39" t="s">
        <v>108</v>
      </c>
      <c r="F4" s="39" t="s">
        <v>77</v>
      </c>
      <c r="G4" s="39" t="s">
        <v>78</v>
      </c>
      <c r="H4" s="39" t="s">
        <v>66</v>
      </c>
      <c r="I4" s="40" t="s">
        <v>67</v>
      </c>
    </row>
    <row r="5" spans="1:9" x14ac:dyDescent="0.25">
      <c r="A5" s="41" t="s">
        <v>0</v>
      </c>
      <c r="B5" s="18"/>
      <c r="C5" s="19">
        <v>6083440</v>
      </c>
      <c r="D5" s="21">
        <v>1083523</v>
      </c>
      <c r="E5" s="21">
        <v>0</v>
      </c>
      <c r="F5" s="20">
        <v>0</v>
      </c>
      <c r="G5" s="20">
        <v>609147</v>
      </c>
      <c r="H5" s="20">
        <v>0</v>
      </c>
      <c r="I5" s="22">
        <f t="shared" ref="I5:I36" si="0">SUM(C5:H5)</f>
        <v>7776110</v>
      </c>
    </row>
    <row r="6" spans="1:9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7">
        <f t="shared" si="0"/>
        <v>0</v>
      </c>
    </row>
    <row r="7" spans="1:9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7">
        <f t="shared" si="0"/>
        <v>0</v>
      </c>
    </row>
    <row r="8" spans="1:9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7">
        <f t="shared" si="0"/>
        <v>0</v>
      </c>
    </row>
    <row r="9" spans="1:9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7">
        <f t="shared" si="0"/>
        <v>0</v>
      </c>
    </row>
    <row r="10" spans="1:9" x14ac:dyDescent="0.25">
      <c r="A10" s="42" t="s">
        <v>12</v>
      </c>
      <c r="B10" s="24"/>
      <c r="C10" s="72">
        <v>874000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7">
        <f t="shared" si="0"/>
        <v>874000</v>
      </c>
    </row>
    <row r="11" spans="1:9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7">
        <f t="shared" si="0"/>
        <v>0</v>
      </c>
    </row>
    <row r="12" spans="1:9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7">
        <f t="shared" si="0"/>
        <v>0</v>
      </c>
    </row>
    <row r="13" spans="1:9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7">
        <f t="shared" si="0"/>
        <v>0</v>
      </c>
    </row>
    <row r="14" spans="1:9" x14ac:dyDescent="0.25">
      <c r="A14" s="42" t="s">
        <v>16</v>
      </c>
      <c r="B14" s="24"/>
      <c r="C14" s="72">
        <v>3178068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7">
        <f t="shared" si="0"/>
        <v>3178068</v>
      </c>
    </row>
    <row r="15" spans="1:9" x14ac:dyDescent="0.25">
      <c r="A15" s="42" t="s">
        <v>17</v>
      </c>
      <c r="B15" s="24"/>
      <c r="C15" s="72">
        <v>300838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7">
        <f t="shared" si="0"/>
        <v>300838</v>
      </c>
    </row>
    <row r="16" spans="1:9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7">
        <f t="shared" si="0"/>
        <v>0</v>
      </c>
    </row>
    <row r="17" spans="1:9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7">
        <f t="shared" si="0"/>
        <v>0</v>
      </c>
    </row>
    <row r="18" spans="1:9" x14ac:dyDescent="0.25">
      <c r="A18" s="42" t="s">
        <v>19</v>
      </c>
      <c r="B18" s="24"/>
      <c r="C18" s="72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7">
        <f t="shared" si="0"/>
        <v>0</v>
      </c>
    </row>
    <row r="19" spans="1:9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7">
        <f t="shared" si="0"/>
        <v>0</v>
      </c>
    </row>
    <row r="20" spans="1:9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7">
        <f t="shared" si="0"/>
        <v>0</v>
      </c>
    </row>
    <row r="21" spans="1:9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7">
        <f t="shared" si="0"/>
        <v>0</v>
      </c>
    </row>
    <row r="22" spans="1:9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7">
        <f t="shared" si="0"/>
        <v>0</v>
      </c>
    </row>
    <row r="23" spans="1:9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7">
        <f t="shared" si="0"/>
        <v>0</v>
      </c>
    </row>
    <row r="24" spans="1:9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7">
        <f t="shared" si="0"/>
        <v>0</v>
      </c>
    </row>
    <row r="25" spans="1:9" x14ac:dyDescent="0.25">
      <c r="A25" s="42" t="s">
        <v>26</v>
      </c>
      <c r="B25" s="24"/>
      <c r="C25" s="72">
        <v>29391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7">
        <f t="shared" si="0"/>
        <v>29391</v>
      </c>
    </row>
    <row r="26" spans="1:9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7">
        <f t="shared" si="0"/>
        <v>0</v>
      </c>
    </row>
    <row r="27" spans="1:9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7">
        <f t="shared" si="0"/>
        <v>0</v>
      </c>
    </row>
    <row r="28" spans="1:9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7">
        <f t="shared" si="0"/>
        <v>0</v>
      </c>
    </row>
    <row r="29" spans="1:9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7">
        <f t="shared" si="0"/>
        <v>0</v>
      </c>
    </row>
    <row r="30" spans="1:9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7">
        <f t="shared" si="0"/>
        <v>0</v>
      </c>
    </row>
    <row r="31" spans="1:9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7">
        <f t="shared" si="0"/>
        <v>0</v>
      </c>
    </row>
    <row r="32" spans="1:9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7">
        <f t="shared" si="0"/>
        <v>0</v>
      </c>
    </row>
    <row r="33" spans="1:9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7">
        <f t="shared" si="0"/>
        <v>0</v>
      </c>
    </row>
    <row r="34" spans="1:9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7">
        <f t="shared" si="0"/>
        <v>0</v>
      </c>
    </row>
    <row r="35" spans="1:9" x14ac:dyDescent="0.25">
      <c r="A35" s="42" t="s">
        <v>36</v>
      </c>
      <c r="B35" s="24"/>
      <c r="C35" s="72">
        <v>2651166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7">
        <f t="shared" si="0"/>
        <v>2651166</v>
      </c>
    </row>
    <row r="36" spans="1:9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7">
        <f t="shared" si="0"/>
        <v>0</v>
      </c>
    </row>
    <row r="37" spans="1:9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7">
        <f t="shared" ref="I37:I68" si="1">SUM(C37:H37)</f>
        <v>0</v>
      </c>
    </row>
    <row r="38" spans="1:9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7">
        <f t="shared" si="1"/>
        <v>0</v>
      </c>
    </row>
    <row r="39" spans="1:9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7">
        <f t="shared" si="1"/>
        <v>0</v>
      </c>
    </row>
    <row r="40" spans="1:9" x14ac:dyDescent="0.25">
      <c r="A40" s="42" t="s">
        <v>40</v>
      </c>
      <c r="B40" s="24"/>
      <c r="C40" s="72">
        <v>5033573</v>
      </c>
      <c r="D40" s="74">
        <v>823137</v>
      </c>
      <c r="E40" s="74">
        <v>453129</v>
      </c>
      <c r="F40" s="74">
        <v>1419</v>
      </c>
      <c r="G40" s="74">
        <v>0</v>
      </c>
      <c r="H40" s="74">
        <v>0</v>
      </c>
      <c r="I40" s="77">
        <f t="shared" si="1"/>
        <v>6311258</v>
      </c>
    </row>
    <row r="41" spans="1:9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7">
        <f t="shared" si="1"/>
        <v>0</v>
      </c>
    </row>
    <row r="42" spans="1:9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7">
        <f t="shared" si="1"/>
        <v>0</v>
      </c>
    </row>
    <row r="43" spans="1:9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7">
        <f t="shared" si="1"/>
        <v>0</v>
      </c>
    </row>
    <row r="44" spans="1:9" x14ac:dyDescent="0.25">
      <c r="A44" s="42" t="s">
        <v>43</v>
      </c>
      <c r="B44" s="24"/>
      <c r="C44" s="72">
        <v>0</v>
      </c>
      <c r="D44" s="74">
        <v>0</v>
      </c>
      <c r="E44" s="74">
        <v>0</v>
      </c>
      <c r="F44" s="74">
        <v>0</v>
      </c>
      <c r="G44" s="74">
        <v>0</v>
      </c>
      <c r="H44" s="74">
        <v>1684000</v>
      </c>
      <c r="I44" s="77">
        <f t="shared" si="1"/>
        <v>1684000</v>
      </c>
    </row>
    <row r="45" spans="1:9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7">
        <f t="shared" si="1"/>
        <v>0</v>
      </c>
    </row>
    <row r="46" spans="1:9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7">
        <f t="shared" si="1"/>
        <v>0</v>
      </c>
    </row>
    <row r="47" spans="1:9" x14ac:dyDescent="0.25">
      <c r="A47" s="42" t="s">
        <v>46</v>
      </c>
      <c r="B47" s="24"/>
      <c r="C47" s="72">
        <v>70623468</v>
      </c>
      <c r="D47" s="74">
        <v>8247217</v>
      </c>
      <c r="E47" s="74">
        <v>1930433</v>
      </c>
      <c r="F47" s="74">
        <v>0</v>
      </c>
      <c r="G47" s="74">
        <v>0</v>
      </c>
      <c r="H47" s="74">
        <v>0</v>
      </c>
      <c r="I47" s="77">
        <f t="shared" si="1"/>
        <v>80801118</v>
      </c>
    </row>
    <row r="48" spans="1:9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7">
        <f t="shared" si="1"/>
        <v>0</v>
      </c>
    </row>
    <row r="49" spans="1:9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7">
        <f t="shared" si="1"/>
        <v>0</v>
      </c>
    </row>
    <row r="50" spans="1:9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7">
        <f t="shared" si="1"/>
        <v>0</v>
      </c>
    </row>
    <row r="51" spans="1:9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7">
        <f t="shared" si="1"/>
        <v>0</v>
      </c>
    </row>
    <row r="52" spans="1:9" x14ac:dyDescent="0.25">
      <c r="A52" s="42" t="s">
        <v>50</v>
      </c>
      <c r="B52" s="24"/>
      <c r="C52" s="72">
        <v>55737049</v>
      </c>
      <c r="D52" s="74">
        <v>8198796</v>
      </c>
      <c r="E52" s="74">
        <v>833633</v>
      </c>
      <c r="F52" s="74">
        <v>1443</v>
      </c>
      <c r="G52" s="74">
        <v>918716</v>
      </c>
      <c r="H52" s="74">
        <v>0</v>
      </c>
      <c r="I52" s="77">
        <f t="shared" si="1"/>
        <v>65689637</v>
      </c>
    </row>
    <row r="53" spans="1:9" x14ac:dyDescent="0.25">
      <c r="A53" s="42" t="s">
        <v>51</v>
      </c>
      <c r="B53" s="24"/>
      <c r="C53" s="72">
        <v>11345054</v>
      </c>
      <c r="D53" s="74">
        <v>0</v>
      </c>
      <c r="E53" s="74">
        <v>162569</v>
      </c>
      <c r="F53" s="74">
        <v>16</v>
      </c>
      <c r="G53" s="74">
        <v>248314</v>
      </c>
      <c r="H53" s="74">
        <v>0</v>
      </c>
      <c r="I53" s="77">
        <f t="shared" si="1"/>
        <v>11755953</v>
      </c>
    </row>
    <row r="54" spans="1:9" x14ac:dyDescent="0.25">
      <c r="A54" s="42" t="s">
        <v>4</v>
      </c>
      <c r="B54" s="24"/>
      <c r="C54" s="72">
        <v>33944905</v>
      </c>
      <c r="D54" s="74">
        <v>0</v>
      </c>
      <c r="E54" s="74">
        <v>2017335</v>
      </c>
      <c r="F54" s="74">
        <v>0</v>
      </c>
      <c r="G54" s="74">
        <v>0</v>
      </c>
      <c r="H54" s="74">
        <v>0</v>
      </c>
      <c r="I54" s="77">
        <f t="shared" si="1"/>
        <v>35962240</v>
      </c>
    </row>
    <row r="55" spans="1:9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7">
        <f t="shared" si="1"/>
        <v>0</v>
      </c>
    </row>
    <row r="56" spans="1:9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7">
        <f t="shared" si="1"/>
        <v>0</v>
      </c>
    </row>
    <row r="57" spans="1:9" x14ac:dyDescent="0.25">
      <c r="A57" s="42" t="s">
        <v>54</v>
      </c>
      <c r="B57" s="24"/>
      <c r="C57" s="72">
        <v>24509459</v>
      </c>
      <c r="D57" s="74">
        <v>3877915</v>
      </c>
      <c r="E57" s="74">
        <v>621127</v>
      </c>
      <c r="F57" s="74">
        <v>130</v>
      </c>
      <c r="G57" s="74">
        <v>0</v>
      </c>
      <c r="H57" s="74">
        <v>0</v>
      </c>
      <c r="I57" s="77">
        <f t="shared" si="1"/>
        <v>29008631</v>
      </c>
    </row>
    <row r="58" spans="1:9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7">
        <f t="shared" si="1"/>
        <v>0</v>
      </c>
    </row>
    <row r="59" spans="1:9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7">
        <f t="shared" si="1"/>
        <v>0</v>
      </c>
    </row>
    <row r="60" spans="1:9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7">
        <f t="shared" si="1"/>
        <v>0</v>
      </c>
    </row>
    <row r="61" spans="1:9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7">
        <f t="shared" si="1"/>
        <v>0</v>
      </c>
    </row>
    <row r="62" spans="1:9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7">
        <f t="shared" si="1"/>
        <v>0</v>
      </c>
    </row>
    <row r="63" spans="1:9" x14ac:dyDescent="0.25">
      <c r="A63" s="42" t="s">
        <v>5</v>
      </c>
      <c r="B63" s="24"/>
      <c r="C63" s="72">
        <v>4789593</v>
      </c>
      <c r="D63" s="74">
        <v>1099428</v>
      </c>
      <c r="E63" s="74">
        <v>11741</v>
      </c>
      <c r="F63" s="74">
        <v>218</v>
      </c>
      <c r="G63" s="74">
        <v>209304</v>
      </c>
      <c r="H63" s="74">
        <v>0</v>
      </c>
      <c r="I63" s="77">
        <f t="shared" si="1"/>
        <v>6110284</v>
      </c>
    </row>
    <row r="64" spans="1:9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7">
        <f t="shared" si="1"/>
        <v>0</v>
      </c>
    </row>
    <row r="65" spans="1:9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7">
        <f t="shared" si="1"/>
        <v>0</v>
      </c>
    </row>
    <row r="66" spans="1:9" x14ac:dyDescent="0.25">
      <c r="A66" s="42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7">
        <f t="shared" si="1"/>
        <v>0</v>
      </c>
    </row>
    <row r="67" spans="1:9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7">
        <f t="shared" si="1"/>
        <v>0</v>
      </c>
    </row>
    <row r="68" spans="1:9" x14ac:dyDescent="0.25">
      <c r="A68" s="42" t="s">
        <v>61</v>
      </c>
      <c r="B68" s="24"/>
      <c r="C68" s="72">
        <v>6902123</v>
      </c>
      <c r="D68" s="74">
        <v>0</v>
      </c>
      <c r="E68" s="74">
        <v>0</v>
      </c>
      <c r="F68" s="74">
        <v>0</v>
      </c>
      <c r="G68" s="74">
        <v>316370</v>
      </c>
      <c r="H68" s="74">
        <v>0</v>
      </c>
      <c r="I68" s="77">
        <f t="shared" si="1"/>
        <v>7218493</v>
      </c>
    </row>
    <row r="69" spans="1:9" x14ac:dyDescent="0.25">
      <c r="A69" s="42" t="s">
        <v>62</v>
      </c>
      <c r="B69" s="24"/>
      <c r="C69" s="72">
        <v>1087614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7">
        <f>SUM(C69:H69)</f>
        <v>1087614</v>
      </c>
    </row>
    <row r="70" spans="1:9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7">
        <f>SUM(C70:H70)</f>
        <v>0</v>
      </c>
    </row>
    <row r="71" spans="1:9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7">
        <f>SUM(C71:H71)</f>
        <v>0</v>
      </c>
    </row>
    <row r="72" spans="1:9" x14ac:dyDescent="0.25">
      <c r="A72" s="47" t="s">
        <v>91</v>
      </c>
      <c r="B72" s="57"/>
      <c r="C72" s="58">
        <f t="shared" ref="C72:I72" si="2">SUM(C5:C71)</f>
        <v>227089741</v>
      </c>
      <c r="D72" s="59">
        <f t="shared" si="2"/>
        <v>23330016</v>
      </c>
      <c r="E72" s="59">
        <f t="shared" si="2"/>
        <v>6029967</v>
      </c>
      <c r="F72" s="59">
        <f>SUM(F5:F71)</f>
        <v>3226</v>
      </c>
      <c r="G72" s="59">
        <f>SUM(G5:G71)</f>
        <v>2301851</v>
      </c>
      <c r="H72" s="59">
        <f>SUM(H5:H71)</f>
        <v>1684000</v>
      </c>
      <c r="I72" s="60">
        <f t="shared" si="2"/>
        <v>260438801</v>
      </c>
    </row>
    <row r="73" spans="1:9" x14ac:dyDescent="0.25">
      <c r="A73" s="48" t="s">
        <v>72</v>
      </c>
      <c r="B73" s="57"/>
      <c r="C73" s="61">
        <f t="shared" ref="C73:I73" si="3">(C72/$I72)</f>
        <v>0.87195049327538565</v>
      </c>
      <c r="D73" s="62">
        <f t="shared" si="3"/>
        <v>8.9579647542610205E-2</v>
      </c>
      <c r="E73" s="62">
        <f t="shared" si="3"/>
        <v>2.3153105362361117E-2</v>
      </c>
      <c r="F73" s="62">
        <f t="shared" si="3"/>
        <v>1.2386787174619192E-5</v>
      </c>
      <c r="G73" s="62">
        <f t="shared" si="3"/>
        <v>8.838356616455165E-3</v>
      </c>
      <c r="H73" s="62">
        <f t="shared" si="3"/>
        <v>6.4660104160132424E-3</v>
      </c>
      <c r="I73" s="63">
        <f t="shared" si="3"/>
        <v>1</v>
      </c>
    </row>
    <row r="74" spans="1:9" x14ac:dyDescent="0.25">
      <c r="A74" s="48" t="s">
        <v>93</v>
      </c>
      <c r="B74" s="49"/>
      <c r="C74" s="54">
        <f>COUNTIF(C5:C71,"&gt;0")</f>
        <v>15</v>
      </c>
      <c r="D74" s="54">
        <f t="shared" ref="D74:I74" si="4">COUNTIF(D5:D71,"&gt;0")</f>
        <v>6</v>
      </c>
      <c r="E74" s="54">
        <f t="shared" si="4"/>
        <v>7</v>
      </c>
      <c r="F74" s="54">
        <f t="shared" si="4"/>
        <v>5</v>
      </c>
      <c r="G74" s="54">
        <f t="shared" si="4"/>
        <v>5</v>
      </c>
      <c r="H74" s="54">
        <f t="shared" si="4"/>
        <v>1</v>
      </c>
      <c r="I74" s="56">
        <f t="shared" si="4"/>
        <v>16</v>
      </c>
    </row>
    <row r="75" spans="1:9" x14ac:dyDescent="0.25">
      <c r="A75" s="43"/>
      <c r="B75" s="44"/>
      <c r="C75" s="25"/>
      <c r="D75" s="25"/>
      <c r="E75" s="25"/>
      <c r="F75" s="25"/>
      <c r="G75" s="25"/>
      <c r="H75" s="25"/>
      <c r="I75" s="26"/>
    </row>
    <row r="76" spans="1:9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30"/>
    </row>
    <row r="77" spans="1:9" x14ac:dyDescent="0.25">
      <c r="D77" s="1"/>
      <c r="E77" s="1"/>
      <c r="F77" s="1"/>
      <c r="G77" s="1"/>
      <c r="H77" s="1"/>
      <c r="I77" s="1"/>
    </row>
  </sheetData>
  <printOptions horizontalCentered="1"/>
  <pageMargins left="0.5" right="0.5" top="0.5" bottom="0.5" header="0.3" footer="0.3"/>
  <pageSetup scale="77" fitToHeight="0" orientation="portrait" r:id="rId1"/>
  <headerFooter>
    <oddFooter>&amp;LOffice of Economic and Demographic Research&amp;RPage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11" width="14.6640625" customWidth="1"/>
  </cols>
  <sheetData>
    <row r="1" spans="1:11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5"/>
      <c r="J1" s="5"/>
      <c r="K1" s="6"/>
    </row>
    <row r="2" spans="1:11" ht="18" thickBot="1" x14ac:dyDescent="0.35">
      <c r="A2" s="80" t="s">
        <v>107</v>
      </c>
      <c r="B2" s="7"/>
      <c r="C2" s="8"/>
      <c r="D2" s="9"/>
      <c r="E2" s="9"/>
      <c r="F2" s="9"/>
      <c r="G2" s="9"/>
      <c r="H2" s="9"/>
      <c r="I2" s="9"/>
      <c r="J2" s="9"/>
      <c r="K2" s="10"/>
    </row>
    <row r="3" spans="1:11" x14ac:dyDescent="0.25">
      <c r="A3" s="31"/>
      <c r="B3" s="32"/>
      <c r="C3" s="33"/>
      <c r="D3" s="34" t="s">
        <v>76</v>
      </c>
      <c r="E3" s="34"/>
      <c r="F3" s="34"/>
      <c r="G3" s="34"/>
      <c r="H3" s="34"/>
      <c r="I3" s="34"/>
      <c r="J3" s="34"/>
      <c r="K3" s="35" t="s">
        <v>73</v>
      </c>
    </row>
    <row r="4" spans="1:11" ht="13.8" thickBot="1" x14ac:dyDescent="0.3">
      <c r="A4" s="36" t="s">
        <v>7</v>
      </c>
      <c r="B4" s="37"/>
      <c r="C4" s="38" t="s">
        <v>68</v>
      </c>
      <c r="D4" s="39" t="s">
        <v>75</v>
      </c>
      <c r="E4" s="39" t="s">
        <v>69</v>
      </c>
      <c r="F4" s="39" t="s">
        <v>108</v>
      </c>
      <c r="G4" s="39" t="s">
        <v>71</v>
      </c>
      <c r="H4" s="39" t="s">
        <v>77</v>
      </c>
      <c r="I4" s="39" t="s">
        <v>78</v>
      </c>
      <c r="J4" s="39" t="s">
        <v>66</v>
      </c>
      <c r="K4" s="40" t="s">
        <v>67</v>
      </c>
    </row>
    <row r="5" spans="1:11" x14ac:dyDescent="0.25">
      <c r="A5" s="41" t="s">
        <v>0</v>
      </c>
      <c r="B5" s="18"/>
      <c r="C5" s="19">
        <v>6090689</v>
      </c>
      <c r="D5" s="20">
        <v>0</v>
      </c>
      <c r="E5" s="21">
        <v>1140612</v>
      </c>
      <c r="F5" s="21">
        <v>0</v>
      </c>
      <c r="G5" s="20">
        <v>0</v>
      </c>
      <c r="H5" s="20">
        <v>8</v>
      </c>
      <c r="I5" s="20">
        <v>599894</v>
      </c>
      <c r="J5" s="20">
        <v>0</v>
      </c>
      <c r="K5" s="22">
        <f>SUM(C5:J5)</f>
        <v>7831203</v>
      </c>
    </row>
    <row r="6" spans="1:11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7">
        <f>SUM(C6:J6)</f>
        <v>0</v>
      </c>
    </row>
    <row r="7" spans="1:11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7">
        <f t="shared" ref="K7:K70" si="0">SUM(C7:J7)</f>
        <v>0</v>
      </c>
    </row>
    <row r="8" spans="1:11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7">
        <f t="shared" si="0"/>
        <v>0</v>
      </c>
    </row>
    <row r="9" spans="1:11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7">
        <f t="shared" si="0"/>
        <v>0</v>
      </c>
    </row>
    <row r="10" spans="1:11" x14ac:dyDescent="0.25">
      <c r="A10" s="42" t="s">
        <v>12</v>
      </c>
      <c r="B10" s="24"/>
      <c r="C10" s="72">
        <v>800000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7">
        <f t="shared" si="0"/>
        <v>800000</v>
      </c>
    </row>
    <row r="11" spans="1:11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7">
        <f t="shared" si="0"/>
        <v>0</v>
      </c>
    </row>
    <row r="12" spans="1:11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7">
        <f t="shared" si="0"/>
        <v>0</v>
      </c>
    </row>
    <row r="13" spans="1:11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7">
        <f t="shared" si="0"/>
        <v>0</v>
      </c>
    </row>
    <row r="14" spans="1:11" x14ac:dyDescent="0.25">
      <c r="A14" s="42" t="s">
        <v>16</v>
      </c>
      <c r="B14" s="24"/>
      <c r="C14" s="72">
        <v>3245305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7">
        <f t="shared" si="0"/>
        <v>3245305</v>
      </c>
    </row>
    <row r="15" spans="1:11" x14ac:dyDescent="0.25">
      <c r="A15" s="42" t="s">
        <v>17</v>
      </c>
      <c r="B15" s="24"/>
      <c r="C15" s="72">
        <v>0</v>
      </c>
      <c r="D15" s="74">
        <v>0</v>
      </c>
      <c r="E15" s="74">
        <v>282207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7">
        <f t="shared" si="0"/>
        <v>282207</v>
      </c>
    </row>
    <row r="16" spans="1:11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7">
        <f t="shared" si="0"/>
        <v>0</v>
      </c>
    </row>
    <row r="17" spans="1:11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7">
        <f t="shared" si="0"/>
        <v>0</v>
      </c>
    </row>
    <row r="18" spans="1:11" x14ac:dyDescent="0.25">
      <c r="A18" s="42" t="s">
        <v>19</v>
      </c>
      <c r="B18" s="24"/>
      <c r="C18" s="72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7">
        <f t="shared" si="0"/>
        <v>0</v>
      </c>
    </row>
    <row r="19" spans="1:11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4"/>
      <c r="J19" s="74"/>
      <c r="K19" s="77">
        <f t="shared" si="0"/>
        <v>0</v>
      </c>
    </row>
    <row r="20" spans="1:11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7">
        <f t="shared" si="0"/>
        <v>0</v>
      </c>
    </row>
    <row r="21" spans="1:11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7">
        <f t="shared" si="0"/>
        <v>0</v>
      </c>
    </row>
    <row r="22" spans="1:11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7">
        <f t="shared" si="0"/>
        <v>0</v>
      </c>
    </row>
    <row r="23" spans="1:11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7">
        <f t="shared" si="0"/>
        <v>0</v>
      </c>
    </row>
    <row r="24" spans="1:11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7">
        <f t="shared" si="0"/>
        <v>0</v>
      </c>
    </row>
    <row r="25" spans="1:11" x14ac:dyDescent="0.25">
      <c r="A25" s="42" t="s">
        <v>26</v>
      </c>
      <c r="B25" s="24"/>
      <c r="C25" s="72">
        <v>28664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24527</v>
      </c>
      <c r="K25" s="77">
        <f t="shared" si="0"/>
        <v>53191</v>
      </c>
    </row>
    <row r="26" spans="1:11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7">
        <f t="shared" si="0"/>
        <v>0</v>
      </c>
    </row>
    <row r="27" spans="1:11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7">
        <f t="shared" si="0"/>
        <v>0</v>
      </c>
    </row>
    <row r="28" spans="1:11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7">
        <f t="shared" si="0"/>
        <v>0</v>
      </c>
    </row>
    <row r="29" spans="1:11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7">
        <f t="shared" si="0"/>
        <v>0</v>
      </c>
    </row>
    <row r="30" spans="1:11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7">
        <f t="shared" si="0"/>
        <v>0</v>
      </c>
    </row>
    <row r="31" spans="1:11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7">
        <f t="shared" si="0"/>
        <v>0</v>
      </c>
    </row>
    <row r="32" spans="1:11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7">
        <f t="shared" si="0"/>
        <v>0</v>
      </c>
    </row>
    <row r="33" spans="1:11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7">
        <f t="shared" si="0"/>
        <v>0</v>
      </c>
    </row>
    <row r="34" spans="1:11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7">
        <f t="shared" si="0"/>
        <v>0</v>
      </c>
    </row>
    <row r="35" spans="1:11" x14ac:dyDescent="0.25">
      <c r="A35" s="42" t="s">
        <v>36</v>
      </c>
      <c r="B35" s="24"/>
      <c r="C35" s="72">
        <v>2710502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7">
        <f t="shared" si="0"/>
        <v>2710502</v>
      </c>
    </row>
    <row r="36" spans="1:11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7">
        <f t="shared" si="0"/>
        <v>0</v>
      </c>
    </row>
    <row r="37" spans="1:11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7">
        <f t="shared" si="0"/>
        <v>0</v>
      </c>
    </row>
    <row r="38" spans="1:11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7">
        <f t="shared" si="0"/>
        <v>0</v>
      </c>
    </row>
    <row r="39" spans="1:11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7">
        <f t="shared" si="0"/>
        <v>0</v>
      </c>
    </row>
    <row r="40" spans="1:11" x14ac:dyDescent="0.25">
      <c r="A40" s="42" t="s">
        <v>40</v>
      </c>
      <c r="B40" s="24"/>
      <c r="C40" s="72">
        <v>5819459</v>
      </c>
      <c r="D40" s="74">
        <v>0</v>
      </c>
      <c r="E40" s="74">
        <v>851509</v>
      </c>
      <c r="F40" s="74">
        <v>593314</v>
      </c>
      <c r="G40" s="74">
        <v>0</v>
      </c>
      <c r="H40" s="74">
        <v>2678</v>
      </c>
      <c r="I40" s="74">
        <v>0</v>
      </c>
      <c r="J40" s="74">
        <v>-29619</v>
      </c>
      <c r="K40" s="77">
        <f t="shared" si="0"/>
        <v>7237341</v>
      </c>
    </row>
    <row r="41" spans="1:11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7">
        <f t="shared" si="0"/>
        <v>0</v>
      </c>
    </row>
    <row r="42" spans="1:11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7">
        <f t="shared" si="0"/>
        <v>0</v>
      </c>
    </row>
    <row r="43" spans="1:11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7">
        <f t="shared" si="0"/>
        <v>0</v>
      </c>
    </row>
    <row r="44" spans="1:11" x14ac:dyDescent="0.25">
      <c r="A44" s="42" t="s">
        <v>43</v>
      </c>
      <c r="B44" s="24"/>
      <c r="C44" s="72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1640000</v>
      </c>
      <c r="K44" s="77">
        <f t="shared" si="0"/>
        <v>1640000</v>
      </c>
    </row>
    <row r="45" spans="1:11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7">
        <f t="shared" si="0"/>
        <v>0</v>
      </c>
    </row>
    <row r="46" spans="1:11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7">
        <f t="shared" si="0"/>
        <v>0</v>
      </c>
    </row>
    <row r="47" spans="1:11" x14ac:dyDescent="0.25">
      <c r="A47" s="42" t="s">
        <v>46</v>
      </c>
      <c r="B47" s="24"/>
      <c r="C47" s="72">
        <v>64927166</v>
      </c>
      <c r="D47" s="74">
        <v>0</v>
      </c>
      <c r="E47" s="74">
        <v>8563669</v>
      </c>
      <c r="F47" s="74">
        <v>2253190</v>
      </c>
      <c r="G47" s="74">
        <v>0</v>
      </c>
      <c r="H47" s="74">
        <v>0</v>
      </c>
      <c r="I47" s="74">
        <v>0</v>
      </c>
      <c r="J47" s="74">
        <v>0</v>
      </c>
      <c r="K47" s="77">
        <f t="shared" si="0"/>
        <v>75744025</v>
      </c>
    </row>
    <row r="48" spans="1:11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7">
        <f t="shared" si="0"/>
        <v>0</v>
      </c>
    </row>
    <row r="49" spans="1:11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7">
        <f t="shared" si="0"/>
        <v>0</v>
      </c>
    </row>
    <row r="50" spans="1:11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7">
        <f t="shared" si="0"/>
        <v>0</v>
      </c>
    </row>
    <row r="51" spans="1:11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7">
        <f t="shared" si="0"/>
        <v>0</v>
      </c>
    </row>
    <row r="52" spans="1:11" x14ac:dyDescent="0.25">
      <c r="A52" s="42" t="s">
        <v>50</v>
      </c>
      <c r="B52" s="24"/>
      <c r="C52" s="72">
        <v>52525005</v>
      </c>
      <c r="D52" s="74">
        <v>0</v>
      </c>
      <c r="E52" s="74">
        <v>8084259</v>
      </c>
      <c r="F52" s="74">
        <v>817696</v>
      </c>
      <c r="G52" s="74">
        <v>0</v>
      </c>
      <c r="H52" s="74">
        <v>1497</v>
      </c>
      <c r="I52" s="74">
        <v>1419053</v>
      </c>
      <c r="J52" s="74">
        <v>0</v>
      </c>
      <c r="K52" s="77">
        <f t="shared" si="0"/>
        <v>62847510</v>
      </c>
    </row>
    <row r="53" spans="1:11" x14ac:dyDescent="0.25">
      <c r="A53" s="42" t="s">
        <v>51</v>
      </c>
      <c r="B53" s="24"/>
      <c r="C53" s="72">
        <v>10654000</v>
      </c>
      <c r="D53" s="74">
        <v>0</v>
      </c>
      <c r="E53" s="74">
        <v>0</v>
      </c>
      <c r="F53" s="74">
        <v>147000</v>
      </c>
      <c r="G53" s="74">
        <v>0</v>
      </c>
      <c r="H53" s="74">
        <v>0</v>
      </c>
      <c r="I53" s="74">
        <v>334000</v>
      </c>
      <c r="J53" s="74">
        <v>0</v>
      </c>
      <c r="K53" s="77">
        <f t="shared" si="0"/>
        <v>11135000</v>
      </c>
    </row>
    <row r="54" spans="1:11" x14ac:dyDescent="0.25">
      <c r="A54" s="42" t="s">
        <v>4</v>
      </c>
      <c r="B54" s="24"/>
      <c r="C54" s="72">
        <v>31919775</v>
      </c>
      <c r="D54" s="74">
        <v>0</v>
      </c>
      <c r="E54" s="74">
        <v>0</v>
      </c>
      <c r="F54" s="74">
        <v>1634063</v>
      </c>
      <c r="G54" s="74">
        <v>0</v>
      </c>
      <c r="H54" s="74">
        <v>0</v>
      </c>
      <c r="I54" s="74">
        <v>0</v>
      </c>
      <c r="J54" s="74">
        <v>0</v>
      </c>
      <c r="K54" s="77">
        <f t="shared" si="0"/>
        <v>33553838</v>
      </c>
    </row>
    <row r="55" spans="1:11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7">
        <f t="shared" si="0"/>
        <v>0</v>
      </c>
    </row>
    <row r="56" spans="1:11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7">
        <f t="shared" si="0"/>
        <v>0</v>
      </c>
    </row>
    <row r="57" spans="1:11" x14ac:dyDescent="0.25">
      <c r="A57" s="42" t="s">
        <v>54</v>
      </c>
      <c r="B57" s="24"/>
      <c r="C57" s="72">
        <v>23761791</v>
      </c>
      <c r="D57" s="74">
        <v>0</v>
      </c>
      <c r="E57" s="74">
        <v>3959510</v>
      </c>
      <c r="F57" s="74">
        <v>601900</v>
      </c>
      <c r="G57" s="74">
        <v>0</v>
      </c>
      <c r="H57" s="74">
        <v>120</v>
      </c>
      <c r="I57" s="74">
        <v>0</v>
      </c>
      <c r="J57" s="74">
        <v>0</v>
      </c>
      <c r="K57" s="77">
        <f t="shared" si="0"/>
        <v>28323321</v>
      </c>
    </row>
    <row r="58" spans="1:11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7">
        <f t="shared" si="0"/>
        <v>0</v>
      </c>
    </row>
    <row r="59" spans="1:11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7">
        <f t="shared" si="0"/>
        <v>0</v>
      </c>
    </row>
    <row r="60" spans="1:11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7">
        <f t="shared" si="0"/>
        <v>0</v>
      </c>
    </row>
    <row r="61" spans="1:11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7">
        <f t="shared" si="0"/>
        <v>0</v>
      </c>
    </row>
    <row r="62" spans="1:11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7">
        <f t="shared" si="0"/>
        <v>0</v>
      </c>
    </row>
    <row r="63" spans="1:11" x14ac:dyDescent="0.25">
      <c r="A63" s="42" t="s">
        <v>5</v>
      </c>
      <c r="B63" s="24"/>
      <c r="C63" s="72">
        <v>4480029</v>
      </c>
      <c r="D63" s="74">
        <v>0</v>
      </c>
      <c r="E63" s="74">
        <v>1135632</v>
      </c>
      <c r="F63" s="74">
        <v>105210</v>
      </c>
      <c r="G63" s="74">
        <v>0</v>
      </c>
      <c r="H63" s="74">
        <v>267</v>
      </c>
      <c r="I63" s="74">
        <v>175718</v>
      </c>
      <c r="J63" s="74">
        <v>0</v>
      </c>
      <c r="K63" s="77">
        <f t="shared" si="0"/>
        <v>5896856</v>
      </c>
    </row>
    <row r="64" spans="1:11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7">
        <f t="shared" si="0"/>
        <v>0</v>
      </c>
    </row>
    <row r="65" spans="1:11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7">
        <f t="shared" si="0"/>
        <v>0</v>
      </c>
    </row>
    <row r="66" spans="1:11" x14ac:dyDescent="0.25">
      <c r="A66" s="42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7">
        <f t="shared" si="0"/>
        <v>0</v>
      </c>
    </row>
    <row r="67" spans="1:11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7">
        <f t="shared" si="0"/>
        <v>0</v>
      </c>
    </row>
    <row r="68" spans="1:11" x14ac:dyDescent="0.25">
      <c r="A68" s="42" t="s">
        <v>61</v>
      </c>
      <c r="B68" s="24"/>
      <c r="C68" s="72">
        <v>6463405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  <c r="I68" s="74">
        <v>312032</v>
      </c>
      <c r="J68" s="74">
        <v>0</v>
      </c>
      <c r="K68" s="77">
        <f t="shared" si="0"/>
        <v>6775437</v>
      </c>
    </row>
    <row r="69" spans="1:11" x14ac:dyDescent="0.25">
      <c r="A69" s="42" t="s">
        <v>62</v>
      </c>
      <c r="B69" s="24"/>
      <c r="C69" s="72">
        <v>794506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7">
        <f t="shared" si="0"/>
        <v>794506</v>
      </c>
    </row>
    <row r="70" spans="1:11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7">
        <f t="shared" si="0"/>
        <v>0</v>
      </c>
    </row>
    <row r="71" spans="1:11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7">
        <f>SUM(C71:J71)</f>
        <v>0</v>
      </c>
    </row>
    <row r="72" spans="1:11" x14ac:dyDescent="0.25">
      <c r="A72" s="47" t="s">
        <v>91</v>
      </c>
      <c r="B72" s="57"/>
      <c r="C72" s="58">
        <f t="shared" ref="C72:K72" si="1">SUM(C5:C71)</f>
        <v>214220296</v>
      </c>
      <c r="D72" s="59">
        <f t="shared" si="1"/>
        <v>0</v>
      </c>
      <c r="E72" s="59">
        <f t="shared" si="1"/>
        <v>24017398</v>
      </c>
      <c r="F72" s="59">
        <f t="shared" si="1"/>
        <v>6152373</v>
      </c>
      <c r="G72" s="59">
        <f t="shared" si="1"/>
        <v>0</v>
      </c>
      <c r="H72" s="59">
        <f>SUM(H5:H71)</f>
        <v>4570</v>
      </c>
      <c r="I72" s="59">
        <f>SUM(I5:I71)</f>
        <v>2840697</v>
      </c>
      <c r="J72" s="59">
        <f>SUM(J5:J71)</f>
        <v>1634908</v>
      </c>
      <c r="K72" s="60">
        <f t="shared" si="1"/>
        <v>248870242</v>
      </c>
    </row>
    <row r="73" spans="1:11" x14ac:dyDescent="0.25">
      <c r="A73" s="48" t="s">
        <v>72</v>
      </c>
      <c r="B73" s="57"/>
      <c r="C73" s="61">
        <f>(C72/$K72)</f>
        <v>0.86077103585570502</v>
      </c>
      <c r="D73" s="62">
        <f t="shared" ref="D73:K73" si="2">(D72/$K72)</f>
        <v>0</v>
      </c>
      <c r="E73" s="62">
        <f t="shared" si="2"/>
        <v>9.650570436621346E-2</v>
      </c>
      <c r="F73" s="62">
        <f t="shared" si="2"/>
        <v>2.4721207929713027E-2</v>
      </c>
      <c r="G73" s="62">
        <f t="shared" si="2"/>
        <v>0</v>
      </c>
      <c r="H73" s="62">
        <f t="shared" si="2"/>
        <v>1.8362982907373875E-5</v>
      </c>
      <c r="I73" s="62">
        <f>(I72/$K72)</f>
        <v>1.1414369902850819E-2</v>
      </c>
      <c r="J73" s="62">
        <f t="shared" si="2"/>
        <v>6.5693189626102426E-3</v>
      </c>
      <c r="K73" s="63">
        <f t="shared" si="2"/>
        <v>1</v>
      </c>
    </row>
    <row r="74" spans="1:11" x14ac:dyDescent="0.25">
      <c r="A74" s="48" t="s">
        <v>93</v>
      </c>
      <c r="B74" s="49"/>
      <c r="C74" s="54">
        <f>COUNTIF(C5:C71,"&gt;0")</f>
        <v>14</v>
      </c>
      <c r="D74" s="54">
        <f t="shared" ref="D74:K74" si="3">COUNTIF(D5:D71,"&gt;0")</f>
        <v>0</v>
      </c>
      <c r="E74" s="54">
        <f t="shared" si="3"/>
        <v>7</v>
      </c>
      <c r="F74" s="54">
        <f t="shared" si="3"/>
        <v>7</v>
      </c>
      <c r="G74" s="54">
        <f t="shared" si="3"/>
        <v>0</v>
      </c>
      <c r="H74" s="54">
        <f t="shared" si="3"/>
        <v>5</v>
      </c>
      <c r="I74" s="54">
        <f t="shared" si="3"/>
        <v>5</v>
      </c>
      <c r="J74" s="54">
        <f t="shared" si="3"/>
        <v>2</v>
      </c>
      <c r="K74" s="56">
        <f t="shared" si="3"/>
        <v>16</v>
      </c>
    </row>
    <row r="75" spans="1:11" x14ac:dyDescent="0.25">
      <c r="A75" s="43"/>
      <c r="B75" s="44"/>
      <c r="C75" s="25"/>
      <c r="D75" s="25"/>
      <c r="E75" s="25"/>
      <c r="F75" s="25"/>
      <c r="G75" s="25"/>
      <c r="H75" s="25"/>
      <c r="I75" s="25"/>
      <c r="J75" s="25"/>
      <c r="K75" s="26"/>
    </row>
    <row r="76" spans="1:11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29"/>
      <c r="J76" s="29"/>
      <c r="K76" s="30"/>
    </row>
    <row r="77" spans="1:11" x14ac:dyDescent="0.25">
      <c r="D77" s="1"/>
      <c r="E77" s="1"/>
      <c r="F77" s="1"/>
      <c r="G77" s="1"/>
      <c r="H77" s="1"/>
      <c r="I77" s="1"/>
      <c r="J77" s="1"/>
      <c r="K77" s="1"/>
    </row>
  </sheetData>
  <printOptions horizontalCentered="1"/>
  <pageMargins left="0.5" right="0.5" top="0.5" bottom="0.5" header="0.3" footer="0.3"/>
  <pageSetup scale="84" fitToHeight="0" orientation="landscape" r:id="rId1"/>
  <headerFooter>
    <oddFooter>&amp;LOffice of Economic and Demographic Research&amp;RPage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11" width="14.6640625" customWidth="1"/>
  </cols>
  <sheetData>
    <row r="1" spans="1:11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5"/>
      <c r="J1" s="5"/>
      <c r="K1" s="6"/>
    </row>
    <row r="2" spans="1:11" ht="18" thickBot="1" x14ac:dyDescent="0.35">
      <c r="A2" s="80" t="s">
        <v>106</v>
      </c>
      <c r="B2" s="7"/>
      <c r="C2" s="8"/>
      <c r="D2" s="9"/>
      <c r="E2" s="9"/>
      <c r="F2" s="9"/>
      <c r="G2" s="9"/>
      <c r="H2" s="9"/>
      <c r="I2" s="9"/>
      <c r="J2" s="9"/>
      <c r="K2" s="10"/>
    </row>
    <row r="3" spans="1:11" x14ac:dyDescent="0.25">
      <c r="A3" s="31"/>
      <c r="B3" s="32"/>
      <c r="C3" s="33"/>
      <c r="D3" s="34" t="s">
        <v>76</v>
      </c>
      <c r="E3" s="34"/>
      <c r="F3" s="34"/>
      <c r="G3" s="34"/>
      <c r="H3" s="34"/>
      <c r="I3" s="34"/>
      <c r="J3" s="34"/>
      <c r="K3" s="35" t="s">
        <v>73</v>
      </c>
    </row>
    <row r="4" spans="1:11" ht="13.8" thickBot="1" x14ac:dyDescent="0.3">
      <c r="A4" s="36" t="s">
        <v>7</v>
      </c>
      <c r="B4" s="37"/>
      <c r="C4" s="38" t="s">
        <v>68</v>
      </c>
      <c r="D4" s="39" t="s">
        <v>75</v>
      </c>
      <c r="E4" s="39" t="s">
        <v>69</v>
      </c>
      <c r="F4" s="39" t="s">
        <v>70</v>
      </c>
      <c r="G4" s="39" t="s">
        <v>71</v>
      </c>
      <c r="H4" s="39" t="s">
        <v>77</v>
      </c>
      <c r="I4" s="39" t="s">
        <v>78</v>
      </c>
      <c r="J4" s="39" t="s">
        <v>66</v>
      </c>
      <c r="K4" s="40" t="s">
        <v>67</v>
      </c>
    </row>
    <row r="5" spans="1:11" x14ac:dyDescent="0.25">
      <c r="A5" s="41" t="s">
        <v>0</v>
      </c>
      <c r="B5" s="18"/>
      <c r="C5" s="19">
        <v>6581093</v>
      </c>
      <c r="D5" s="20">
        <v>0</v>
      </c>
      <c r="E5" s="21">
        <v>1161364</v>
      </c>
      <c r="F5" s="21">
        <v>0</v>
      </c>
      <c r="G5" s="20">
        <v>0</v>
      </c>
      <c r="H5" s="20">
        <v>34</v>
      </c>
      <c r="I5" s="20">
        <v>699856</v>
      </c>
      <c r="J5" s="20">
        <v>0</v>
      </c>
      <c r="K5" s="22">
        <f>SUM(C5:J5)</f>
        <v>8442347</v>
      </c>
    </row>
    <row r="6" spans="1:11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7">
        <f>SUM(C6:J6)</f>
        <v>0</v>
      </c>
    </row>
    <row r="7" spans="1:11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7">
        <f t="shared" ref="K7:K70" si="0">SUM(C7:J7)</f>
        <v>0</v>
      </c>
    </row>
    <row r="8" spans="1:11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7">
        <f t="shared" si="0"/>
        <v>0</v>
      </c>
    </row>
    <row r="9" spans="1:11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7">
        <f t="shared" si="0"/>
        <v>0</v>
      </c>
    </row>
    <row r="10" spans="1:11" x14ac:dyDescent="0.25">
      <c r="A10" s="42" t="s">
        <v>12</v>
      </c>
      <c r="B10" s="24"/>
      <c r="C10" s="72">
        <v>796000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7">
        <f t="shared" si="0"/>
        <v>796000</v>
      </c>
    </row>
    <row r="11" spans="1:11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7">
        <f t="shared" si="0"/>
        <v>0</v>
      </c>
    </row>
    <row r="12" spans="1:11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7">
        <f t="shared" si="0"/>
        <v>0</v>
      </c>
    </row>
    <row r="13" spans="1:11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7">
        <f t="shared" si="0"/>
        <v>0</v>
      </c>
    </row>
    <row r="14" spans="1:11" x14ac:dyDescent="0.25">
      <c r="A14" s="42" t="s">
        <v>16</v>
      </c>
      <c r="B14" s="24"/>
      <c r="C14" s="72">
        <v>3594741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7">
        <f t="shared" si="0"/>
        <v>3594741</v>
      </c>
    </row>
    <row r="15" spans="1:11" x14ac:dyDescent="0.25">
      <c r="A15" s="42" t="s">
        <v>17</v>
      </c>
      <c r="B15" s="24"/>
      <c r="C15" s="72">
        <v>0</v>
      </c>
      <c r="D15" s="74">
        <v>0</v>
      </c>
      <c r="E15" s="74">
        <v>212881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7">
        <f t="shared" si="0"/>
        <v>212881</v>
      </c>
    </row>
    <row r="16" spans="1:11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7">
        <f t="shared" si="0"/>
        <v>0</v>
      </c>
    </row>
    <row r="17" spans="1:11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7">
        <f t="shared" si="0"/>
        <v>0</v>
      </c>
    </row>
    <row r="18" spans="1:11" x14ac:dyDescent="0.25">
      <c r="A18" s="42" t="s">
        <v>19</v>
      </c>
      <c r="B18" s="24"/>
      <c r="C18" s="72">
        <v>90341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7">
        <f t="shared" si="0"/>
        <v>90341</v>
      </c>
    </row>
    <row r="19" spans="1:11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4"/>
      <c r="J19" s="74"/>
      <c r="K19" s="77">
        <f t="shared" si="0"/>
        <v>0</v>
      </c>
    </row>
    <row r="20" spans="1:11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7">
        <f t="shared" si="0"/>
        <v>0</v>
      </c>
    </row>
    <row r="21" spans="1:11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7">
        <f t="shared" si="0"/>
        <v>0</v>
      </c>
    </row>
    <row r="22" spans="1:11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7">
        <f t="shared" si="0"/>
        <v>0</v>
      </c>
    </row>
    <row r="23" spans="1:11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7">
        <f t="shared" si="0"/>
        <v>0</v>
      </c>
    </row>
    <row r="24" spans="1:11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7">
        <f t="shared" si="0"/>
        <v>0</v>
      </c>
    </row>
    <row r="25" spans="1:11" x14ac:dyDescent="0.25">
      <c r="A25" s="42" t="s">
        <v>26</v>
      </c>
      <c r="B25" s="24"/>
      <c r="C25" s="72">
        <v>28313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20448</v>
      </c>
      <c r="K25" s="77">
        <f t="shared" si="0"/>
        <v>48761</v>
      </c>
    </row>
    <row r="26" spans="1:11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7">
        <f t="shared" si="0"/>
        <v>0</v>
      </c>
    </row>
    <row r="27" spans="1:11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7">
        <f t="shared" si="0"/>
        <v>0</v>
      </c>
    </row>
    <row r="28" spans="1:11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7">
        <f t="shared" si="0"/>
        <v>0</v>
      </c>
    </row>
    <row r="29" spans="1:11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7">
        <f t="shared" si="0"/>
        <v>0</v>
      </c>
    </row>
    <row r="30" spans="1:11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7">
        <f t="shared" si="0"/>
        <v>0</v>
      </c>
    </row>
    <row r="31" spans="1:11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7">
        <f t="shared" si="0"/>
        <v>0</v>
      </c>
    </row>
    <row r="32" spans="1:11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7">
        <f t="shared" si="0"/>
        <v>0</v>
      </c>
    </row>
    <row r="33" spans="1:11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7">
        <f t="shared" si="0"/>
        <v>0</v>
      </c>
    </row>
    <row r="34" spans="1:11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7">
        <f t="shared" si="0"/>
        <v>0</v>
      </c>
    </row>
    <row r="35" spans="1:11" x14ac:dyDescent="0.25">
      <c r="A35" s="42" t="s">
        <v>36</v>
      </c>
      <c r="B35" s="24"/>
      <c r="C35" s="72">
        <v>3079302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7">
        <f t="shared" si="0"/>
        <v>3079302</v>
      </c>
    </row>
    <row r="36" spans="1:11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7">
        <f t="shared" si="0"/>
        <v>0</v>
      </c>
    </row>
    <row r="37" spans="1:11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7">
        <f t="shared" si="0"/>
        <v>0</v>
      </c>
    </row>
    <row r="38" spans="1:11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7">
        <f t="shared" si="0"/>
        <v>0</v>
      </c>
    </row>
    <row r="39" spans="1:11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7">
        <f t="shared" si="0"/>
        <v>0</v>
      </c>
    </row>
    <row r="40" spans="1:11" x14ac:dyDescent="0.25">
      <c r="A40" s="42" t="s">
        <v>40</v>
      </c>
      <c r="B40" s="24"/>
      <c r="C40" s="72">
        <v>4955507</v>
      </c>
      <c r="D40" s="74">
        <v>0</v>
      </c>
      <c r="E40" s="74">
        <v>888739</v>
      </c>
      <c r="F40" s="74">
        <v>575455</v>
      </c>
      <c r="G40" s="74">
        <v>0</v>
      </c>
      <c r="H40" s="74">
        <v>3136</v>
      </c>
      <c r="I40" s="74">
        <v>0</v>
      </c>
      <c r="J40" s="74">
        <v>-29017</v>
      </c>
      <c r="K40" s="77">
        <f t="shared" si="0"/>
        <v>6393820</v>
      </c>
    </row>
    <row r="41" spans="1:11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7">
        <f t="shared" si="0"/>
        <v>0</v>
      </c>
    </row>
    <row r="42" spans="1:11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7">
        <f t="shared" si="0"/>
        <v>0</v>
      </c>
    </row>
    <row r="43" spans="1:11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7">
        <f t="shared" si="0"/>
        <v>0</v>
      </c>
    </row>
    <row r="44" spans="1:11" x14ac:dyDescent="0.25">
      <c r="A44" s="42" t="s">
        <v>43</v>
      </c>
      <c r="B44" s="24"/>
      <c r="C44" s="72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1732000</v>
      </c>
      <c r="K44" s="77">
        <f t="shared" si="0"/>
        <v>1732000</v>
      </c>
    </row>
    <row r="45" spans="1:11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7">
        <f t="shared" si="0"/>
        <v>0</v>
      </c>
    </row>
    <row r="46" spans="1:11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7">
        <f t="shared" si="0"/>
        <v>0</v>
      </c>
    </row>
    <row r="47" spans="1:11" x14ac:dyDescent="0.25">
      <c r="A47" s="42" t="s">
        <v>46</v>
      </c>
      <c r="B47" s="24"/>
      <c r="C47" s="72">
        <v>65007358</v>
      </c>
      <c r="D47" s="74">
        <v>0</v>
      </c>
      <c r="E47" s="74">
        <v>9216596</v>
      </c>
      <c r="F47" s="74">
        <v>2065950</v>
      </c>
      <c r="G47" s="74">
        <v>0</v>
      </c>
      <c r="H47" s="74">
        <v>0</v>
      </c>
      <c r="I47" s="74">
        <v>0</v>
      </c>
      <c r="J47" s="74">
        <v>0</v>
      </c>
      <c r="K47" s="77">
        <f t="shared" si="0"/>
        <v>76289904</v>
      </c>
    </row>
    <row r="48" spans="1:11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7">
        <f t="shared" si="0"/>
        <v>0</v>
      </c>
    </row>
    <row r="49" spans="1:11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7">
        <f t="shared" si="0"/>
        <v>0</v>
      </c>
    </row>
    <row r="50" spans="1:11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7">
        <f t="shared" si="0"/>
        <v>0</v>
      </c>
    </row>
    <row r="51" spans="1:11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7">
        <f t="shared" si="0"/>
        <v>0</v>
      </c>
    </row>
    <row r="52" spans="1:11" x14ac:dyDescent="0.25">
      <c r="A52" s="42" t="s">
        <v>50</v>
      </c>
      <c r="B52" s="24"/>
      <c r="C52" s="72">
        <v>56510197</v>
      </c>
      <c r="D52" s="74">
        <v>0</v>
      </c>
      <c r="E52" s="74">
        <v>8591377</v>
      </c>
      <c r="F52" s="74">
        <v>890547</v>
      </c>
      <c r="G52" s="74">
        <v>0</v>
      </c>
      <c r="H52" s="74">
        <v>3762</v>
      </c>
      <c r="I52" s="74">
        <v>1051047</v>
      </c>
      <c r="J52" s="74">
        <v>0</v>
      </c>
      <c r="K52" s="77">
        <f t="shared" si="0"/>
        <v>67046930</v>
      </c>
    </row>
    <row r="53" spans="1:11" x14ac:dyDescent="0.25">
      <c r="A53" s="42" t="s">
        <v>51</v>
      </c>
      <c r="B53" s="24"/>
      <c r="C53" s="72">
        <v>11666000</v>
      </c>
      <c r="D53" s="74">
        <v>0</v>
      </c>
      <c r="E53" s="74">
        <v>0</v>
      </c>
      <c r="F53" s="74">
        <v>207000</v>
      </c>
      <c r="G53" s="74">
        <v>0</v>
      </c>
      <c r="H53" s="74">
        <v>0</v>
      </c>
      <c r="I53" s="74">
        <v>305000</v>
      </c>
      <c r="J53" s="74">
        <v>0</v>
      </c>
      <c r="K53" s="77">
        <f t="shared" si="0"/>
        <v>12178000</v>
      </c>
    </row>
    <row r="54" spans="1:11" x14ac:dyDescent="0.25">
      <c r="A54" s="42" t="s">
        <v>4</v>
      </c>
      <c r="B54" s="24"/>
      <c r="C54" s="72">
        <v>32121628</v>
      </c>
      <c r="D54" s="74">
        <v>0</v>
      </c>
      <c r="E54" s="74">
        <v>0</v>
      </c>
      <c r="F54" s="74">
        <v>1825711</v>
      </c>
      <c r="G54" s="74">
        <v>0</v>
      </c>
      <c r="H54" s="74">
        <v>0</v>
      </c>
      <c r="I54" s="74">
        <v>0</v>
      </c>
      <c r="J54" s="74">
        <v>0</v>
      </c>
      <c r="K54" s="77">
        <f t="shared" si="0"/>
        <v>33947339</v>
      </c>
    </row>
    <row r="55" spans="1:11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7">
        <f t="shared" si="0"/>
        <v>0</v>
      </c>
    </row>
    <row r="56" spans="1:11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7">
        <f t="shared" si="0"/>
        <v>0</v>
      </c>
    </row>
    <row r="57" spans="1:11" x14ac:dyDescent="0.25">
      <c r="A57" s="42" t="s">
        <v>54</v>
      </c>
      <c r="B57" s="24"/>
      <c r="C57" s="72">
        <v>24648508</v>
      </c>
      <c r="D57" s="74">
        <v>0</v>
      </c>
      <c r="E57" s="74">
        <v>3974796</v>
      </c>
      <c r="F57" s="74">
        <v>719064</v>
      </c>
      <c r="G57" s="74">
        <v>0</v>
      </c>
      <c r="H57" s="74">
        <v>142</v>
      </c>
      <c r="I57" s="74">
        <v>0</v>
      </c>
      <c r="J57" s="74">
        <v>0</v>
      </c>
      <c r="K57" s="77">
        <f t="shared" si="0"/>
        <v>29342510</v>
      </c>
    </row>
    <row r="58" spans="1:11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7">
        <f t="shared" si="0"/>
        <v>0</v>
      </c>
    </row>
    <row r="59" spans="1:11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7">
        <f t="shared" si="0"/>
        <v>0</v>
      </c>
    </row>
    <row r="60" spans="1:11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7">
        <f t="shared" si="0"/>
        <v>0</v>
      </c>
    </row>
    <row r="61" spans="1:11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7">
        <f t="shared" si="0"/>
        <v>0</v>
      </c>
    </row>
    <row r="62" spans="1:11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7">
        <f t="shared" si="0"/>
        <v>0</v>
      </c>
    </row>
    <row r="63" spans="1:11" x14ac:dyDescent="0.25">
      <c r="A63" s="42" t="s">
        <v>5</v>
      </c>
      <c r="B63" s="24"/>
      <c r="C63" s="72">
        <v>4947346</v>
      </c>
      <c r="D63" s="74">
        <v>0</v>
      </c>
      <c r="E63" s="74">
        <v>1322865</v>
      </c>
      <c r="F63" s="74">
        <v>141282</v>
      </c>
      <c r="G63" s="74">
        <v>0</v>
      </c>
      <c r="H63" s="74">
        <v>620</v>
      </c>
      <c r="I63" s="74">
        <v>68049</v>
      </c>
      <c r="J63" s="74">
        <v>0</v>
      </c>
      <c r="K63" s="77">
        <f t="shared" si="0"/>
        <v>6480162</v>
      </c>
    </row>
    <row r="64" spans="1:11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7">
        <f t="shared" si="0"/>
        <v>0</v>
      </c>
    </row>
    <row r="65" spans="1:11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7">
        <f t="shared" si="0"/>
        <v>0</v>
      </c>
    </row>
    <row r="66" spans="1:11" x14ac:dyDescent="0.25">
      <c r="A66" s="42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7">
        <f t="shared" si="0"/>
        <v>0</v>
      </c>
    </row>
    <row r="67" spans="1:11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7">
        <f t="shared" si="0"/>
        <v>0</v>
      </c>
    </row>
    <row r="68" spans="1:11" x14ac:dyDescent="0.25">
      <c r="A68" s="42" t="s">
        <v>61</v>
      </c>
      <c r="B68" s="24"/>
      <c r="C68" s="72">
        <v>6986496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  <c r="I68" s="74">
        <v>323897</v>
      </c>
      <c r="J68" s="74">
        <v>0</v>
      </c>
      <c r="K68" s="77">
        <f t="shared" si="0"/>
        <v>7310393</v>
      </c>
    </row>
    <row r="69" spans="1:11" x14ac:dyDescent="0.25">
      <c r="A69" s="42" t="s">
        <v>62</v>
      </c>
      <c r="B69" s="24"/>
      <c r="C69" s="72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7">
        <f t="shared" si="0"/>
        <v>0</v>
      </c>
    </row>
    <row r="70" spans="1:11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7">
        <f t="shared" si="0"/>
        <v>0</v>
      </c>
    </row>
    <row r="71" spans="1:11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7">
        <f>SUM(C71:J71)</f>
        <v>0</v>
      </c>
    </row>
    <row r="72" spans="1:11" x14ac:dyDescent="0.25">
      <c r="A72" s="47" t="s">
        <v>91</v>
      </c>
      <c r="B72" s="57"/>
      <c r="C72" s="58">
        <f t="shared" ref="C72:K72" si="1">SUM(C5:C71)</f>
        <v>221012830</v>
      </c>
      <c r="D72" s="59">
        <f t="shared" si="1"/>
        <v>0</v>
      </c>
      <c r="E72" s="59">
        <f t="shared" si="1"/>
        <v>25368618</v>
      </c>
      <c r="F72" s="59">
        <f t="shared" si="1"/>
        <v>6425009</v>
      </c>
      <c r="G72" s="59">
        <f t="shared" si="1"/>
        <v>0</v>
      </c>
      <c r="H72" s="59">
        <f>SUM(H5:H71)</f>
        <v>7694</v>
      </c>
      <c r="I72" s="59">
        <f>SUM(I5:I71)</f>
        <v>2447849</v>
      </c>
      <c r="J72" s="59">
        <f>SUM(J5:J71)</f>
        <v>1723431</v>
      </c>
      <c r="K72" s="60">
        <f t="shared" si="1"/>
        <v>256985431</v>
      </c>
    </row>
    <row r="73" spans="1:11" x14ac:dyDescent="0.25">
      <c r="A73" s="48" t="s">
        <v>72</v>
      </c>
      <c r="B73" s="57"/>
      <c r="C73" s="61">
        <f>(C72/$K72)</f>
        <v>0.86002085464525813</v>
      </c>
      <c r="D73" s="62">
        <f t="shared" ref="D73:K73" si="2">(D72/$K72)</f>
        <v>0</v>
      </c>
      <c r="E73" s="62">
        <f t="shared" si="2"/>
        <v>9.8716171968519104E-2</v>
      </c>
      <c r="F73" s="62">
        <f t="shared" si="2"/>
        <v>2.5001452319684224E-2</v>
      </c>
      <c r="G73" s="62">
        <f t="shared" si="2"/>
        <v>0</v>
      </c>
      <c r="H73" s="62">
        <f t="shared" si="2"/>
        <v>2.9939440419095198E-5</v>
      </c>
      <c r="I73" s="62">
        <f>(I72/$K72)</f>
        <v>9.5252442540215438E-3</v>
      </c>
      <c r="J73" s="62">
        <f t="shared" si="2"/>
        <v>6.7063373720979537E-3</v>
      </c>
      <c r="K73" s="63">
        <f t="shared" si="2"/>
        <v>1</v>
      </c>
    </row>
    <row r="74" spans="1:11" x14ac:dyDescent="0.25">
      <c r="A74" s="48" t="s">
        <v>93</v>
      </c>
      <c r="B74" s="49"/>
      <c r="C74" s="54">
        <f>COUNTIF(C5:C71,"&gt;0")</f>
        <v>14</v>
      </c>
      <c r="D74" s="54">
        <f t="shared" ref="D74:K74" si="3">COUNTIF(D5:D71,"&gt;0")</f>
        <v>0</v>
      </c>
      <c r="E74" s="54">
        <f t="shared" si="3"/>
        <v>7</v>
      </c>
      <c r="F74" s="54">
        <f t="shared" si="3"/>
        <v>7</v>
      </c>
      <c r="G74" s="54">
        <f t="shared" si="3"/>
        <v>0</v>
      </c>
      <c r="H74" s="54">
        <f t="shared" si="3"/>
        <v>5</v>
      </c>
      <c r="I74" s="54">
        <f t="shared" si="3"/>
        <v>5</v>
      </c>
      <c r="J74" s="54">
        <f t="shared" si="3"/>
        <v>2</v>
      </c>
      <c r="K74" s="56">
        <f t="shared" si="3"/>
        <v>16</v>
      </c>
    </row>
    <row r="75" spans="1:11" x14ac:dyDescent="0.25">
      <c r="A75" s="43"/>
      <c r="B75" s="44"/>
      <c r="C75" s="25"/>
      <c r="D75" s="25"/>
      <c r="E75" s="25"/>
      <c r="F75" s="25"/>
      <c r="G75" s="25"/>
      <c r="H75" s="25"/>
      <c r="I75" s="25"/>
      <c r="J75" s="25"/>
      <c r="K75" s="26"/>
    </row>
    <row r="76" spans="1:11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29"/>
      <c r="J76" s="29"/>
      <c r="K76" s="30"/>
    </row>
    <row r="77" spans="1:11" x14ac:dyDescent="0.25">
      <c r="D77" s="1"/>
      <c r="E77" s="1"/>
      <c r="F77" s="1"/>
      <c r="G77" s="1"/>
      <c r="H77" s="1"/>
      <c r="I77" s="1"/>
      <c r="J77" s="1"/>
      <c r="K77" s="1"/>
    </row>
  </sheetData>
  <printOptions horizontalCentered="1"/>
  <pageMargins left="0.5" right="0.5" top="0.5" bottom="0.5" header="0.3" footer="0.3"/>
  <pageSetup scale="84" fitToHeight="0" orientation="landscape" r:id="rId1"/>
  <headerFooter>
    <oddFooter>&amp;LOffice of Economic and Demographic Research&amp;RPage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11" width="14.6640625" customWidth="1"/>
  </cols>
  <sheetData>
    <row r="1" spans="1:11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5"/>
      <c r="J1" s="5"/>
      <c r="K1" s="6"/>
    </row>
    <row r="2" spans="1:11" ht="18" thickBot="1" x14ac:dyDescent="0.35">
      <c r="A2" s="80" t="s">
        <v>105</v>
      </c>
      <c r="B2" s="7"/>
      <c r="C2" s="8"/>
      <c r="D2" s="9"/>
      <c r="E2" s="9"/>
      <c r="F2" s="9"/>
      <c r="G2" s="9"/>
      <c r="H2" s="9"/>
      <c r="I2" s="9"/>
      <c r="J2" s="9"/>
      <c r="K2" s="10"/>
    </row>
    <row r="3" spans="1:11" x14ac:dyDescent="0.25">
      <c r="A3" s="31"/>
      <c r="B3" s="32"/>
      <c r="C3" s="33"/>
      <c r="D3" s="34" t="s">
        <v>76</v>
      </c>
      <c r="E3" s="34"/>
      <c r="F3" s="34"/>
      <c r="G3" s="34"/>
      <c r="H3" s="34"/>
      <c r="I3" s="34"/>
      <c r="J3" s="34"/>
      <c r="K3" s="35" t="s">
        <v>73</v>
      </c>
    </row>
    <row r="4" spans="1:11" ht="13.8" thickBot="1" x14ac:dyDescent="0.3">
      <c r="A4" s="36" t="s">
        <v>7</v>
      </c>
      <c r="B4" s="37"/>
      <c r="C4" s="38" t="s">
        <v>68</v>
      </c>
      <c r="D4" s="39" t="s">
        <v>75</v>
      </c>
      <c r="E4" s="39" t="s">
        <v>69</v>
      </c>
      <c r="F4" s="39" t="s">
        <v>70</v>
      </c>
      <c r="G4" s="39" t="s">
        <v>71</v>
      </c>
      <c r="H4" s="39" t="s">
        <v>77</v>
      </c>
      <c r="I4" s="39" t="s">
        <v>78</v>
      </c>
      <c r="J4" s="39" t="s">
        <v>66</v>
      </c>
      <c r="K4" s="40" t="s">
        <v>67</v>
      </c>
    </row>
    <row r="5" spans="1:11" x14ac:dyDescent="0.25">
      <c r="A5" s="41" t="s">
        <v>0</v>
      </c>
      <c r="B5" s="18"/>
      <c r="C5" s="19">
        <v>6555386</v>
      </c>
      <c r="D5" s="20">
        <v>4089024</v>
      </c>
      <c r="E5" s="21">
        <v>971793</v>
      </c>
      <c r="F5" s="21">
        <v>0</v>
      </c>
      <c r="G5" s="20">
        <v>0</v>
      </c>
      <c r="H5" s="20">
        <v>13</v>
      </c>
      <c r="I5" s="20">
        <v>758153</v>
      </c>
      <c r="J5" s="20">
        <v>0</v>
      </c>
      <c r="K5" s="22">
        <f>SUM(C5:J5)</f>
        <v>12374369</v>
      </c>
    </row>
    <row r="6" spans="1:11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7">
        <f>SUM(C6:J6)</f>
        <v>0</v>
      </c>
    </row>
    <row r="7" spans="1:11" x14ac:dyDescent="0.25">
      <c r="A7" s="42" t="s">
        <v>9</v>
      </c>
      <c r="B7" s="24"/>
      <c r="C7" s="72">
        <v>1613119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7">
        <f t="shared" ref="K7:K70" si="0">SUM(C7:J7)</f>
        <v>1613119</v>
      </c>
    </row>
    <row r="8" spans="1:11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7">
        <f t="shared" si="0"/>
        <v>0</v>
      </c>
    </row>
    <row r="9" spans="1:11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7">
        <f t="shared" si="0"/>
        <v>0</v>
      </c>
    </row>
    <row r="10" spans="1:11" x14ac:dyDescent="0.25">
      <c r="A10" s="42" t="s">
        <v>12</v>
      </c>
      <c r="B10" s="24"/>
      <c r="C10" s="72">
        <v>821000</v>
      </c>
      <c r="D10" s="74">
        <v>1480000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7">
        <f t="shared" si="0"/>
        <v>2301000</v>
      </c>
    </row>
    <row r="11" spans="1:11" x14ac:dyDescent="0.25">
      <c r="A11" s="42" t="s">
        <v>13</v>
      </c>
      <c r="B11" s="24"/>
      <c r="C11" s="72">
        <v>0</v>
      </c>
      <c r="D11" s="74">
        <v>32890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7">
        <f t="shared" si="0"/>
        <v>32890</v>
      </c>
    </row>
    <row r="12" spans="1:11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7">
        <f t="shared" si="0"/>
        <v>0</v>
      </c>
    </row>
    <row r="13" spans="1:11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7">
        <f t="shared" si="0"/>
        <v>0</v>
      </c>
    </row>
    <row r="14" spans="1:11" x14ac:dyDescent="0.25">
      <c r="A14" s="42" t="s">
        <v>16</v>
      </c>
      <c r="B14" s="24"/>
      <c r="C14" s="72">
        <v>3420107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7">
        <f t="shared" si="0"/>
        <v>3420107</v>
      </c>
    </row>
    <row r="15" spans="1:11" x14ac:dyDescent="0.25">
      <c r="A15" s="42" t="s">
        <v>17</v>
      </c>
      <c r="B15" s="24"/>
      <c r="C15" s="72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7">
        <f t="shared" si="0"/>
        <v>0</v>
      </c>
    </row>
    <row r="16" spans="1:11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7">
        <f t="shared" si="0"/>
        <v>0</v>
      </c>
    </row>
    <row r="17" spans="1:11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7">
        <f t="shared" si="0"/>
        <v>0</v>
      </c>
    </row>
    <row r="18" spans="1:11" x14ac:dyDescent="0.25">
      <c r="A18" s="42" t="s">
        <v>19</v>
      </c>
      <c r="B18" s="24"/>
      <c r="C18" s="72">
        <v>0</v>
      </c>
      <c r="D18" s="74">
        <v>103139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7">
        <f t="shared" si="0"/>
        <v>103139</v>
      </c>
    </row>
    <row r="19" spans="1:11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4"/>
      <c r="J19" s="74"/>
      <c r="K19" s="77">
        <f t="shared" si="0"/>
        <v>0</v>
      </c>
    </row>
    <row r="20" spans="1:11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7">
        <f t="shared" si="0"/>
        <v>0</v>
      </c>
    </row>
    <row r="21" spans="1:11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7">
        <f t="shared" si="0"/>
        <v>0</v>
      </c>
    </row>
    <row r="22" spans="1:11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7">
        <f t="shared" si="0"/>
        <v>0</v>
      </c>
    </row>
    <row r="23" spans="1:11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7">
        <f t="shared" si="0"/>
        <v>0</v>
      </c>
    </row>
    <row r="24" spans="1:11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7">
        <f t="shared" si="0"/>
        <v>0</v>
      </c>
    </row>
    <row r="25" spans="1:11" x14ac:dyDescent="0.25">
      <c r="A25" s="42" t="s">
        <v>26</v>
      </c>
      <c r="B25" s="24"/>
      <c r="C25" s="72">
        <v>27144</v>
      </c>
      <c r="D25" s="74">
        <v>22207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7">
        <f t="shared" si="0"/>
        <v>49351</v>
      </c>
    </row>
    <row r="26" spans="1:11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7">
        <f t="shared" si="0"/>
        <v>0</v>
      </c>
    </row>
    <row r="27" spans="1:11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7">
        <f t="shared" si="0"/>
        <v>0</v>
      </c>
    </row>
    <row r="28" spans="1:11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7">
        <f t="shared" si="0"/>
        <v>0</v>
      </c>
    </row>
    <row r="29" spans="1:11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7">
        <f t="shared" si="0"/>
        <v>0</v>
      </c>
    </row>
    <row r="30" spans="1:11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7">
        <f t="shared" si="0"/>
        <v>0</v>
      </c>
    </row>
    <row r="31" spans="1:11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7">
        <f t="shared" si="0"/>
        <v>0</v>
      </c>
    </row>
    <row r="32" spans="1:11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7">
        <f t="shared" si="0"/>
        <v>0</v>
      </c>
    </row>
    <row r="33" spans="1:11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7">
        <f t="shared" si="0"/>
        <v>0</v>
      </c>
    </row>
    <row r="34" spans="1:11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7">
        <f t="shared" si="0"/>
        <v>0</v>
      </c>
    </row>
    <row r="35" spans="1:11" x14ac:dyDescent="0.25">
      <c r="A35" s="42" t="s">
        <v>36</v>
      </c>
      <c r="B35" s="24"/>
      <c r="C35" s="72">
        <v>3158920</v>
      </c>
      <c r="D35" s="74">
        <v>0</v>
      </c>
      <c r="E35" s="74">
        <v>0</v>
      </c>
      <c r="F35" s="74">
        <v>0</v>
      </c>
      <c r="G35" s="74">
        <v>318113</v>
      </c>
      <c r="H35" s="74">
        <v>0</v>
      </c>
      <c r="I35" s="74">
        <v>0</v>
      </c>
      <c r="J35" s="74">
        <v>0</v>
      </c>
      <c r="K35" s="77">
        <f t="shared" si="0"/>
        <v>3477033</v>
      </c>
    </row>
    <row r="36" spans="1:11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7">
        <f t="shared" si="0"/>
        <v>0</v>
      </c>
    </row>
    <row r="37" spans="1:11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7">
        <f t="shared" si="0"/>
        <v>0</v>
      </c>
    </row>
    <row r="38" spans="1:11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7">
        <f t="shared" si="0"/>
        <v>0</v>
      </c>
    </row>
    <row r="39" spans="1:11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7">
        <f t="shared" si="0"/>
        <v>0</v>
      </c>
    </row>
    <row r="40" spans="1:11" x14ac:dyDescent="0.25">
      <c r="A40" s="42" t="s">
        <v>40</v>
      </c>
      <c r="B40" s="24"/>
      <c r="C40" s="72">
        <v>4897113</v>
      </c>
      <c r="D40" s="74">
        <v>0</v>
      </c>
      <c r="E40" s="74">
        <v>746614</v>
      </c>
      <c r="F40" s="74">
        <v>578218</v>
      </c>
      <c r="G40" s="74">
        <v>10821</v>
      </c>
      <c r="H40" s="74">
        <v>0</v>
      </c>
      <c r="I40" s="74">
        <v>0</v>
      </c>
      <c r="J40" s="74">
        <v>-31676</v>
      </c>
      <c r="K40" s="77">
        <f t="shared" si="0"/>
        <v>6201090</v>
      </c>
    </row>
    <row r="41" spans="1:11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7">
        <f t="shared" si="0"/>
        <v>0</v>
      </c>
    </row>
    <row r="42" spans="1:11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7">
        <f t="shared" si="0"/>
        <v>0</v>
      </c>
    </row>
    <row r="43" spans="1:11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7">
        <f t="shared" si="0"/>
        <v>0</v>
      </c>
    </row>
    <row r="44" spans="1:11" x14ac:dyDescent="0.25">
      <c r="A44" s="42" t="s">
        <v>43</v>
      </c>
      <c r="B44" s="24"/>
      <c r="C44" s="72">
        <v>0</v>
      </c>
      <c r="D44" s="74">
        <v>1740718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7">
        <f t="shared" si="0"/>
        <v>1740718</v>
      </c>
    </row>
    <row r="45" spans="1:11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7">
        <f t="shared" si="0"/>
        <v>0</v>
      </c>
    </row>
    <row r="46" spans="1:11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7">
        <f t="shared" si="0"/>
        <v>0</v>
      </c>
    </row>
    <row r="47" spans="1:11" x14ac:dyDescent="0.25">
      <c r="A47" s="42" t="s">
        <v>46</v>
      </c>
      <c r="B47" s="24"/>
      <c r="C47" s="72">
        <v>62519724</v>
      </c>
      <c r="D47" s="74">
        <v>0</v>
      </c>
      <c r="E47" s="74">
        <v>8220893</v>
      </c>
      <c r="F47" s="74">
        <v>1952284</v>
      </c>
      <c r="G47" s="74">
        <v>0</v>
      </c>
      <c r="H47" s="74">
        <v>0</v>
      </c>
      <c r="I47" s="74">
        <v>0</v>
      </c>
      <c r="J47" s="74">
        <v>0</v>
      </c>
      <c r="K47" s="77">
        <f t="shared" si="0"/>
        <v>72692901</v>
      </c>
    </row>
    <row r="48" spans="1:11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7">
        <f t="shared" si="0"/>
        <v>0</v>
      </c>
    </row>
    <row r="49" spans="1:11" x14ac:dyDescent="0.25">
      <c r="A49" s="42" t="s">
        <v>48</v>
      </c>
      <c r="B49" s="24"/>
      <c r="C49" s="72">
        <v>0</v>
      </c>
      <c r="D49" s="74">
        <v>733458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7">
        <f t="shared" si="0"/>
        <v>733458</v>
      </c>
    </row>
    <row r="50" spans="1:11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7">
        <f t="shared" si="0"/>
        <v>0</v>
      </c>
    </row>
    <row r="51" spans="1:11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7">
        <f t="shared" si="0"/>
        <v>0</v>
      </c>
    </row>
    <row r="52" spans="1:11" x14ac:dyDescent="0.25">
      <c r="A52" s="42" t="s">
        <v>50</v>
      </c>
      <c r="B52" s="24"/>
      <c r="C52" s="72">
        <v>58786397</v>
      </c>
      <c r="D52" s="74">
        <v>0</v>
      </c>
      <c r="E52" s="74">
        <v>7956004</v>
      </c>
      <c r="F52" s="74">
        <v>907302</v>
      </c>
      <c r="G52" s="74">
        <v>0</v>
      </c>
      <c r="H52" s="74">
        <v>4831</v>
      </c>
      <c r="I52" s="74">
        <v>1127953</v>
      </c>
      <c r="J52" s="74">
        <v>0</v>
      </c>
      <c r="K52" s="77">
        <f t="shared" si="0"/>
        <v>68782487</v>
      </c>
    </row>
    <row r="53" spans="1:11" x14ac:dyDescent="0.25">
      <c r="A53" s="42" t="s">
        <v>51</v>
      </c>
      <c r="B53" s="24"/>
      <c r="C53" s="72">
        <v>10487000</v>
      </c>
      <c r="D53" s="74">
        <v>0</v>
      </c>
      <c r="E53" s="74">
        <v>0</v>
      </c>
      <c r="F53" s="74">
        <v>167000</v>
      </c>
      <c r="G53" s="74">
        <v>0</v>
      </c>
      <c r="H53" s="74">
        <v>0</v>
      </c>
      <c r="I53" s="74">
        <v>303000</v>
      </c>
      <c r="J53" s="74">
        <v>0</v>
      </c>
      <c r="K53" s="77">
        <f t="shared" si="0"/>
        <v>10957000</v>
      </c>
    </row>
    <row r="54" spans="1:11" x14ac:dyDescent="0.25">
      <c r="A54" s="42" t="s">
        <v>4</v>
      </c>
      <c r="B54" s="24"/>
      <c r="C54" s="72">
        <v>58278194</v>
      </c>
      <c r="D54" s="74">
        <v>0</v>
      </c>
      <c r="E54" s="74">
        <v>0</v>
      </c>
      <c r="F54" s="74">
        <v>1204068</v>
      </c>
      <c r="G54" s="74">
        <v>0</v>
      </c>
      <c r="H54" s="74">
        <v>0</v>
      </c>
      <c r="I54" s="74">
        <v>0</v>
      </c>
      <c r="J54" s="74">
        <v>0</v>
      </c>
      <c r="K54" s="77">
        <f t="shared" si="0"/>
        <v>59482262</v>
      </c>
    </row>
    <row r="55" spans="1:11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7">
        <f t="shared" si="0"/>
        <v>0</v>
      </c>
    </row>
    <row r="56" spans="1:11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7">
        <f t="shared" si="0"/>
        <v>0</v>
      </c>
    </row>
    <row r="57" spans="1:11" x14ac:dyDescent="0.25">
      <c r="A57" s="42" t="s">
        <v>54</v>
      </c>
      <c r="B57" s="24"/>
      <c r="C57" s="72">
        <v>26258847</v>
      </c>
      <c r="D57" s="74">
        <v>0</v>
      </c>
      <c r="E57" s="74">
        <v>3632090</v>
      </c>
      <c r="F57" s="74">
        <v>849846</v>
      </c>
      <c r="G57" s="74">
        <v>0</v>
      </c>
      <c r="H57" s="74">
        <v>116</v>
      </c>
      <c r="I57" s="74">
        <v>0</v>
      </c>
      <c r="J57" s="74">
        <v>0</v>
      </c>
      <c r="K57" s="77">
        <f t="shared" si="0"/>
        <v>30740899</v>
      </c>
    </row>
    <row r="58" spans="1:11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7">
        <f t="shared" si="0"/>
        <v>0</v>
      </c>
    </row>
    <row r="59" spans="1:11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7">
        <f t="shared" si="0"/>
        <v>0</v>
      </c>
    </row>
    <row r="60" spans="1:11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7">
        <f t="shared" si="0"/>
        <v>0</v>
      </c>
    </row>
    <row r="61" spans="1:11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7">
        <f t="shared" si="0"/>
        <v>0</v>
      </c>
    </row>
    <row r="62" spans="1:11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7">
        <f t="shared" si="0"/>
        <v>0</v>
      </c>
    </row>
    <row r="63" spans="1:11" x14ac:dyDescent="0.25">
      <c r="A63" s="42" t="s">
        <v>5</v>
      </c>
      <c r="B63" s="24"/>
      <c r="C63" s="72">
        <v>5310617</v>
      </c>
      <c r="D63" s="74">
        <v>0</v>
      </c>
      <c r="E63" s="74">
        <v>945722</v>
      </c>
      <c r="F63" s="74">
        <v>221559</v>
      </c>
      <c r="G63" s="74">
        <v>0</v>
      </c>
      <c r="H63" s="74">
        <v>811</v>
      </c>
      <c r="I63" s="74">
        <v>0</v>
      </c>
      <c r="J63" s="74">
        <v>0</v>
      </c>
      <c r="K63" s="77">
        <f t="shared" si="0"/>
        <v>6478709</v>
      </c>
    </row>
    <row r="64" spans="1:11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7">
        <f t="shared" si="0"/>
        <v>0</v>
      </c>
    </row>
    <row r="65" spans="1:11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7">
        <f t="shared" si="0"/>
        <v>0</v>
      </c>
    </row>
    <row r="66" spans="1:11" x14ac:dyDescent="0.25">
      <c r="A66" s="42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7">
        <f t="shared" si="0"/>
        <v>0</v>
      </c>
    </row>
    <row r="67" spans="1:11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7">
        <f t="shared" si="0"/>
        <v>0</v>
      </c>
    </row>
    <row r="68" spans="1:11" x14ac:dyDescent="0.25">
      <c r="A68" s="42" t="s">
        <v>61</v>
      </c>
      <c r="B68" s="24"/>
      <c r="C68" s="72">
        <v>7358006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  <c r="I68" s="74">
        <v>365436</v>
      </c>
      <c r="J68" s="74">
        <v>0</v>
      </c>
      <c r="K68" s="77">
        <f t="shared" si="0"/>
        <v>7723442</v>
      </c>
    </row>
    <row r="69" spans="1:11" x14ac:dyDescent="0.25">
      <c r="A69" s="42" t="s">
        <v>62</v>
      </c>
      <c r="B69" s="24"/>
      <c r="C69" s="72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7">
        <f t="shared" si="0"/>
        <v>0</v>
      </c>
    </row>
    <row r="70" spans="1:11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7">
        <f t="shared" si="0"/>
        <v>0</v>
      </c>
    </row>
    <row r="71" spans="1:11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161406</v>
      </c>
      <c r="H71" s="74">
        <v>0</v>
      </c>
      <c r="I71" s="74">
        <v>0</v>
      </c>
      <c r="J71" s="74">
        <v>0</v>
      </c>
      <c r="K71" s="77">
        <f>SUM(C71:J71)</f>
        <v>161406</v>
      </c>
    </row>
    <row r="72" spans="1:11" x14ac:dyDescent="0.25">
      <c r="A72" s="47" t="s">
        <v>91</v>
      </c>
      <c r="B72" s="57"/>
      <c r="C72" s="58">
        <f t="shared" ref="C72:K72" si="1">SUM(C5:C71)</f>
        <v>249491574</v>
      </c>
      <c r="D72" s="59">
        <f t="shared" si="1"/>
        <v>8201436</v>
      </c>
      <c r="E72" s="59">
        <f t="shared" si="1"/>
        <v>22473116</v>
      </c>
      <c r="F72" s="59">
        <f t="shared" si="1"/>
        <v>5880277</v>
      </c>
      <c r="G72" s="59">
        <f t="shared" si="1"/>
        <v>490340</v>
      </c>
      <c r="H72" s="59">
        <f>SUM(H5:H71)</f>
        <v>5771</v>
      </c>
      <c r="I72" s="59">
        <f>SUM(I5:I71)</f>
        <v>2554542</v>
      </c>
      <c r="J72" s="59">
        <f>SUM(J5:J71)</f>
        <v>-31676</v>
      </c>
      <c r="K72" s="60">
        <f t="shared" si="1"/>
        <v>289065380</v>
      </c>
    </row>
    <row r="73" spans="1:11" x14ac:dyDescent="0.25">
      <c r="A73" s="48" t="s">
        <v>72</v>
      </c>
      <c r="B73" s="57"/>
      <c r="C73" s="61">
        <f>(C72/$K72)</f>
        <v>0.86309738648052559</v>
      </c>
      <c r="D73" s="62">
        <f t="shared" ref="D73:K73" si="2">(D72/$K72)</f>
        <v>2.8372252671696626E-2</v>
      </c>
      <c r="E73" s="62">
        <f t="shared" si="2"/>
        <v>7.7744059146757735E-2</v>
      </c>
      <c r="F73" s="62">
        <f t="shared" si="2"/>
        <v>2.0342377215839546E-2</v>
      </c>
      <c r="G73" s="62">
        <f t="shared" si="2"/>
        <v>1.6962944507571264E-3</v>
      </c>
      <c r="H73" s="62">
        <f t="shared" si="2"/>
        <v>1.9964341630948679E-5</v>
      </c>
      <c r="I73" s="62">
        <f>(I72/$K72)</f>
        <v>8.8372464388506156E-3</v>
      </c>
      <c r="J73" s="62">
        <f t="shared" si="2"/>
        <v>-1.0958074605821009E-4</v>
      </c>
      <c r="K73" s="63">
        <f t="shared" si="2"/>
        <v>1</v>
      </c>
    </row>
    <row r="74" spans="1:11" x14ac:dyDescent="0.25">
      <c r="A74" s="48" t="s">
        <v>93</v>
      </c>
      <c r="B74" s="49"/>
      <c r="C74" s="54">
        <f>COUNTIF(C5:C71,"&gt;0")</f>
        <v>14</v>
      </c>
      <c r="D74" s="54">
        <f t="shared" ref="D74:K74" si="3">COUNTIF(D5:D71,"&gt;0")</f>
        <v>7</v>
      </c>
      <c r="E74" s="54">
        <f t="shared" si="3"/>
        <v>6</v>
      </c>
      <c r="F74" s="54">
        <f t="shared" si="3"/>
        <v>7</v>
      </c>
      <c r="G74" s="54">
        <f t="shared" si="3"/>
        <v>3</v>
      </c>
      <c r="H74" s="54">
        <f t="shared" si="3"/>
        <v>4</v>
      </c>
      <c r="I74" s="54">
        <f t="shared" si="3"/>
        <v>4</v>
      </c>
      <c r="J74" s="54">
        <f t="shared" si="3"/>
        <v>0</v>
      </c>
      <c r="K74" s="56">
        <f t="shared" si="3"/>
        <v>19</v>
      </c>
    </row>
    <row r="75" spans="1:11" x14ac:dyDescent="0.25">
      <c r="A75" s="43"/>
      <c r="B75" s="44"/>
      <c r="C75" s="25"/>
      <c r="D75" s="25"/>
      <c r="E75" s="25"/>
      <c r="F75" s="25"/>
      <c r="G75" s="25"/>
      <c r="H75" s="25"/>
      <c r="I75" s="25"/>
      <c r="J75" s="25"/>
      <c r="K75" s="26"/>
    </row>
    <row r="76" spans="1:11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29"/>
      <c r="J76" s="29"/>
      <c r="K76" s="30"/>
    </row>
    <row r="77" spans="1:11" x14ac:dyDescent="0.25">
      <c r="D77" s="1"/>
      <c r="E77" s="1"/>
      <c r="F77" s="1"/>
      <c r="G77" s="1"/>
      <c r="H77" s="1"/>
      <c r="I77" s="1"/>
      <c r="J77" s="1"/>
      <c r="K77" s="1"/>
    </row>
  </sheetData>
  <printOptions horizontalCentered="1"/>
  <pageMargins left="0.5" right="0.5" top="0.5" bottom="0.5" header="0.3" footer="0.3"/>
  <pageSetup scale="84" fitToHeight="0" orientation="landscape" r:id="rId1"/>
  <headerFooter>
    <oddFooter>&amp;LOffice of Economic and Demographic Research&amp;RPage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K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11" width="14.6640625" customWidth="1"/>
  </cols>
  <sheetData>
    <row r="1" spans="1:11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5"/>
      <c r="J1" s="5"/>
      <c r="K1" s="6"/>
    </row>
    <row r="2" spans="1:11" ht="18" thickBot="1" x14ac:dyDescent="0.35">
      <c r="A2" s="80" t="s">
        <v>103</v>
      </c>
      <c r="B2" s="7"/>
      <c r="C2" s="8"/>
      <c r="D2" s="9"/>
      <c r="E2" s="9"/>
      <c r="F2" s="9"/>
      <c r="G2" s="9"/>
      <c r="H2" s="9"/>
      <c r="I2" s="9"/>
      <c r="J2" s="9"/>
      <c r="K2" s="10"/>
    </row>
    <row r="3" spans="1:11" x14ac:dyDescent="0.25">
      <c r="A3" s="31"/>
      <c r="B3" s="32"/>
      <c r="C3" s="33"/>
      <c r="D3" s="34" t="s">
        <v>76</v>
      </c>
      <c r="E3" s="34"/>
      <c r="F3" s="34"/>
      <c r="G3" s="34"/>
      <c r="H3" s="34"/>
      <c r="I3" s="34"/>
      <c r="J3" s="34"/>
      <c r="K3" s="35" t="s">
        <v>73</v>
      </c>
    </row>
    <row r="4" spans="1:11" ht="13.8" thickBot="1" x14ac:dyDescent="0.3">
      <c r="A4" s="36" t="s">
        <v>7</v>
      </c>
      <c r="B4" s="37"/>
      <c r="C4" s="38" t="s">
        <v>68</v>
      </c>
      <c r="D4" s="39" t="s">
        <v>75</v>
      </c>
      <c r="E4" s="39" t="s">
        <v>69</v>
      </c>
      <c r="F4" s="39" t="s">
        <v>70</v>
      </c>
      <c r="G4" s="39" t="s">
        <v>71</v>
      </c>
      <c r="H4" s="39" t="s">
        <v>77</v>
      </c>
      <c r="I4" s="39" t="s">
        <v>78</v>
      </c>
      <c r="J4" s="39" t="s">
        <v>66</v>
      </c>
      <c r="K4" s="40" t="s">
        <v>67</v>
      </c>
    </row>
    <row r="5" spans="1:11" x14ac:dyDescent="0.25">
      <c r="A5" s="41" t="s">
        <v>0</v>
      </c>
      <c r="B5" s="18"/>
      <c r="C5" s="19">
        <v>5948038</v>
      </c>
      <c r="D5" s="20">
        <v>0</v>
      </c>
      <c r="E5" s="21">
        <v>1020042</v>
      </c>
      <c r="F5" s="21">
        <v>0</v>
      </c>
      <c r="G5" s="20">
        <v>0</v>
      </c>
      <c r="H5" s="20">
        <v>10</v>
      </c>
      <c r="I5" s="20">
        <v>717180</v>
      </c>
      <c r="J5" s="20">
        <v>0</v>
      </c>
      <c r="K5" s="22">
        <f>SUM(C5:J5)</f>
        <v>7685270</v>
      </c>
    </row>
    <row r="6" spans="1:11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7">
        <f>SUM(C6:J6)</f>
        <v>0</v>
      </c>
    </row>
    <row r="7" spans="1:11" x14ac:dyDescent="0.25">
      <c r="A7" s="42" t="s">
        <v>9</v>
      </c>
      <c r="B7" s="24"/>
      <c r="C7" s="72">
        <v>62302</v>
      </c>
      <c r="D7" s="74">
        <v>0</v>
      </c>
      <c r="E7" s="74">
        <v>1598257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7">
        <f t="shared" ref="K7:K70" si="0">SUM(C7:J7)</f>
        <v>1660559</v>
      </c>
    </row>
    <row r="8" spans="1:11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7">
        <f t="shared" si="0"/>
        <v>0</v>
      </c>
    </row>
    <row r="9" spans="1:11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7">
        <f t="shared" si="0"/>
        <v>0</v>
      </c>
    </row>
    <row r="10" spans="1:11" x14ac:dyDescent="0.25">
      <c r="A10" s="42" t="s">
        <v>12</v>
      </c>
      <c r="B10" s="24"/>
      <c r="C10" s="72">
        <v>762000</v>
      </c>
      <c r="D10" s="74">
        <v>1905000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7">
        <f t="shared" si="0"/>
        <v>2667000</v>
      </c>
    </row>
    <row r="11" spans="1:11" x14ac:dyDescent="0.25">
      <c r="A11" s="42" t="s">
        <v>13</v>
      </c>
      <c r="B11" s="24"/>
      <c r="C11" s="72">
        <v>0</v>
      </c>
      <c r="D11" s="74">
        <v>32053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7">
        <f t="shared" si="0"/>
        <v>32053</v>
      </c>
    </row>
    <row r="12" spans="1:11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7">
        <f t="shared" si="0"/>
        <v>0</v>
      </c>
    </row>
    <row r="13" spans="1:11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7">
        <f t="shared" si="0"/>
        <v>0</v>
      </c>
    </row>
    <row r="14" spans="1:11" x14ac:dyDescent="0.25">
      <c r="A14" s="42" t="s">
        <v>16</v>
      </c>
      <c r="B14" s="24"/>
      <c r="C14" s="72">
        <v>2922524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7">
        <f t="shared" si="0"/>
        <v>2922524</v>
      </c>
    </row>
    <row r="15" spans="1:11" x14ac:dyDescent="0.25">
      <c r="A15" s="42" t="s">
        <v>17</v>
      </c>
      <c r="B15" s="24"/>
      <c r="C15" s="72">
        <v>0</v>
      </c>
      <c r="D15" s="74">
        <v>0</v>
      </c>
      <c r="E15" s="74">
        <v>227287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7">
        <f t="shared" si="0"/>
        <v>227287</v>
      </c>
    </row>
    <row r="16" spans="1:11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7">
        <f t="shared" si="0"/>
        <v>0</v>
      </c>
    </row>
    <row r="17" spans="1:11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7">
        <f t="shared" si="0"/>
        <v>0</v>
      </c>
    </row>
    <row r="18" spans="1:11" x14ac:dyDescent="0.25">
      <c r="A18" s="42" t="s">
        <v>19</v>
      </c>
      <c r="B18" s="24"/>
      <c r="C18" s="72">
        <v>0</v>
      </c>
      <c r="D18" s="74">
        <v>117990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7">
        <f t="shared" si="0"/>
        <v>117990</v>
      </c>
    </row>
    <row r="19" spans="1:11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4"/>
      <c r="J19" s="74"/>
      <c r="K19" s="77">
        <f t="shared" si="0"/>
        <v>0</v>
      </c>
    </row>
    <row r="20" spans="1:11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7">
        <f t="shared" si="0"/>
        <v>0</v>
      </c>
    </row>
    <row r="21" spans="1:11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7">
        <f t="shared" si="0"/>
        <v>0</v>
      </c>
    </row>
    <row r="22" spans="1:11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7">
        <f t="shared" si="0"/>
        <v>0</v>
      </c>
    </row>
    <row r="23" spans="1:11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7">
        <f t="shared" si="0"/>
        <v>0</v>
      </c>
    </row>
    <row r="24" spans="1:11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7">
        <f t="shared" si="0"/>
        <v>0</v>
      </c>
    </row>
    <row r="25" spans="1:11" x14ac:dyDescent="0.25">
      <c r="A25" s="42" t="s">
        <v>26</v>
      </c>
      <c r="B25" s="24"/>
      <c r="C25" s="72">
        <v>26416</v>
      </c>
      <c r="D25" s="74">
        <v>51676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7">
        <f t="shared" si="0"/>
        <v>78092</v>
      </c>
    </row>
    <row r="26" spans="1:11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7">
        <f t="shared" si="0"/>
        <v>0</v>
      </c>
    </row>
    <row r="27" spans="1:11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7">
        <f t="shared" si="0"/>
        <v>0</v>
      </c>
    </row>
    <row r="28" spans="1:11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7">
        <f t="shared" si="0"/>
        <v>0</v>
      </c>
    </row>
    <row r="29" spans="1:11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7">
        <f t="shared" si="0"/>
        <v>0</v>
      </c>
    </row>
    <row r="30" spans="1:11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7">
        <f t="shared" si="0"/>
        <v>0</v>
      </c>
    </row>
    <row r="31" spans="1:11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7">
        <f t="shared" si="0"/>
        <v>0</v>
      </c>
    </row>
    <row r="32" spans="1:11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7">
        <f t="shared" si="0"/>
        <v>0</v>
      </c>
    </row>
    <row r="33" spans="1:11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7">
        <f t="shared" si="0"/>
        <v>0</v>
      </c>
    </row>
    <row r="34" spans="1:11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7">
        <f t="shared" si="0"/>
        <v>0</v>
      </c>
    </row>
    <row r="35" spans="1:11" x14ac:dyDescent="0.25">
      <c r="A35" s="42" t="s">
        <v>36</v>
      </c>
      <c r="B35" s="24"/>
      <c r="C35" s="72">
        <v>2928858</v>
      </c>
      <c r="D35" s="74">
        <v>0</v>
      </c>
      <c r="E35" s="74">
        <v>0</v>
      </c>
      <c r="F35" s="74">
        <v>0</v>
      </c>
      <c r="G35" s="74">
        <v>310498</v>
      </c>
      <c r="H35" s="74">
        <v>0</v>
      </c>
      <c r="I35" s="74">
        <v>0</v>
      </c>
      <c r="J35" s="74">
        <v>0</v>
      </c>
      <c r="K35" s="77">
        <f t="shared" si="0"/>
        <v>3239356</v>
      </c>
    </row>
    <row r="36" spans="1:11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7">
        <f t="shared" si="0"/>
        <v>0</v>
      </c>
    </row>
    <row r="37" spans="1:11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7">
        <f t="shared" si="0"/>
        <v>0</v>
      </c>
    </row>
    <row r="38" spans="1:11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7">
        <f t="shared" si="0"/>
        <v>0</v>
      </c>
    </row>
    <row r="39" spans="1:11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7">
        <f t="shared" si="0"/>
        <v>0</v>
      </c>
    </row>
    <row r="40" spans="1:11" x14ac:dyDescent="0.25">
      <c r="A40" s="42" t="s">
        <v>40</v>
      </c>
      <c r="B40" s="24"/>
      <c r="C40" s="72">
        <v>4670579</v>
      </c>
      <c r="D40" s="74">
        <v>0</v>
      </c>
      <c r="E40" s="74">
        <v>737853</v>
      </c>
      <c r="F40" s="74">
        <v>500240</v>
      </c>
      <c r="G40" s="74">
        <v>0</v>
      </c>
      <c r="H40" s="74">
        <v>890</v>
      </c>
      <c r="I40" s="74">
        <v>0</v>
      </c>
      <c r="J40" s="74">
        <v>-29993</v>
      </c>
      <c r="K40" s="77">
        <f t="shared" si="0"/>
        <v>5879569</v>
      </c>
    </row>
    <row r="41" spans="1:11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7">
        <f t="shared" si="0"/>
        <v>0</v>
      </c>
    </row>
    <row r="42" spans="1:11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7">
        <f t="shared" si="0"/>
        <v>0</v>
      </c>
    </row>
    <row r="43" spans="1:11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7">
        <f t="shared" si="0"/>
        <v>0</v>
      </c>
    </row>
    <row r="44" spans="1:11" x14ac:dyDescent="0.25">
      <c r="A44" s="42" t="s">
        <v>43</v>
      </c>
      <c r="B44" s="24"/>
      <c r="C44" s="72">
        <v>0</v>
      </c>
      <c r="D44" s="74">
        <v>1710732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7">
        <f t="shared" si="0"/>
        <v>1710732</v>
      </c>
    </row>
    <row r="45" spans="1:11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7">
        <f t="shared" si="0"/>
        <v>0</v>
      </c>
    </row>
    <row r="46" spans="1:11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7">
        <f t="shared" si="0"/>
        <v>0</v>
      </c>
    </row>
    <row r="47" spans="1:11" x14ac:dyDescent="0.25">
      <c r="A47" s="42" t="s">
        <v>46</v>
      </c>
      <c r="B47" s="24"/>
      <c r="C47" s="72">
        <v>57994144</v>
      </c>
      <c r="D47" s="74">
        <v>34828</v>
      </c>
      <c r="E47" s="74">
        <v>8142010</v>
      </c>
      <c r="F47" s="74">
        <v>1979343</v>
      </c>
      <c r="G47" s="74">
        <v>0</v>
      </c>
      <c r="H47" s="74">
        <v>0</v>
      </c>
      <c r="I47" s="74">
        <v>0</v>
      </c>
      <c r="J47" s="74">
        <v>0</v>
      </c>
      <c r="K47" s="77">
        <f t="shared" si="0"/>
        <v>68150325</v>
      </c>
    </row>
    <row r="48" spans="1:11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7">
        <f t="shared" si="0"/>
        <v>0</v>
      </c>
    </row>
    <row r="49" spans="1:11" x14ac:dyDescent="0.25">
      <c r="A49" s="42" t="s">
        <v>48</v>
      </c>
      <c r="B49" s="24"/>
      <c r="C49" s="72">
        <v>0</v>
      </c>
      <c r="D49" s="74">
        <v>772183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7">
        <f t="shared" si="0"/>
        <v>772183</v>
      </c>
    </row>
    <row r="50" spans="1:11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7">
        <f t="shared" si="0"/>
        <v>0</v>
      </c>
    </row>
    <row r="51" spans="1:11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7">
        <f t="shared" si="0"/>
        <v>0</v>
      </c>
    </row>
    <row r="52" spans="1:11" x14ac:dyDescent="0.25">
      <c r="A52" s="42" t="s">
        <v>50</v>
      </c>
      <c r="B52" s="24"/>
      <c r="C52" s="72">
        <v>50185652</v>
      </c>
      <c r="D52" s="74">
        <v>0</v>
      </c>
      <c r="E52" s="74">
        <v>7951497</v>
      </c>
      <c r="F52" s="74">
        <v>868902</v>
      </c>
      <c r="G52" s="74">
        <v>0</v>
      </c>
      <c r="H52" s="74">
        <v>3618</v>
      </c>
      <c r="I52" s="74">
        <v>1010243</v>
      </c>
      <c r="J52" s="74">
        <v>0</v>
      </c>
      <c r="K52" s="77">
        <f t="shared" si="0"/>
        <v>60019912</v>
      </c>
    </row>
    <row r="53" spans="1:11" x14ac:dyDescent="0.25">
      <c r="A53" s="42" t="s">
        <v>51</v>
      </c>
      <c r="B53" s="24"/>
      <c r="C53" s="72">
        <v>9363124</v>
      </c>
      <c r="D53" s="74">
        <v>0</v>
      </c>
      <c r="E53" s="74">
        <v>0</v>
      </c>
      <c r="F53" s="74">
        <v>142087</v>
      </c>
      <c r="G53" s="74">
        <v>0</v>
      </c>
      <c r="H53" s="74">
        <v>64</v>
      </c>
      <c r="I53" s="74">
        <v>273382</v>
      </c>
      <c r="J53" s="74">
        <v>0</v>
      </c>
      <c r="K53" s="77">
        <f t="shared" si="0"/>
        <v>9778657</v>
      </c>
    </row>
    <row r="54" spans="1:11" x14ac:dyDescent="0.25">
      <c r="A54" s="42" t="s">
        <v>4</v>
      </c>
      <c r="B54" s="24"/>
      <c r="C54" s="72">
        <v>55037606</v>
      </c>
      <c r="D54" s="74">
        <v>0</v>
      </c>
      <c r="E54" s="74">
        <v>0</v>
      </c>
      <c r="F54" s="74">
        <v>1495790</v>
      </c>
      <c r="G54" s="74">
        <v>0</v>
      </c>
      <c r="H54" s="74">
        <v>0</v>
      </c>
      <c r="I54" s="74">
        <v>0</v>
      </c>
      <c r="J54" s="74">
        <v>0</v>
      </c>
      <c r="K54" s="77">
        <f t="shared" si="0"/>
        <v>56533396</v>
      </c>
    </row>
    <row r="55" spans="1:11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7">
        <f t="shared" si="0"/>
        <v>0</v>
      </c>
    </row>
    <row r="56" spans="1:11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7">
        <f t="shared" si="0"/>
        <v>0</v>
      </c>
    </row>
    <row r="57" spans="1:11" x14ac:dyDescent="0.25">
      <c r="A57" s="42" t="s">
        <v>54</v>
      </c>
      <c r="B57" s="24"/>
      <c r="C57" s="72">
        <v>23476400</v>
      </c>
      <c r="D57" s="74">
        <v>0</v>
      </c>
      <c r="E57" s="74">
        <v>3716312</v>
      </c>
      <c r="F57" s="74">
        <v>980329</v>
      </c>
      <c r="G57" s="74">
        <v>0</v>
      </c>
      <c r="H57" s="74">
        <v>21</v>
      </c>
      <c r="I57" s="74">
        <v>0</v>
      </c>
      <c r="J57" s="74">
        <v>0</v>
      </c>
      <c r="K57" s="77">
        <f t="shared" si="0"/>
        <v>28173062</v>
      </c>
    </row>
    <row r="58" spans="1:11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7">
        <f t="shared" si="0"/>
        <v>0</v>
      </c>
    </row>
    <row r="59" spans="1:11" x14ac:dyDescent="0.25">
      <c r="A59" s="42" t="s">
        <v>97</v>
      </c>
      <c r="B59" s="24"/>
      <c r="C59" s="72">
        <v>0</v>
      </c>
      <c r="D59" s="74">
        <v>0</v>
      </c>
      <c r="E59" s="74">
        <v>875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7">
        <f t="shared" si="0"/>
        <v>875</v>
      </c>
    </row>
    <row r="60" spans="1:11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7">
        <f t="shared" si="0"/>
        <v>0</v>
      </c>
    </row>
    <row r="61" spans="1:11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7">
        <f t="shared" si="0"/>
        <v>0</v>
      </c>
    </row>
    <row r="62" spans="1:11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7">
        <f t="shared" si="0"/>
        <v>0</v>
      </c>
    </row>
    <row r="63" spans="1:11" x14ac:dyDescent="0.25">
      <c r="A63" s="42" t="s">
        <v>5</v>
      </c>
      <c r="B63" s="24"/>
      <c r="C63" s="72">
        <v>4441023</v>
      </c>
      <c r="D63" s="74">
        <v>0</v>
      </c>
      <c r="E63" s="74">
        <v>994801</v>
      </c>
      <c r="F63" s="74">
        <v>209441</v>
      </c>
      <c r="G63" s="74">
        <v>0</v>
      </c>
      <c r="H63" s="74">
        <v>1213</v>
      </c>
      <c r="I63" s="74">
        <v>0</v>
      </c>
      <c r="J63" s="74">
        <v>0</v>
      </c>
      <c r="K63" s="77">
        <f t="shared" si="0"/>
        <v>5646478</v>
      </c>
    </row>
    <row r="64" spans="1:11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7">
        <f t="shared" si="0"/>
        <v>0</v>
      </c>
    </row>
    <row r="65" spans="1:11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7">
        <f t="shared" si="0"/>
        <v>0</v>
      </c>
    </row>
    <row r="66" spans="1:11" x14ac:dyDescent="0.25">
      <c r="A66" s="42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7">
        <f t="shared" si="0"/>
        <v>0</v>
      </c>
    </row>
    <row r="67" spans="1:11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7">
        <f t="shared" si="0"/>
        <v>0</v>
      </c>
    </row>
    <row r="68" spans="1:11" x14ac:dyDescent="0.25">
      <c r="A68" s="42" t="s">
        <v>61</v>
      </c>
      <c r="B68" s="24"/>
      <c r="C68" s="72">
        <v>6428437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  <c r="I68" s="74">
        <v>337640</v>
      </c>
      <c r="J68" s="74">
        <v>0</v>
      </c>
      <c r="K68" s="77">
        <f t="shared" si="0"/>
        <v>6766077</v>
      </c>
    </row>
    <row r="69" spans="1:11" x14ac:dyDescent="0.25">
      <c r="A69" s="42" t="s">
        <v>62</v>
      </c>
      <c r="B69" s="24"/>
      <c r="C69" s="72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7">
        <f t="shared" si="0"/>
        <v>0</v>
      </c>
    </row>
    <row r="70" spans="1:11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7">
        <f t="shared" si="0"/>
        <v>0</v>
      </c>
    </row>
    <row r="71" spans="1:11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138275</v>
      </c>
      <c r="H71" s="74">
        <v>0</v>
      </c>
      <c r="I71" s="74">
        <v>0</v>
      </c>
      <c r="J71" s="74">
        <v>0</v>
      </c>
      <c r="K71" s="77">
        <f>SUM(C71:J71)</f>
        <v>138275</v>
      </c>
    </row>
    <row r="72" spans="1:11" x14ac:dyDescent="0.25">
      <c r="A72" s="47" t="s">
        <v>91</v>
      </c>
      <c r="B72" s="57"/>
      <c r="C72" s="58">
        <f t="shared" ref="C72:K72" si="1">SUM(C5:C71)</f>
        <v>224247103</v>
      </c>
      <c r="D72" s="59">
        <f t="shared" si="1"/>
        <v>4624462</v>
      </c>
      <c r="E72" s="59">
        <f t="shared" si="1"/>
        <v>24388934</v>
      </c>
      <c r="F72" s="59">
        <f t="shared" si="1"/>
        <v>6176132</v>
      </c>
      <c r="G72" s="59">
        <f t="shared" si="1"/>
        <v>448773</v>
      </c>
      <c r="H72" s="59">
        <f>SUM(H5:H71)</f>
        <v>5816</v>
      </c>
      <c r="I72" s="59">
        <f>SUM(I5:I71)</f>
        <v>2338445</v>
      </c>
      <c r="J72" s="59">
        <f>SUM(J5:J71)</f>
        <v>-29993</v>
      </c>
      <c r="K72" s="60">
        <f t="shared" si="1"/>
        <v>262199672</v>
      </c>
    </row>
    <row r="73" spans="1:11" x14ac:dyDescent="0.25">
      <c r="A73" s="48" t="s">
        <v>72</v>
      </c>
      <c r="B73" s="57"/>
      <c r="C73" s="61">
        <f>(C72/$K72)</f>
        <v>0.8552531789589729</v>
      </c>
      <c r="D73" s="62">
        <f t="shared" ref="D73:K73" si="2">(D72/$K72)</f>
        <v>1.7637176906918479E-2</v>
      </c>
      <c r="E73" s="62">
        <f t="shared" si="2"/>
        <v>9.3016645726391303E-2</v>
      </c>
      <c r="F73" s="62">
        <f t="shared" si="2"/>
        <v>2.3555071419006198E-2</v>
      </c>
      <c r="G73" s="62">
        <f t="shared" si="2"/>
        <v>1.7115696468148138E-3</v>
      </c>
      <c r="H73" s="62">
        <f t="shared" si="2"/>
        <v>2.2181568556653268E-5</v>
      </c>
      <c r="I73" s="62">
        <f>(I72/$K72)</f>
        <v>8.918565695230923E-3</v>
      </c>
      <c r="J73" s="62">
        <f t="shared" si="2"/>
        <v>-1.1438992189128291E-4</v>
      </c>
      <c r="K73" s="63">
        <f t="shared" si="2"/>
        <v>1</v>
      </c>
    </row>
    <row r="74" spans="1:11" x14ac:dyDescent="0.25">
      <c r="A74" s="48" t="s">
        <v>93</v>
      </c>
      <c r="B74" s="49"/>
      <c r="C74" s="54">
        <f>COUNTIF(C5:C71,"&gt;0")</f>
        <v>14</v>
      </c>
      <c r="D74" s="54">
        <f t="shared" ref="D74:K74" si="3">COUNTIF(D5:D71,"&gt;0")</f>
        <v>7</v>
      </c>
      <c r="E74" s="54">
        <f t="shared" si="3"/>
        <v>9</v>
      </c>
      <c r="F74" s="54">
        <f t="shared" si="3"/>
        <v>7</v>
      </c>
      <c r="G74" s="54">
        <f t="shared" si="3"/>
        <v>2</v>
      </c>
      <c r="H74" s="54">
        <f t="shared" si="3"/>
        <v>6</v>
      </c>
      <c r="I74" s="54">
        <f t="shared" si="3"/>
        <v>4</v>
      </c>
      <c r="J74" s="54">
        <f t="shared" si="3"/>
        <v>0</v>
      </c>
      <c r="K74" s="56">
        <f t="shared" si="3"/>
        <v>21</v>
      </c>
    </row>
    <row r="75" spans="1:11" x14ac:dyDescent="0.25">
      <c r="A75" s="43"/>
      <c r="B75" s="44"/>
      <c r="C75" s="12"/>
      <c r="D75" s="25"/>
      <c r="E75" s="25"/>
      <c r="F75" s="25"/>
      <c r="G75" s="25"/>
      <c r="H75" s="25"/>
      <c r="I75" s="25"/>
      <c r="J75" s="25"/>
      <c r="K75" s="26"/>
    </row>
    <row r="76" spans="1:11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29"/>
      <c r="J76" s="29"/>
      <c r="K76" s="30"/>
    </row>
    <row r="77" spans="1:11" x14ac:dyDescent="0.25">
      <c r="D77" s="1"/>
      <c r="E77" s="1"/>
      <c r="F77" s="1"/>
      <c r="G77" s="1"/>
      <c r="H77" s="1"/>
      <c r="I77" s="1"/>
      <c r="J77" s="1"/>
      <c r="K77" s="1"/>
    </row>
  </sheetData>
  <printOptions horizontalCentered="1"/>
  <pageMargins left="0.5" right="0.5" top="0.5" bottom="0.5" header="0.3" footer="0.3"/>
  <pageSetup scale="84" fitToHeight="0" orientation="landscape" r:id="rId1"/>
  <headerFooter>
    <oddFooter>&amp;LOffice of Economic and Demographic Research&amp;RPage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11" width="14.6640625" customWidth="1"/>
  </cols>
  <sheetData>
    <row r="1" spans="1:11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5"/>
      <c r="J1" s="5"/>
      <c r="K1" s="6"/>
    </row>
    <row r="2" spans="1:11" ht="18" thickBot="1" x14ac:dyDescent="0.35">
      <c r="A2" s="80" t="s">
        <v>99</v>
      </c>
      <c r="B2" s="7"/>
      <c r="C2" s="8"/>
      <c r="D2" s="9"/>
      <c r="E2" s="9"/>
      <c r="F2" s="9"/>
      <c r="G2" s="9"/>
      <c r="H2" s="9"/>
      <c r="I2" s="9"/>
      <c r="J2" s="9"/>
      <c r="K2" s="10"/>
    </row>
    <row r="3" spans="1:11" x14ac:dyDescent="0.25">
      <c r="A3" s="31"/>
      <c r="B3" s="32"/>
      <c r="C3" s="33"/>
      <c r="D3" s="34" t="s">
        <v>76</v>
      </c>
      <c r="E3" s="34"/>
      <c r="F3" s="34"/>
      <c r="G3" s="34"/>
      <c r="H3" s="34"/>
      <c r="I3" s="34"/>
      <c r="J3" s="34"/>
      <c r="K3" s="35" t="s">
        <v>73</v>
      </c>
    </row>
    <row r="4" spans="1:11" ht="13.8" thickBot="1" x14ac:dyDescent="0.3">
      <c r="A4" s="36" t="s">
        <v>7</v>
      </c>
      <c r="B4" s="37"/>
      <c r="C4" s="38" t="s">
        <v>68</v>
      </c>
      <c r="D4" s="39" t="s">
        <v>75</v>
      </c>
      <c r="E4" s="39" t="s">
        <v>69</v>
      </c>
      <c r="F4" s="39" t="s">
        <v>70</v>
      </c>
      <c r="G4" s="39" t="s">
        <v>71</v>
      </c>
      <c r="H4" s="39" t="s">
        <v>77</v>
      </c>
      <c r="I4" s="39" t="s">
        <v>78</v>
      </c>
      <c r="J4" s="39" t="s">
        <v>66</v>
      </c>
      <c r="K4" s="40" t="s">
        <v>67</v>
      </c>
    </row>
    <row r="5" spans="1:11" x14ac:dyDescent="0.25">
      <c r="A5" s="41" t="s">
        <v>0</v>
      </c>
      <c r="B5" s="18"/>
      <c r="C5" s="19">
        <v>6013936</v>
      </c>
      <c r="D5" s="20">
        <v>0</v>
      </c>
      <c r="E5" s="21">
        <v>1033330</v>
      </c>
      <c r="F5" s="21">
        <v>0</v>
      </c>
      <c r="G5" s="20">
        <v>0</v>
      </c>
      <c r="H5" s="20">
        <v>17</v>
      </c>
      <c r="I5" s="20">
        <v>646244</v>
      </c>
      <c r="J5" s="20">
        <v>0</v>
      </c>
      <c r="K5" s="22">
        <f>SUM(C5:J5)</f>
        <v>7693527</v>
      </c>
    </row>
    <row r="6" spans="1:11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7">
        <f>SUM(C6:J6)</f>
        <v>0</v>
      </c>
    </row>
    <row r="7" spans="1:11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7">
        <f t="shared" ref="K7:K70" si="0">SUM(C7:J7)</f>
        <v>0</v>
      </c>
    </row>
    <row r="8" spans="1:11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7">
        <f t="shared" si="0"/>
        <v>0</v>
      </c>
    </row>
    <row r="9" spans="1:11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7">
        <f t="shared" si="0"/>
        <v>0</v>
      </c>
    </row>
    <row r="10" spans="1:11" x14ac:dyDescent="0.25">
      <c r="A10" s="42" t="s">
        <v>12</v>
      </c>
      <c r="B10" s="24"/>
      <c r="C10" s="72">
        <v>789000</v>
      </c>
      <c r="D10" s="74">
        <v>5992000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7">
        <f t="shared" si="0"/>
        <v>6781000</v>
      </c>
    </row>
    <row r="11" spans="1:11" x14ac:dyDescent="0.25">
      <c r="A11" s="42" t="s">
        <v>13</v>
      </c>
      <c r="B11" s="24"/>
      <c r="C11" s="72">
        <v>0</v>
      </c>
      <c r="D11" s="74">
        <v>39864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7">
        <f t="shared" si="0"/>
        <v>39864</v>
      </c>
    </row>
    <row r="12" spans="1:11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7">
        <f t="shared" si="0"/>
        <v>0</v>
      </c>
    </row>
    <row r="13" spans="1:11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7">
        <f t="shared" si="0"/>
        <v>0</v>
      </c>
    </row>
    <row r="14" spans="1:11" x14ac:dyDescent="0.25">
      <c r="A14" s="42" t="s">
        <v>16</v>
      </c>
      <c r="B14" s="24"/>
      <c r="C14" s="72">
        <v>2825032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7">
        <f t="shared" si="0"/>
        <v>2825032</v>
      </c>
    </row>
    <row r="15" spans="1:11" x14ac:dyDescent="0.25">
      <c r="A15" s="42" t="s">
        <v>17</v>
      </c>
      <c r="B15" s="24"/>
      <c r="C15" s="72">
        <v>0</v>
      </c>
      <c r="D15" s="74">
        <v>0</v>
      </c>
      <c r="E15" s="74">
        <v>159623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7">
        <f t="shared" si="0"/>
        <v>159623</v>
      </c>
    </row>
    <row r="16" spans="1:11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7">
        <f t="shared" si="0"/>
        <v>0</v>
      </c>
    </row>
    <row r="17" spans="1:11" x14ac:dyDescent="0.25">
      <c r="A17" s="78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7">
        <f t="shared" si="0"/>
        <v>0</v>
      </c>
    </row>
    <row r="18" spans="1:11" x14ac:dyDescent="0.25">
      <c r="A18" s="42" t="s">
        <v>19</v>
      </c>
      <c r="B18" s="24"/>
      <c r="C18" s="72">
        <v>0</v>
      </c>
      <c r="D18" s="74">
        <v>102001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7">
        <f t="shared" si="0"/>
        <v>102001</v>
      </c>
    </row>
    <row r="19" spans="1:11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4"/>
      <c r="J19" s="74"/>
      <c r="K19" s="77">
        <f t="shared" si="0"/>
        <v>0</v>
      </c>
    </row>
    <row r="20" spans="1:11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7">
        <f t="shared" si="0"/>
        <v>0</v>
      </c>
    </row>
    <row r="21" spans="1:11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7">
        <f t="shared" si="0"/>
        <v>0</v>
      </c>
    </row>
    <row r="22" spans="1:11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7">
        <f t="shared" si="0"/>
        <v>0</v>
      </c>
    </row>
    <row r="23" spans="1:11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7">
        <f t="shared" si="0"/>
        <v>0</v>
      </c>
    </row>
    <row r="24" spans="1:11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7">
        <f t="shared" si="0"/>
        <v>0</v>
      </c>
    </row>
    <row r="25" spans="1:11" x14ac:dyDescent="0.25">
      <c r="A25" s="42" t="s">
        <v>26</v>
      </c>
      <c r="B25" s="24"/>
      <c r="C25" s="72">
        <v>30274</v>
      </c>
      <c r="D25" s="74">
        <v>97135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7">
        <f t="shared" si="0"/>
        <v>127409</v>
      </c>
    </row>
    <row r="26" spans="1:11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7">
        <f t="shared" si="0"/>
        <v>0</v>
      </c>
    </row>
    <row r="27" spans="1:11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7">
        <f t="shared" si="0"/>
        <v>0</v>
      </c>
    </row>
    <row r="28" spans="1:11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7">
        <f t="shared" si="0"/>
        <v>0</v>
      </c>
    </row>
    <row r="29" spans="1:11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7">
        <f t="shared" si="0"/>
        <v>0</v>
      </c>
    </row>
    <row r="30" spans="1:11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7">
        <f t="shared" si="0"/>
        <v>0</v>
      </c>
    </row>
    <row r="31" spans="1:11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7">
        <f t="shared" si="0"/>
        <v>0</v>
      </c>
    </row>
    <row r="32" spans="1:11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7">
        <f t="shared" si="0"/>
        <v>0</v>
      </c>
    </row>
    <row r="33" spans="1:11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7">
        <f t="shared" si="0"/>
        <v>0</v>
      </c>
    </row>
    <row r="34" spans="1:11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7">
        <f t="shared" si="0"/>
        <v>0</v>
      </c>
    </row>
    <row r="35" spans="1:11" x14ac:dyDescent="0.25">
      <c r="A35" s="42" t="s">
        <v>36</v>
      </c>
      <c r="B35" s="24"/>
      <c r="C35" s="72">
        <v>2410652</v>
      </c>
      <c r="D35" s="74">
        <v>0</v>
      </c>
      <c r="E35" s="74">
        <v>0</v>
      </c>
      <c r="F35" s="74">
        <v>0</v>
      </c>
      <c r="G35" s="74">
        <v>294283</v>
      </c>
      <c r="H35" s="74">
        <v>0</v>
      </c>
      <c r="I35" s="74">
        <v>0</v>
      </c>
      <c r="J35" s="74">
        <v>0</v>
      </c>
      <c r="K35" s="77">
        <f t="shared" si="0"/>
        <v>2704935</v>
      </c>
    </row>
    <row r="36" spans="1:11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7">
        <f t="shared" si="0"/>
        <v>0</v>
      </c>
    </row>
    <row r="37" spans="1:11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7">
        <f t="shared" si="0"/>
        <v>0</v>
      </c>
    </row>
    <row r="38" spans="1:11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7">
        <f t="shared" si="0"/>
        <v>0</v>
      </c>
    </row>
    <row r="39" spans="1:11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7">
        <f t="shared" si="0"/>
        <v>0</v>
      </c>
    </row>
    <row r="40" spans="1:11" x14ac:dyDescent="0.25">
      <c r="A40" s="42" t="s">
        <v>40</v>
      </c>
      <c r="B40" s="24"/>
      <c r="C40" s="72">
        <v>4500799</v>
      </c>
      <c r="D40" s="74">
        <v>0</v>
      </c>
      <c r="E40" s="74">
        <v>687665</v>
      </c>
      <c r="F40" s="74">
        <v>449592</v>
      </c>
      <c r="G40" s="74">
        <v>0</v>
      </c>
      <c r="H40" s="74">
        <v>760</v>
      </c>
      <c r="I40" s="74">
        <v>0</v>
      </c>
      <c r="J40" s="74">
        <v>-28758</v>
      </c>
      <c r="K40" s="77">
        <f t="shared" si="0"/>
        <v>5610058</v>
      </c>
    </row>
    <row r="41" spans="1:11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7">
        <f t="shared" si="0"/>
        <v>0</v>
      </c>
    </row>
    <row r="42" spans="1:11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7">
        <f t="shared" si="0"/>
        <v>0</v>
      </c>
    </row>
    <row r="43" spans="1:11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7">
        <f t="shared" si="0"/>
        <v>0</v>
      </c>
    </row>
    <row r="44" spans="1:11" x14ac:dyDescent="0.25">
      <c r="A44" s="42" t="s">
        <v>43</v>
      </c>
      <c r="B44" s="24"/>
      <c r="C44" s="72">
        <v>0</v>
      </c>
      <c r="D44" s="74">
        <v>1952154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7">
        <f t="shared" si="0"/>
        <v>1952154</v>
      </c>
    </row>
    <row r="45" spans="1:11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7">
        <f t="shared" si="0"/>
        <v>0</v>
      </c>
    </row>
    <row r="46" spans="1:11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7">
        <f t="shared" si="0"/>
        <v>0</v>
      </c>
    </row>
    <row r="47" spans="1:11" x14ac:dyDescent="0.25">
      <c r="A47" s="42" t="s">
        <v>46</v>
      </c>
      <c r="B47" s="24"/>
      <c r="C47" s="72">
        <v>62688547</v>
      </c>
      <c r="D47" s="74">
        <v>1389629</v>
      </c>
      <c r="E47" s="74">
        <v>8078705</v>
      </c>
      <c r="F47" s="74">
        <v>2095249</v>
      </c>
      <c r="G47" s="74">
        <v>0</v>
      </c>
      <c r="H47" s="74">
        <v>0</v>
      </c>
      <c r="I47" s="74">
        <v>0</v>
      </c>
      <c r="J47" s="74">
        <v>0</v>
      </c>
      <c r="K47" s="77">
        <f t="shared" si="0"/>
        <v>74252130</v>
      </c>
    </row>
    <row r="48" spans="1:11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7">
        <f t="shared" si="0"/>
        <v>0</v>
      </c>
    </row>
    <row r="49" spans="1:11" x14ac:dyDescent="0.25">
      <c r="A49" s="42" t="s">
        <v>48</v>
      </c>
      <c r="B49" s="24"/>
      <c r="C49" s="72">
        <v>0</v>
      </c>
      <c r="D49" s="74">
        <v>730274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7">
        <f t="shared" si="0"/>
        <v>730274</v>
      </c>
    </row>
    <row r="50" spans="1:11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7">
        <f t="shared" si="0"/>
        <v>0</v>
      </c>
    </row>
    <row r="51" spans="1:11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7">
        <f t="shared" si="0"/>
        <v>0</v>
      </c>
    </row>
    <row r="52" spans="1:11" x14ac:dyDescent="0.25">
      <c r="A52" s="42" t="s">
        <v>50</v>
      </c>
      <c r="B52" s="24"/>
      <c r="C52" s="72">
        <v>48568837</v>
      </c>
      <c r="D52" s="74">
        <v>0</v>
      </c>
      <c r="E52" s="74">
        <v>7975604</v>
      </c>
      <c r="F52" s="74">
        <v>739608</v>
      </c>
      <c r="G52" s="74">
        <v>0</v>
      </c>
      <c r="H52" s="74">
        <v>2420</v>
      </c>
      <c r="I52" s="74">
        <v>1320493</v>
      </c>
      <c r="J52" s="74">
        <v>0</v>
      </c>
      <c r="K52" s="77">
        <f t="shared" si="0"/>
        <v>58606962</v>
      </c>
    </row>
    <row r="53" spans="1:11" x14ac:dyDescent="0.25">
      <c r="A53" s="42" t="s">
        <v>51</v>
      </c>
      <c r="B53" s="24"/>
      <c r="C53" s="72">
        <v>9085078</v>
      </c>
      <c r="D53" s="74">
        <v>0</v>
      </c>
      <c r="E53" s="74">
        <v>0</v>
      </c>
      <c r="F53" s="74">
        <v>134038</v>
      </c>
      <c r="G53" s="74">
        <v>0</v>
      </c>
      <c r="H53" s="74">
        <v>57</v>
      </c>
      <c r="I53" s="74">
        <v>341274</v>
      </c>
      <c r="J53" s="74">
        <v>0</v>
      </c>
      <c r="K53" s="77">
        <f t="shared" si="0"/>
        <v>9560447</v>
      </c>
    </row>
    <row r="54" spans="1:11" x14ac:dyDescent="0.25">
      <c r="A54" s="42" t="s">
        <v>4</v>
      </c>
      <c r="B54" s="24"/>
      <c r="C54" s="72">
        <v>58336517</v>
      </c>
      <c r="D54" s="74">
        <v>0</v>
      </c>
      <c r="E54" s="74">
        <v>0</v>
      </c>
      <c r="F54" s="74">
        <v>2024304</v>
      </c>
      <c r="G54" s="74">
        <v>0</v>
      </c>
      <c r="H54" s="74">
        <v>0</v>
      </c>
      <c r="I54" s="74">
        <v>0</v>
      </c>
      <c r="J54" s="74">
        <v>0</v>
      </c>
      <c r="K54" s="77">
        <f t="shared" si="0"/>
        <v>60360821</v>
      </c>
    </row>
    <row r="55" spans="1:11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7">
        <f t="shared" si="0"/>
        <v>0</v>
      </c>
    </row>
    <row r="56" spans="1:11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7">
        <f t="shared" si="0"/>
        <v>0</v>
      </c>
    </row>
    <row r="57" spans="1:11" x14ac:dyDescent="0.25">
      <c r="A57" s="42" t="s">
        <v>54</v>
      </c>
      <c r="B57" s="24"/>
      <c r="C57" s="72">
        <v>22183329</v>
      </c>
      <c r="D57" s="74">
        <v>0</v>
      </c>
      <c r="E57" s="74">
        <v>3819194</v>
      </c>
      <c r="F57" s="74">
        <v>957384</v>
      </c>
      <c r="G57" s="74">
        <v>0</v>
      </c>
      <c r="H57" s="74">
        <v>25</v>
      </c>
      <c r="I57" s="74">
        <v>0</v>
      </c>
      <c r="J57" s="74">
        <v>0</v>
      </c>
      <c r="K57" s="77">
        <f t="shared" si="0"/>
        <v>26959932</v>
      </c>
    </row>
    <row r="58" spans="1:11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7">
        <f t="shared" si="0"/>
        <v>0</v>
      </c>
    </row>
    <row r="59" spans="1:11" x14ac:dyDescent="0.25">
      <c r="A59" s="42" t="s">
        <v>97</v>
      </c>
      <c r="B59" s="24"/>
      <c r="C59" s="72">
        <v>0</v>
      </c>
      <c r="D59" s="74">
        <v>0</v>
      </c>
      <c r="E59" s="74">
        <v>32369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7">
        <f t="shared" si="0"/>
        <v>32369</v>
      </c>
    </row>
    <row r="60" spans="1:11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7">
        <f t="shared" si="0"/>
        <v>0</v>
      </c>
    </row>
    <row r="61" spans="1:11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7">
        <f t="shared" si="0"/>
        <v>0</v>
      </c>
    </row>
    <row r="62" spans="1:11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7">
        <f t="shared" si="0"/>
        <v>0</v>
      </c>
    </row>
    <row r="63" spans="1:11" x14ac:dyDescent="0.25">
      <c r="A63" s="42" t="s">
        <v>5</v>
      </c>
      <c r="B63" s="24"/>
      <c r="C63" s="72">
        <v>4330234</v>
      </c>
      <c r="D63" s="74">
        <v>9693718</v>
      </c>
      <c r="E63" s="74">
        <v>806792</v>
      </c>
      <c r="F63" s="74">
        <v>219188</v>
      </c>
      <c r="G63" s="74">
        <v>0</v>
      </c>
      <c r="H63" s="74">
        <v>1385</v>
      </c>
      <c r="I63" s="74">
        <v>0</v>
      </c>
      <c r="J63" s="74">
        <v>0</v>
      </c>
      <c r="K63" s="77">
        <f t="shared" si="0"/>
        <v>15051317</v>
      </c>
    </row>
    <row r="64" spans="1:11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7">
        <f t="shared" si="0"/>
        <v>0</v>
      </c>
    </row>
    <row r="65" spans="1:11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7">
        <f t="shared" si="0"/>
        <v>0</v>
      </c>
    </row>
    <row r="66" spans="1:11" x14ac:dyDescent="0.25">
      <c r="A66" s="42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7">
        <f t="shared" si="0"/>
        <v>0</v>
      </c>
    </row>
    <row r="67" spans="1:11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7">
        <f t="shared" si="0"/>
        <v>0</v>
      </c>
    </row>
    <row r="68" spans="1:11" x14ac:dyDescent="0.25">
      <c r="A68" s="42" t="s">
        <v>61</v>
      </c>
      <c r="B68" s="24"/>
      <c r="C68" s="72">
        <v>6172357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  <c r="I68" s="74">
        <v>372129</v>
      </c>
      <c r="J68" s="74">
        <v>0</v>
      </c>
      <c r="K68" s="77">
        <f t="shared" si="0"/>
        <v>6544486</v>
      </c>
    </row>
    <row r="69" spans="1:11" x14ac:dyDescent="0.25">
      <c r="A69" s="42" t="s">
        <v>62</v>
      </c>
      <c r="B69" s="24"/>
      <c r="C69" s="72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7">
        <f t="shared" si="0"/>
        <v>0</v>
      </c>
    </row>
    <row r="70" spans="1:11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7">
        <f t="shared" si="0"/>
        <v>0</v>
      </c>
    </row>
    <row r="71" spans="1:11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7">
        <f>SUM(C71:J71)</f>
        <v>0</v>
      </c>
    </row>
    <row r="72" spans="1:11" x14ac:dyDescent="0.25">
      <c r="A72" s="47" t="s">
        <v>91</v>
      </c>
      <c r="B72" s="57"/>
      <c r="C72" s="58">
        <f t="shared" ref="C72:K72" si="1">SUM(C5:C71)</f>
        <v>227934592</v>
      </c>
      <c r="D72" s="59">
        <f t="shared" si="1"/>
        <v>19996775</v>
      </c>
      <c r="E72" s="59">
        <f t="shared" si="1"/>
        <v>22593282</v>
      </c>
      <c r="F72" s="59">
        <f t="shared" si="1"/>
        <v>6619363</v>
      </c>
      <c r="G72" s="59">
        <f t="shared" si="1"/>
        <v>294283</v>
      </c>
      <c r="H72" s="59">
        <f>SUM(H5:H71)</f>
        <v>4664</v>
      </c>
      <c r="I72" s="59">
        <f>SUM(I5:I71)</f>
        <v>2680140</v>
      </c>
      <c r="J72" s="59">
        <f>SUM(J5:J71)</f>
        <v>-28758</v>
      </c>
      <c r="K72" s="60">
        <f t="shared" si="1"/>
        <v>280094341</v>
      </c>
    </row>
    <row r="73" spans="1:11" x14ac:dyDescent="0.25">
      <c r="A73" s="48" t="s">
        <v>72</v>
      </c>
      <c r="B73" s="57"/>
      <c r="C73" s="61">
        <f>(C72/$K72)</f>
        <v>0.81377792634518098</v>
      </c>
      <c r="D73" s="62">
        <f t="shared" ref="D73:K73" si="2">(D72/$K72)</f>
        <v>7.1392998975298827E-2</v>
      </c>
      <c r="E73" s="62">
        <f t="shared" si="2"/>
        <v>8.0663114861003207E-2</v>
      </c>
      <c r="F73" s="62">
        <f t="shared" si="2"/>
        <v>2.3632619553709582E-2</v>
      </c>
      <c r="G73" s="62">
        <f t="shared" si="2"/>
        <v>1.0506567142675688E-3</v>
      </c>
      <c r="H73" s="62">
        <f t="shared" si="2"/>
        <v>1.6651532420642513E-5</v>
      </c>
      <c r="I73" s="62">
        <f>(I72/$K72)</f>
        <v>9.568704567294346E-3</v>
      </c>
      <c r="J73" s="62">
        <f t="shared" si="2"/>
        <v>-1.0267254917513668E-4</v>
      </c>
      <c r="K73" s="63">
        <f t="shared" si="2"/>
        <v>1</v>
      </c>
    </row>
    <row r="74" spans="1:11" x14ac:dyDescent="0.25">
      <c r="A74" s="48" t="s">
        <v>93</v>
      </c>
      <c r="B74" s="49"/>
      <c r="C74" s="54">
        <f>COUNTIF(C5:C71,"&gt;0")</f>
        <v>13</v>
      </c>
      <c r="D74" s="54">
        <f t="shared" ref="D74:K74" si="3">COUNTIF(D5:D71,"&gt;0")</f>
        <v>8</v>
      </c>
      <c r="E74" s="54">
        <f t="shared" si="3"/>
        <v>8</v>
      </c>
      <c r="F74" s="54">
        <f t="shared" si="3"/>
        <v>7</v>
      </c>
      <c r="G74" s="54">
        <f t="shared" si="3"/>
        <v>1</v>
      </c>
      <c r="H74" s="54">
        <f t="shared" si="3"/>
        <v>6</v>
      </c>
      <c r="I74" s="54">
        <f t="shared" si="3"/>
        <v>4</v>
      </c>
      <c r="J74" s="54">
        <f t="shared" si="3"/>
        <v>0</v>
      </c>
      <c r="K74" s="56">
        <f t="shared" si="3"/>
        <v>19</v>
      </c>
    </row>
    <row r="75" spans="1:11" x14ac:dyDescent="0.25">
      <c r="A75" s="43"/>
      <c r="B75" s="44"/>
      <c r="C75" s="12"/>
      <c r="D75" s="25"/>
      <c r="E75" s="25"/>
      <c r="F75" s="25"/>
      <c r="G75" s="25"/>
      <c r="H75" s="25"/>
      <c r="I75" s="25"/>
      <c r="J75" s="25"/>
      <c r="K75" s="26"/>
    </row>
    <row r="76" spans="1:11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29"/>
      <c r="J76" s="29"/>
      <c r="K76" s="30"/>
    </row>
    <row r="77" spans="1:11" x14ac:dyDescent="0.25">
      <c r="D77" s="1"/>
      <c r="E77" s="1"/>
      <c r="F77" s="1"/>
      <c r="G77" s="1"/>
      <c r="H77" s="1"/>
      <c r="I77" s="1"/>
      <c r="J77" s="1"/>
      <c r="K77" s="1"/>
    </row>
  </sheetData>
  <printOptions horizontalCentered="1"/>
  <pageMargins left="0.5" right="0.5" top="0.5" bottom="0.5" header="0.3" footer="0.3"/>
  <pageSetup scale="84" fitToHeight="0" orientation="landscape" r:id="rId1"/>
  <headerFooter>
    <oddFooter>&amp;LOffice of Economic and Demographic Research&amp;RPage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11" width="14.6640625" customWidth="1"/>
  </cols>
  <sheetData>
    <row r="1" spans="1:11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5"/>
      <c r="J1" s="5"/>
      <c r="K1" s="6"/>
    </row>
    <row r="2" spans="1:11" ht="18" thickBot="1" x14ac:dyDescent="0.35">
      <c r="A2" s="80" t="s">
        <v>100</v>
      </c>
      <c r="B2" s="7"/>
      <c r="C2" s="8"/>
      <c r="D2" s="9"/>
      <c r="E2" s="9"/>
      <c r="F2" s="9"/>
      <c r="G2" s="9"/>
      <c r="H2" s="9"/>
      <c r="I2" s="9"/>
      <c r="J2" s="9"/>
      <c r="K2" s="10"/>
    </row>
    <row r="3" spans="1:11" x14ac:dyDescent="0.25">
      <c r="A3" s="31"/>
      <c r="B3" s="32"/>
      <c r="C3" s="33"/>
      <c r="D3" s="34" t="s">
        <v>76</v>
      </c>
      <c r="E3" s="34"/>
      <c r="F3" s="34"/>
      <c r="G3" s="34"/>
      <c r="H3" s="34"/>
      <c r="I3" s="34"/>
      <c r="J3" s="34"/>
      <c r="K3" s="35" t="s">
        <v>73</v>
      </c>
    </row>
    <row r="4" spans="1:11" ht="13.8" thickBot="1" x14ac:dyDescent="0.3">
      <c r="A4" s="36" t="s">
        <v>7</v>
      </c>
      <c r="B4" s="37"/>
      <c r="C4" s="38" t="s">
        <v>68</v>
      </c>
      <c r="D4" s="39" t="s">
        <v>75</v>
      </c>
      <c r="E4" s="39" t="s">
        <v>69</v>
      </c>
      <c r="F4" s="39" t="s">
        <v>70</v>
      </c>
      <c r="G4" s="39" t="s">
        <v>71</v>
      </c>
      <c r="H4" s="39" t="s">
        <v>77</v>
      </c>
      <c r="I4" s="39" t="s">
        <v>78</v>
      </c>
      <c r="J4" s="39" t="s">
        <v>66</v>
      </c>
      <c r="K4" s="40" t="s">
        <v>67</v>
      </c>
    </row>
    <row r="5" spans="1:11" x14ac:dyDescent="0.25">
      <c r="A5" s="41" t="s">
        <v>0</v>
      </c>
      <c r="B5" s="18"/>
      <c r="C5" s="19">
        <v>5703837</v>
      </c>
      <c r="D5" s="20">
        <v>4977645</v>
      </c>
      <c r="E5" s="21">
        <v>1031263</v>
      </c>
      <c r="F5" s="21">
        <v>0</v>
      </c>
      <c r="G5" s="20">
        <v>0</v>
      </c>
      <c r="H5" s="20">
        <v>15</v>
      </c>
      <c r="I5" s="20">
        <v>611742</v>
      </c>
      <c r="J5" s="20">
        <v>0</v>
      </c>
      <c r="K5" s="22">
        <f>SUM(C5:J5)</f>
        <v>12324502</v>
      </c>
    </row>
    <row r="6" spans="1:11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7">
        <f>SUM(C6:J6)</f>
        <v>0</v>
      </c>
    </row>
    <row r="7" spans="1:11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7">
        <f t="shared" ref="K7:K70" si="0">SUM(C7:J7)</f>
        <v>0</v>
      </c>
    </row>
    <row r="8" spans="1:11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7">
        <f t="shared" si="0"/>
        <v>0</v>
      </c>
    </row>
    <row r="9" spans="1:11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7">
        <f t="shared" si="0"/>
        <v>0</v>
      </c>
    </row>
    <row r="10" spans="1:11" x14ac:dyDescent="0.25">
      <c r="A10" s="42" t="s">
        <v>12</v>
      </c>
      <c r="B10" s="24"/>
      <c r="C10" s="72">
        <v>1136000</v>
      </c>
      <c r="D10" s="74">
        <v>7513000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7">
        <f t="shared" si="0"/>
        <v>8649000</v>
      </c>
    </row>
    <row r="11" spans="1:11" x14ac:dyDescent="0.25">
      <c r="A11" s="42" t="s">
        <v>13</v>
      </c>
      <c r="B11" s="24"/>
      <c r="C11" s="72">
        <v>0</v>
      </c>
      <c r="D11" s="74">
        <v>35601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7">
        <f t="shared" si="0"/>
        <v>35601</v>
      </c>
    </row>
    <row r="12" spans="1:11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7">
        <f t="shared" si="0"/>
        <v>0</v>
      </c>
    </row>
    <row r="13" spans="1:11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7">
        <f t="shared" si="0"/>
        <v>0</v>
      </c>
    </row>
    <row r="14" spans="1:11" x14ac:dyDescent="0.25">
      <c r="A14" s="42" t="s">
        <v>16</v>
      </c>
      <c r="B14" s="24"/>
      <c r="C14" s="72">
        <v>2992327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7">
        <f t="shared" si="0"/>
        <v>2992327</v>
      </c>
    </row>
    <row r="15" spans="1:11" x14ac:dyDescent="0.25">
      <c r="A15" s="42" t="s">
        <v>17</v>
      </c>
      <c r="B15" s="24"/>
      <c r="C15" s="72">
        <v>0</v>
      </c>
      <c r="D15" s="74">
        <v>2300980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7">
        <f t="shared" si="0"/>
        <v>2300980</v>
      </c>
    </row>
    <row r="16" spans="1:11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7">
        <f t="shared" si="0"/>
        <v>0</v>
      </c>
    </row>
    <row r="17" spans="1:11" x14ac:dyDescent="0.25">
      <c r="A17" s="78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7">
        <f t="shared" si="0"/>
        <v>0</v>
      </c>
    </row>
    <row r="18" spans="1:11" x14ac:dyDescent="0.25">
      <c r="A18" s="42" t="s">
        <v>19</v>
      </c>
      <c r="B18" s="24"/>
      <c r="C18" s="72">
        <v>0</v>
      </c>
      <c r="D18" s="74">
        <v>97776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7">
        <f t="shared" si="0"/>
        <v>97776</v>
      </c>
    </row>
    <row r="19" spans="1:11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4"/>
      <c r="J19" s="74"/>
      <c r="K19" s="77">
        <f t="shared" si="0"/>
        <v>0</v>
      </c>
    </row>
    <row r="20" spans="1:11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7">
        <f t="shared" si="0"/>
        <v>0</v>
      </c>
    </row>
    <row r="21" spans="1:11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7">
        <f t="shared" si="0"/>
        <v>0</v>
      </c>
    </row>
    <row r="22" spans="1:11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7">
        <f t="shared" si="0"/>
        <v>0</v>
      </c>
    </row>
    <row r="23" spans="1:11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7">
        <f t="shared" si="0"/>
        <v>0</v>
      </c>
    </row>
    <row r="24" spans="1:11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7">
        <f t="shared" si="0"/>
        <v>0</v>
      </c>
    </row>
    <row r="25" spans="1:11" x14ac:dyDescent="0.25">
      <c r="A25" s="42" t="s">
        <v>26</v>
      </c>
      <c r="B25" s="24"/>
      <c r="C25" s="72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7">
        <f t="shared" si="0"/>
        <v>0</v>
      </c>
    </row>
    <row r="26" spans="1:11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7">
        <f t="shared" si="0"/>
        <v>0</v>
      </c>
    </row>
    <row r="27" spans="1:11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7">
        <f t="shared" si="0"/>
        <v>0</v>
      </c>
    </row>
    <row r="28" spans="1:11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7">
        <f t="shared" si="0"/>
        <v>0</v>
      </c>
    </row>
    <row r="29" spans="1:11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7">
        <f t="shared" si="0"/>
        <v>0</v>
      </c>
    </row>
    <row r="30" spans="1:11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7">
        <f t="shared" si="0"/>
        <v>0</v>
      </c>
    </row>
    <row r="31" spans="1:11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7">
        <f t="shared" si="0"/>
        <v>0</v>
      </c>
    </row>
    <row r="32" spans="1:11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7">
        <f t="shared" si="0"/>
        <v>0</v>
      </c>
    </row>
    <row r="33" spans="1:11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7">
        <f t="shared" si="0"/>
        <v>0</v>
      </c>
    </row>
    <row r="34" spans="1:11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7">
        <f t="shared" si="0"/>
        <v>0</v>
      </c>
    </row>
    <row r="35" spans="1:11" x14ac:dyDescent="0.25">
      <c r="A35" s="42" t="s">
        <v>36</v>
      </c>
      <c r="B35" s="24"/>
      <c r="C35" s="72">
        <v>1933670</v>
      </c>
      <c r="D35" s="74">
        <v>0</v>
      </c>
      <c r="E35" s="74">
        <v>0</v>
      </c>
      <c r="F35" s="74">
        <v>0</v>
      </c>
      <c r="G35" s="74">
        <v>303882</v>
      </c>
      <c r="H35" s="74">
        <v>0</v>
      </c>
      <c r="I35" s="74">
        <v>0</v>
      </c>
      <c r="J35" s="74">
        <v>0</v>
      </c>
      <c r="K35" s="77">
        <f t="shared" si="0"/>
        <v>2237552</v>
      </c>
    </row>
    <row r="36" spans="1:11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7">
        <f t="shared" si="0"/>
        <v>0</v>
      </c>
    </row>
    <row r="37" spans="1:11" x14ac:dyDescent="0.25">
      <c r="A37" s="42" t="s">
        <v>38</v>
      </c>
      <c r="B37" s="24"/>
      <c r="C37" s="72">
        <v>0</v>
      </c>
      <c r="D37" s="74">
        <v>38869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7">
        <f t="shared" si="0"/>
        <v>38869</v>
      </c>
    </row>
    <row r="38" spans="1:11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7">
        <f t="shared" si="0"/>
        <v>0</v>
      </c>
    </row>
    <row r="39" spans="1:11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7">
        <f t="shared" si="0"/>
        <v>0</v>
      </c>
    </row>
    <row r="40" spans="1:11" x14ac:dyDescent="0.25">
      <c r="A40" s="42" t="s">
        <v>40</v>
      </c>
      <c r="B40" s="24"/>
      <c r="C40" s="72">
        <v>4164153</v>
      </c>
      <c r="D40" s="74">
        <v>0</v>
      </c>
      <c r="E40" s="74">
        <v>756965</v>
      </c>
      <c r="F40" s="74">
        <v>419317</v>
      </c>
      <c r="G40" s="74">
        <v>0</v>
      </c>
      <c r="H40" s="74">
        <v>2733</v>
      </c>
      <c r="I40" s="74">
        <v>0</v>
      </c>
      <c r="J40" s="74">
        <v>-33457</v>
      </c>
      <c r="K40" s="77">
        <f t="shared" si="0"/>
        <v>5309711</v>
      </c>
    </row>
    <row r="41" spans="1:11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7">
        <f t="shared" si="0"/>
        <v>0</v>
      </c>
    </row>
    <row r="42" spans="1:11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7">
        <f t="shared" si="0"/>
        <v>0</v>
      </c>
    </row>
    <row r="43" spans="1:11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7">
        <f t="shared" si="0"/>
        <v>0</v>
      </c>
    </row>
    <row r="44" spans="1:11" x14ac:dyDescent="0.25">
      <c r="A44" s="42" t="s">
        <v>43</v>
      </c>
      <c r="B44" s="24"/>
      <c r="C44" s="72">
        <v>0</v>
      </c>
      <c r="D44" s="74">
        <v>1731889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7">
        <f t="shared" si="0"/>
        <v>1731889</v>
      </c>
    </row>
    <row r="45" spans="1:11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7">
        <f t="shared" si="0"/>
        <v>0</v>
      </c>
    </row>
    <row r="46" spans="1:11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7">
        <f t="shared" si="0"/>
        <v>0</v>
      </c>
    </row>
    <row r="47" spans="1:11" x14ac:dyDescent="0.25">
      <c r="A47" s="42" t="s">
        <v>46</v>
      </c>
      <c r="B47" s="24"/>
      <c r="C47" s="72">
        <v>59906815</v>
      </c>
      <c r="D47" s="74">
        <v>1069962</v>
      </c>
      <c r="E47" s="74">
        <v>7251204</v>
      </c>
      <c r="F47" s="74">
        <v>2022706</v>
      </c>
      <c r="G47" s="74">
        <v>0</v>
      </c>
      <c r="H47" s="74">
        <v>0</v>
      </c>
      <c r="I47" s="74">
        <v>0</v>
      </c>
      <c r="J47" s="74">
        <v>0</v>
      </c>
      <c r="K47" s="77">
        <f t="shared" si="0"/>
        <v>70250687</v>
      </c>
    </row>
    <row r="48" spans="1:11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7">
        <f t="shared" si="0"/>
        <v>0</v>
      </c>
    </row>
    <row r="49" spans="1:11" x14ac:dyDescent="0.25">
      <c r="A49" s="42" t="s">
        <v>48</v>
      </c>
      <c r="B49" s="24"/>
      <c r="C49" s="72">
        <v>0</v>
      </c>
      <c r="D49" s="74">
        <v>674030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7">
        <f t="shared" si="0"/>
        <v>674030</v>
      </c>
    </row>
    <row r="50" spans="1:11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7">
        <f t="shared" si="0"/>
        <v>0</v>
      </c>
    </row>
    <row r="51" spans="1:11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7">
        <f t="shared" si="0"/>
        <v>0</v>
      </c>
    </row>
    <row r="52" spans="1:11" x14ac:dyDescent="0.25">
      <c r="A52" s="42" t="s">
        <v>50</v>
      </c>
      <c r="B52" s="24"/>
      <c r="C52" s="72">
        <v>47168065</v>
      </c>
      <c r="D52" s="74">
        <v>66</v>
      </c>
      <c r="E52" s="74">
        <v>8565569</v>
      </c>
      <c r="F52" s="74">
        <v>821245</v>
      </c>
      <c r="G52" s="74">
        <v>0</v>
      </c>
      <c r="H52" s="74">
        <v>3589</v>
      </c>
      <c r="I52" s="74">
        <v>1161429</v>
      </c>
      <c r="J52" s="74">
        <v>0</v>
      </c>
      <c r="K52" s="77">
        <f t="shared" si="0"/>
        <v>57719963</v>
      </c>
    </row>
    <row r="53" spans="1:11" x14ac:dyDescent="0.25">
      <c r="A53" s="42" t="s">
        <v>51</v>
      </c>
      <c r="B53" s="24"/>
      <c r="C53" s="72">
        <v>8872644</v>
      </c>
      <c r="D53" s="74">
        <v>0</v>
      </c>
      <c r="E53" s="74">
        <v>0</v>
      </c>
      <c r="F53" s="74">
        <v>141148</v>
      </c>
      <c r="G53" s="74">
        <v>0</v>
      </c>
      <c r="H53" s="74">
        <v>130</v>
      </c>
      <c r="I53" s="74">
        <v>309018</v>
      </c>
      <c r="J53" s="74">
        <v>0</v>
      </c>
      <c r="K53" s="77">
        <f t="shared" si="0"/>
        <v>9322940</v>
      </c>
    </row>
    <row r="54" spans="1:11" x14ac:dyDescent="0.25">
      <c r="A54" s="42" t="s">
        <v>4</v>
      </c>
      <c r="B54" s="24"/>
      <c r="C54" s="72">
        <v>58182735</v>
      </c>
      <c r="D54" s="74">
        <v>0</v>
      </c>
      <c r="E54" s="74">
        <v>0</v>
      </c>
      <c r="F54" s="74">
        <v>1131044</v>
      </c>
      <c r="G54" s="74">
        <v>0</v>
      </c>
      <c r="H54" s="74">
        <v>0</v>
      </c>
      <c r="I54" s="74">
        <v>0</v>
      </c>
      <c r="J54" s="74">
        <v>0</v>
      </c>
      <c r="K54" s="77">
        <f t="shared" si="0"/>
        <v>59313779</v>
      </c>
    </row>
    <row r="55" spans="1:11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7">
        <f t="shared" si="0"/>
        <v>0</v>
      </c>
    </row>
    <row r="56" spans="1:11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7">
        <f t="shared" si="0"/>
        <v>0</v>
      </c>
    </row>
    <row r="57" spans="1:11" x14ac:dyDescent="0.25">
      <c r="A57" s="42" t="s">
        <v>54</v>
      </c>
      <c r="B57" s="24"/>
      <c r="C57" s="72">
        <v>21433098</v>
      </c>
      <c r="D57" s="74">
        <v>0</v>
      </c>
      <c r="E57" s="74">
        <v>4307241</v>
      </c>
      <c r="F57" s="74">
        <v>857909</v>
      </c>
      <c r="G57" s="74">
        <v>0</v>
      </c>
      <c r="H57" s="74">
        <v>69</v>
      </c>
      <c r="I57" s="74">
        <v>0</v>
      </c>
      <c r="J57" s="74">
        <v>0</v>
      </c>
      <c r="K57" s="77">
        <f t="shared" si="0"/>
        <v>26598317</v>
      </c>
    </row>
    <row r="58" spans="1:11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7">
        <f t="shared" si="0"/>
        <v>0</v>
      </c>
    </row>
    <row r="59" spans="1:11" x14ac:dyDescent="0.25">
      <c r="A59" s="42" t="s">
        <v>97</v>
      </c>
      <c r="B59" s="24"/>
      <c r="C59" s="72">
        <v>0</v>
      </c>
      <c r="D59" s="74">
        <v>0</v>
      </c>
      <c r="E59" s="74">
        <v>115126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7">
        <f t="shared" si="0"/>
        <v>115126</v>
      </c>
    </row>
    <row r="60" spans="1:11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7">
        <f t="shared" si="0"/>
        <v>0</v>
      </c>
    </row>
    <row r="61" spans="1:11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7">
        <f t="shared" si="0"/>
        <v>0</v>
      </c>
    </row>
    <row r="62" spans="1:11" x14ac:dyDescent="0.25">
      <c r="A62" s="42" t="s">
        <v>6</v>
      </c>
      <c r="B62" s="24"/>
      <c r="C62" s="72">
        <v>17752108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7">
        <f t="shared" si="0"/>
        <v>17752108</v>
      </c>
    </row>
    <row r="63" spans="1:11" x14ac:dyDescent="0.25">
      <c r="A63" s="42" t="s">
        <v>5</v>
      </c>
      <c r="B63" s="24"/>
      <c r="C63" s="72">
        <v>4340795</v>
      </c>
      <c r="D63" s="74">
        <v>9897567</v>
      </c>
      <c r="E63" s="74">
        <v>995336</v>
      </c>
      <c r="F63" s="74">
        <v>208416</v>
      </c>
      <c r="G63" s="74">
        <v>0</v>
      </c>
      <c r="H63" s="74">
        <v>4040</v>
      </c>
      <c r="I63" s="74">
        <v>0</v>
      </c>
      <c r="J63" s="74">
        <v>0</v>
      </c>
      <c r="K63" s="77">
        <f t="shared" si="0"/>
        <v>15446154</v>
      </c>
    </row>
    <row r="64" spans="1:11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7">
        <f t="shared" si="0"/>
        <v>0</v>
      </c>
    </row>
    <row r="65" spans="1:11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7">
        <f t="shared" si="0"/>
        <v>0</v>
      </c>
    </row>
    <row r="66" spans="1:11" x14ac:dyDescent="0.25">
      <c r="A66" s="42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7">
        <f t="shared" si="0"/>
        <v>0</v>
      </c>
    </row>
    <row r="67" spans="1:11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7">
        <f t="shared" si="0"/>
        <v>0</v>
      </c>
    </row>
    <row r="68" spans="1:11" x14ac:dyDescent="0.25">
      <c r="A68" s="42" t="s">
        <v>61</v>
      </c>
      <c r="B68" s="24"/>
      <c r="C68" s="72">
        <v>6181608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  <c r="I68" s="74">
        <v>348539</v>
      </c>
      <c r="J68" s="74">
        <v>0</v>
      </c>
      <c r="K68" s="77">
        <f t="shared" si="0"/>
        <v>6530147</v>
      </c>
    </row>
    <row r="69" spans="1:11" x14ac:dyDescent="0.25">
      <c r="A69" s="42" t="s">
        <v>62</v>
      </c>
      <c r="B69" s="24"/>
      <c r="C69" s="72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7">
        <f t="shared" si="0"/>
        <v>0</v>
      </c>
    </row>
    <row r="70" spans="1:11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7">
        <f t="shared" si="0"/>
        <v>0</v>
      </c>
    </row>
    <row r="71" spans="1:11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7">
        <f>SUM(C71:J71)</f>
        <v>0</v>
      </c>
    </row>
    <row r="72" spans="1:11" x14ac:dyDescent="0.25">
      <c r="A72" s="47" t="s">
        <v>91</v>
      </c>
      <c r="B72" s="57"/>
      <c r="C72" s="58">
        <f t="shared" ref="C72:K72" si="1">SUM(C5:C71)</f>
        <v>239767855</v>
      </c>
      <c r="D72" s="59">
        <f t="shared" si="1"/>
        <v>28337385</v>
      </c>
      <c r="E72" s="59">
        <f t="shared" si="1"/>
        <v>23022704</v>
      </c>
      <c r="F72" s="59">
        <f t="shared" si="1"/>
        <v>5601785</v>
      </c>
      <c r="G72" s="59">
        <f t="shared" si="1"/>
        <v>303882</v>
      </c>
      <c r="H72" s="59">
        <f>SUM(H5:H71)</f>
        <v>10576</v>
      </c>
      <c r="I72" s="59">
        <f>SUM(I5:I71)</f>
        <v>2430728</v>
      </c>
      <c r="J72" s="59">
        <f>SUM(J5:J71)</f>
        <v>-33457</v>
      </c>
      <c r="K72" s="60">
        <f t="shared" si="1"/>
        <v>299441458</v>
      </c>
    </row>
    <row r="73" spans="1:11" x14ac:dyDescent="0.25">
      <c r="A73" s="48" t="s">
        <v>72</v>
      </c>
      <c r="B73" s="57"/>
      <c r="C73" s="61">
        <f>(C72/$K72)</f>
        <v>0.80071696351411703</v>
      </c>
      <c r="D73" s="62">
        <f t="shared" ref="D73:K73" si="2">(D72/$K72)</f>
        <v>9.4634140473628073E-2</v>
      </c>
      <c r="E73" s="62">
        <f t="shared" si="2"/>
        <v>7.6885492589339452E-2</v>
      </c>
      <c r="F73" s="62">
        <f t="shared" si="2"/>
        <v>1.8707446314932118E-2</v>
      </c>
      <c r="G73" s="62">
        <f t="shared" si="2"/>
        <v>1.0148294161725596E-3</v>
      </c>
      <c r="H73" s="62">
        <f t="shared" si="2"/>
        <v>3.5319090651769401E-5</v>
      </c>
      <c r="I73" s="62">
        <f>(I72/$K72)</f>
        <v>8.1175399566749372E-3</v>
      </c>
      <c r="J73" s="62">
        <f t="shared" si="2"/>
        <v>-1.1173135551590856E-4</v>
      </c>
      <c r="K73" s="63">
        <f t="shared" si="2"/>
        <v>1</v>
      </c>
    </row>
    <row r="74" spans="1:11" x14ac:dyDescent="0.25">
      <c r="A74" s="48" t="s">
        <v>93</v>
      </c>
      <c r="B74" s="49"/>
      <c r="C74" s="54">
        <f>COUNTIF(C5:C71,"&gt;0")</f>
        <v>13</v>
      </c>
      <c r="D74" s="54">
        <f t="shared" ref="D74:K74" si="3">COUNTIF(D5:D71,"&gt;0")</f>
        <v>11</v>
      </c>
      <c r="E74" s="54">
        <f t="shared" si="3"/>
        <v>7</v>
      </c>
      <c r="F74" s="54">
        <f t="shared" si="3"/>
        <v>7</v>
      </c>
      <c r="G74" s="54">
        <f t="shared" si="3"/>
        <v>1</v>
      </c>
      <c r="H74" s="54">
        <f t="shared" si="3"/>
        <v>6</v>
      </c>
      <c r="I74" s="54">
        <f t="shared" si="3"/>
        <v>4</v>
      </c>
      <c r="J74" s="54">
        <f t="shared" si="3"/>
        <v>0</v>
      </c>
      <c r="K74" s="56">
        <f t="shared" si="3"/>
        <v>20</v>
      </c>
    </row>
    <row r="75" spans="1:11" x14ac:dyDescent="0.25">
      <c r="A75" s="43"/>
      <c r="B75" s="44"/>
      <c r="C75" s="12"/>
      <c r="D75" s="25"/>
      <c r="E75" s="25"/>
      <c r="F75" s="25"/>
      <c r="G75" s="25"/>
      <c r="H75" s="25"/>
      <c r="I75" s="25"/>
      <c r="J75" s="25"/>
      <c r="K75" s="26"/>
    </row>
    <row r="76" spans="1:11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29"/>
      <c r="J76" s="29">
        <f>SUM(D72,G72,J72)</f>
        <v>28607810</v>
      </c>
      <c r="K76" s="30"/>
    </row>
    <row r="77" spans="1:11" x14ac:dyDescent="0.25">
      <c r="D77" s="1"/>
      <c r="E77" s="1"/>
      <c r="F77" s="1"/>
      <c r="G77" s="1"/>
      <c r="H77" s="1"/>
      <c r="I77" s="1"/>
      <c r="J77" s="1"/>
      <c r="K77" s="1"/>
    </row>
  </sheetData>
  <printOptions horizontalCentered="1"/>
  <pageMargins left="0.5" right="0.5" top="0.5" bottom="0.5" header="0.3" footer="0.3"/>
  <pageSetup scale="84" fitToHeight="0" orientation="landscape" r:id="rId1"/>
  <headerFooter>
    <oddFooter>&amp;LOffice of Economic and Demographic Research&amp;RPage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11" width="14.6640625" customWidth="1"/>
  </cols>
  <sheetData>
    <row r="1" spans="1:11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5"/>
      <c r="J1" s="5"/>
      <c r="K1" s="6"/>
    </row>
    <row r="2" spans="1:11" ht="18" thickBot="1" x14ac:dyDescent="0.35">
      <c r="A2" s="80" t="s">
        <v>101</v>
      </c>
      <c r="B2" s="7"/>
      <c r="C2" s="8"/>
      <c r="D2" s="9"/>
      <c r="E2" s="9"/>
      <c r="F2" s="9"/>
      <c r="G2" s="9"/>
      <c r="H2" s="9"/>
      <c r="I2" s="9"/>
      <c r="J2" s="9"/>
      <c r="K2" s="10"/>
    </row>
    <row r="3" spans="1:11" x14ac:dyDescent="0.25">
      <c r="A3" s="31"/>
      <c r="B3" s="32"/>
      <c r="C3" s="33"/>
      <c r="D3" s="34" t="s">
        <v>76</v>
      </c>
      <c r="E3" s="34"/>
      <c r="F3" s="34"/>
      <c r="G3" s="34"/>
      <c r="H3" s="34"/>
      <c r="I3" s="34"/>
      <c r="J3" s="34"/>
      <c r="K3" s="35" t="s">
        <v>73</v>
      </c>
    </row>
    <row r="4" spans="1:11" ht="13.8" thickBot="1" x14ac:dyDescent="0.3">
      <c r="A4" s="36" t="s">
        <v>7</v>
      </c>
      <c r="B4" s="37"/>
      <c r="C4" s="38" t="s">
        <v>68</v>
      </c>
      <c r="D4" s="39" t="s">
        <v>75</v>
      </c>
      <c r="E4" s="39" t="s">
        <v>69</v>
      </c>
      <c r="F4" s="39" t="s">
        <v>70</v>
      </c>
      <c r="G4" s="39" t="s">
        <v>71</v>
      </c>
      <c r="H4" s="39" t="s">
        <v>77</v>
      </c>
      <c r="I4" s="39" t="s">
        <v>78</v>
      </c>
      <c r="J4" s="39" t="s">
        <v>66</v>
      </c>
      <c r="K4" s="40" t="s">
        <v>67</v>
      </c>
    </row>
    <row r="5" spans="1:11" x14ac:dyDescent="0.25">
      <c r="A5" s="41" t="s">
        <v>0</v>
      </c>
      <c r="B5" s="18"/>
      <c r="C5" s="19">
        <v>5493288</v>
      </c>
      <c r="D5" s="20">
        <v>4926065</v>
      </c>
      <c r="E5" s="21">
        <v>754225</v>
      </c>
      <c r="F5" s="21">
        <v>0</v>
      </c>
      <c r="G5" s="20">
        <v>0</v>
      </c>
      <c r="H5" s="20">
        <v>3</v>
      </c>
      <c r="I5" s="20">
        <v>623362</v>
      </c>
      <c r="J5" s="20">
        <v>0</v>
      </c>
      <c r="K5" s="22">
        <f>SUM(C5:J5)</f>
        <v>11796943</v>
      </c>
    </row>
    <row r="6" spans="1:11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7">
        <f>SUM(C6:J6)</f>
        <v>0</v>
      </c>
    </row>
    <row r="7" spans="1:11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7">
        <f t="shared" ref="K7:K70" si="0">SUM(C7:J7)</f>
        <v>0</v>
      </c>
    </row>
    <row r="8" spans="1:11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7">
        <f t="shared" si="0"/>
        <v>0</v>
      </c>
    </row>
    <row r="9" spans="1:11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7">
        <f t="shared" si="0"/>
        <v>0</v>
      </c>
    </row>
    <row r="10" spans="1:11" x14ac:dyDescent="0.25">
      <c r="A10" s="42" t="s">
        <v>12</v>
      </c>
      <c r="B10" s="24"/>
      <c r="C10" s="72">
        <v>2692000</v>
      </c>
      <c r="D10" s="74">
        <v>6468000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7">
        <f t="shared" si="0"/>
        <v>9160000</v>
      </c>
    </row>
    <row r="11" spans="1:11" x14ac:dyDescent="0.25">
      <c r="A11" s="42" t="s">
        <v>13</v>
      </c>
      <c r="B11" s="24"/>
      <c r="C11" s="72">
        <v>0</v>
      </c>
      <c r="D11" s="74">
        <v>35993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7">
        <f t="shared" si="0"/>
        <v>35993</v>
      </c>
    </row>
    <row r="12" spans="1:11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7">
        <f t="shared" si="0"/>
        <v>0</v>
      </c>
    </row>
    <row r="13" spans="1:11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7">
        <f t="shared" si="0"/>
        <v>0</v>
      </c>
    </row>
    <row r="14" spans="1:11" x14ac:dyDescent="0.25">
      <c r="A14" s="42" t="s">
        <v>16</v>
      </c>
      <c r="B14" s="24"/>
      <c r="C14" s="72">
        <v>3015201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7">
        <f t="shared" si="0"/>
        <v>3015201</v>
      </c>
    </row>
    <row r="15" spans="1:11" x14ac:dyDescent="0.25">
      <c r="A15" s="42" t="s">
        <v>17</v>
      </c>
      <c r="B15" s="24"/>
      <c r="C15" s="72">
        <v>0</v>
      </c>
      <c r="D15" s="74">
        <v>1408350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7">
        <f t="shared" si="0"/>
        <v>1408350</v>
      </c>
    </row>
    <row r="16" spans="1:11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7">
        <f t="shared" si="0"/>
        <v>0</v>
      </c>
    </row>
    <row r="17" spans="1:11" x14ac:dyDescent="0.25">
      <c r="A17" s="78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7">
        <f t="shared" si="0"/>
        <v>0</v>
      </c>
    </row>
    <row r="18" spans="1:11" x14ac:dyDescent="0.25">
      <c r="A18" s="42" t="s">
        <v>19</v>
      </c>
      <c r="B18" s="24"/>
      <c r="C18" s="72">
        <v>0</v>
      </c>
      <c r="D18" s="74">
        <v>101360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7">
        <f t="shared" si="0"/>
        <v>101360</v>
      </c>
    </row>
    <row r="19" spans="1:11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4"/>
      <c r="J19" s="74"/>
      <c r="K19" s="77">
        <f t="shared" si="0"/>
        <v>0</v>
      </c>
    </row>
    <row r="20" spans="1:11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7">
        <f t="shared" si="0"/>
        <v>0</v>
      </c>
    </row>
    <row r="21" spans="1:11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7">
        <f t="shared" si="0"/>
        <v>0</v>
      </c>
    </row>
    <row r="22" spans="1:11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7">
        <f t="shared" si="0"/>
        <v>0</v>
      </c>
    </row>
    <row r="23" spans="1:11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7">
        <f t="shared" si="0"/>
        <v>0</v>
      </c>
    </row>
    <row r="24" spans="1:11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7">
        <f t="shared" si="0"/>
        <v>0</v>
      </c>
    </row>
    <row r="25" spans="1:11" x14ac:dyDescent="0.25">
      <c r="A25" s="42" t="s">
        <v>26</v>
      </c>
      <c r="B25" s="24"/>
      <c r="C25" s="72">
        <v>0</v>
      </c>
      <c r="D25" s="74">
        <v>40423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7">
        <f t="shared" si="0"/>
        <v>40423</v>
      </c>
    </row>
    <row r="26" spans="1:11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7">
        <f t="shared" si="0"/>
        <v>0</v>
      </c>
    </row>
    <row r="27" spans="1:11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7">
        <f t="shared" si="0"/>
        <v>0</v>
      </c>
    </row>
    <row r="28" spans="1:11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7">
        <f t="shared" si="0"/>
        <v>0</v>
      </c>
    </row>
    <row r="29" spans="1:11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7">
        <f t="shared" si="0"/>
        <v>0</v>
      </c>
    </row>
    <row r="30" spans="1:11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7">
        <f t="shared" si="0"/>
        <v>0</v>
      </c>
    </row>
    <row r="31" spans="1:11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7">
        <f t="shared" si="0"/>
        <v>0</v>
      </c>
    </row>
    <row r="32" spans="1:11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7">
        <f t="shared" si="0"/>
        <v>0</v>
      </c>
    </row>
    <row r="33" spans="1:11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7">
        <f t="shared" si="0"/>
        <v>0</v>
      </c>
    </row>
    <row r="34" spans="1:11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7">
        <f t="shared" si="0"/>
        <v>0</v>
      </c>
    </row>
    <row r="35" spans="1:11" x14ac:dyDescent="0.25">
      <c r="A35" s="42" t="s">
        <v>36</v>
      </c>
      <c r="B35" s="24"/>
      <c r="C35" s="72">
        <v>1897070</v>
      </c>
      <c r="D35" s="74">
        <v>0</v>
      </c>
      <c r="E35" s="74">
        <v>0</v>
      </c>
      <c r="F35" s="74">
        <v>0</v>
      </c>
      <c r="G35" s="74">
        <v>307056</v>
      </c>
      <c r="H35" s="74">
        <v>0</v>
      </c>
      <c r="I35" s="74">
        <v>0</v>
      </c>
      <c r="J35" s="74">
        <v>0</v>
      </c>
      <c r="K35" s="77">
        <f t="shared" si="0"/>
        <v>2204126</v>
      </c>
    </row>
    <row r="36" spans="1:11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7">
        <f t="shared" si="0"/>
        <v>0</v>
      </c>
    </row>
    <row r="37" spans="1:11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7">
        <f t="shared" si="0"/>
        <v>0</v>
      </c>
    </row>
    <row r="38" spans="1:11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7">
        <f t="shared" si="0"/>
        <v>0</v>
      </c>
    </row>
    <row r="39" spans="1:11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7">
        <f t="shared" si="0"/>
        <v>0</v>
      </c>
    </row>
    <row r="40" spans="1:11" x14ac:dyDescent="0.25">
      <c r="A40" s="42" t="s">
        <v>40</v>
      </c>
      <c r="B40" s="24"/>
      <c r="C40" s="72">
        <v>3910747</v>
      </c>
      <c r="D40" s="74">
        <v>0</v>
      </c>
      <c r="E40" s="74">
        <v>679591</v>
      </c>
      <c r="F40" s="74">
        <v>475033</v>
      </c>
      <c r="G40" s="74">
        <v>0</v>
      </c>
      <c r="H40" s="74">
        <v>945</v>
      </c>
      <c r="I40" s="74">
        <v>0</v>
      </c>
      <c r="J40" s="74">
        <v>-32329</v>
      </c>
      <c r="K40" s="77">
        <f t="shared" si="0"/>
        <v>5033987</v>
      </c>
    </row>
    <row r="41" spans="1:11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7">
        <f t="shared" si="0"/>
        <v>0</v>
      </c>
    </row>
    <row r="42" spans="1:11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7">
        <f t="shared" si="0"/>
        <v>0</v>
      </c>
    </row>
    <row r="43" spans="1:11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7">
        <f t="shared" si="0"/>
        <v>0</v>
      </c>
    </row>
    <row r="44" spans="1:11" x14ac:dyDescent="0.25">
      <c r="A44" s="42" t="s">
        <v>43</v>
      </c>
      <c r="B44" s="24"/>
      <c r="C44" s="72">
        <v>0</v>
      </c>
      <c r="D44" s="74">
        <v>1742382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7">
        <f t="shared" si="0"/>
        <v>1742382</v>
      </c>
    </row>
    <row r="45" spans="1:11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7">
        <f t="shared" si="0"/>
        <v>0</v>
      </c>
    </row>
    <row r="46" spans="1:11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7">
        <f t="shared" si="0"/>
        <v>0</v>
      </c>
    </row>
    <row r="47" spans="1:11" x14ac:dyDescent="0.25">
      <c r="A47" s="42" t="s">
        <v>46</v>
      </c>
      <c r="B47" s="24"/>
      <c r="C47" s="72">
        <v>63287321</v>
      </c>
      <c r="D47" s="74">
        <v>94305</v>
      </c>
      <c r="E47" s="74">
        <v>7714554</v>
      </c>
      <c r="F47" s="74">
        <v>2233497</v>
      </c>
      <c r="G47" s="74">
        <v>0</v>
      </c>
      <c r="H47" s="74">
        <v>0</v>
      </c>
      <c r="I47" s="74">
        <v>0</v>
      </c>
      <c r="J47" s="74">
        <v>0</v>
      </c>
      <c r="K47" s="77">
        <f t="shared" si="0"/>
        <v>73329677</v>
      </c>
    </row>
    <row r="48" spans="1:11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7">
        <f t="shared" si="0"/>
        <v>0</v>
      </c>
    </row>
    <row r="49" spans="1:11" x14ac:dyDescent="0.25">
      <c r="A49" s="42" t="s">
        <v>48</v>
      </c>
      <c r="B49" s="24"/>
      <c r="C49" s="72">
        <v>0</v>
      </c>
      <c r="D49" s="74">
        <v>627414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7">
        <f t="shared" si="0"/>
        <v>627414</v>
      </c>
    </row>
    <row r="50" spans="1:11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7">
        <f t="shared" si="0"/>
        <v>0</v>
      </c>
    </row>
    <row r="51" spans="1:11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7">
        <f t="shared" si="0"/>
        <v>0</v>
      </c>
    </row>
    <row r="52" spans="1:11" x14ac:dyDescent="0.25">
      <c r="A52" s="42" t="s">
        <v>50</v>
      </c>
      <c r="B52" s="24"/>
      <c r="C52" s="72">
        <v>45479490</v>
      </c>
      <c r="D52" s="74">
        <v>0</v>
      </c>
      <c r="E52" s="74">
        <v>8121816</v>
      </c>
      <c r="F52" s="74">
        <v>826284</v>
      </c>
      <c r="G52" s="74">
        <v>0</v>
      </c>
      <c r="H52" s="74">
        <v>6043</v>
      </c>
      <c r="I52" s="74">
        <v>1052844</v>
      </c>
      <c r="J52" s="74">
        <v>0</v>
      </c>
      <c r="K52" s="77">
        <f t="shared" si="0"/>
        <v>55486477</v>
      </c>
    </row>
    <row r="53" spans="1:11" x14ac:dyDescent="0.25">
      <c r="A53" s="42" t="s">
        <v>51</v>
      </c>
      <c r="B53" s="24"/>
      <c r="C53" s="72">
        <v>8697086</v>
      </c>
      <c r="D53" s="74">
        <v>0</v>
      </c>
      <c r="E53" s="74">
        <v>0</v>
      </c>
      <c r="F53" s="74">
        <v>143655</v>
      </c>
      <c r="G53" s="74">
        <v>0</v>
      </c>
      <c r="H53" s="74">
        <v>158</v>
      </c>
      <c r="I53" s="74">
        <v>257541</v>
      </c>
      <c r="J53" s="74">
        <v>0</v>
      </c>
      <c r="K53" s="77">
        <f t="shared" si="0"/>
        <v>9098440</v>
      </c>
    </row>
    <row r="54" spans="1:11" x14ac:dyDescent="0.25">
      <c r="A54" s="42" t="s">
        <v>4</v>
      </c>
      <c r="B54" s="24"/>
      <c r="C54" s="72">
        <v>56212835</v>
      </c>
      <c r="D54" s="74">
        <v>0</v>
      </c>
      <c r="E54" s="74">
        <v>0</v>
      </c>
      <c r="F54" s="74">
        <v>1184481</v>
      </c>
      <c r="G54" s="74">
        <v>0</v>
      </c>
      <c r="H54" s="74">
        <v>0</v>
      </c>
      <c r="I54" s="74">
        <v>0</v>
      </c>
      <c r="J54" s="74">
        <v>0</v>
      </c>
      <c r="K54" s="77">
        <f t="shared" si="0"/>
        <v>57397316</v>
      </c>
    </row>
    <row r="55" spans="1:11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7">
        <f t="shared" si="0"/>
        <v>0</v>
      </c>
    </row>
    <row r="56" spans="1:11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7">
        <f t="shared" si="0"/>
        <v>0</v>
      </c>
    </row>
    <row r="57" spans="1:11" x14ac:dyDescent="0.25">
      <c r="A57" s="42" t="s">
        <v>54</v>
      </c>
      <c r="B57" s="24"/>
      <c r="C57" s="72">
        <v>21442989</v>
      </c>
      <c r="D57" s="74">
        <v>0</v>
      </c>
      <c r="E57" s="74">
        <v>4185125</v>
      </c>
      <c r="F57" s="74">
        <v>1032536</v>
      </c>
      <c r="G57" s="74">
        <v>0</v>
      </c>
      <c r="H57" s="74">
        <v>117</v>
      </c>
      <c r="I57" s="74">
        <v>0</v>
      </c>
      <c r="J57" s="74">
        <v>0</v>
      </c>
      <c r="K57" s="77">
        <f t="shared" si="0"/>
        <v>26660767</v>
      </c>
    </row>
    <row r="58" spans="1:11" x14ac:dyDescent="0.25">
      <c r="A58" s="42" t="s">
        <v>55</v>
      </c>
      <c r="B58" s="24"/>
      <c r="C58" s="72">
        <v>0</v>
      </c>
      <c r="D58" s="74">
        <v>610610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7">
        <f t="shared" si="0"/>
        <v>610610</v>
      </c>
    </row>
    <row r="59" spans="1:11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7">
        <f t="shared" si="0"/>
        <v>0</v>
      </c>
    </row>
    <row r="60" spans="1:11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7">
        <f t="shared" si="0"/>
        <v>0</v>
      </c>
    </row>
    <row r="61" spans="1:11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7">
        <f t="shared" si="0"/>
        <v>0</v>
      </c>
    </row>
    <row r="62" spans="1:11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7">
        <f t="shared" si="0"/>
        <v>0</v>
      </c>
    </row>
    <row r="63" spans="1:11" x14ac:dyDescent="0.25">
      <c r="A63" s="42" t="s">
        <v>5</v>
      </c>
      <c r="B63" s="24"/>
      <c r="C63" s="72">
        <v>4337460</v>
      </c>
      <c r="D63" s="74">
        <v>9225026</v>
      </c>
      <c r="E63" s="74">
        <v>771709</v>
      </c>
      <c r="F63" s="74">
        <v>204631</v>
      </c>
      <c r="G63" s="74">
        <v>0</v>
      </c>
      <c r="H63" s="74">
        <v>850</v>
      </c>
      <c r="I63" s="74">
        <v>0</v>
      </c>
      <c r="J63" s="74">
        <v>0</v>
      </c>
      <c r="K63" s="77">
        <f t="shared" si="0"/>
        <v>14539676</v>
      </c>
    </row>
    <row r="64" spans="1:11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7">
        <f t="shared" si="0"/>
        <v>0</v>
      </c>
    </row>
    <row r="65" spans="1:11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7">
        <f t="shared" si="0"/>
        <v>0</v>
      </c>
    </row>
    <row r="66" spans="1:11" x14ac:dyDescent="0.25">
      <c r="A66" s="42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7">
        <f t="shared" si="0"/>
        <v>0</v>
      </c>
    </row>
    <row r="67" spans="1:11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7">
        <f t="shared" si="0"/>
        <v>0</v>
      </c>
    </row>
    <row r="68" spans="1:11" x14ac:dyDescent="0.25">
      <c r="A68" s="42" t="s">
        <v>61</v>
      </c>
      <c r="B68" s="24"/>
      <c r="C68" s="72">
        <v>6274007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  <c r="I68" s="74">
        <v>339143</v>
      </c>
      <c r="J68" s="74">
        <v>0</v>
      </c>
      <c r="K68" s="77">
        <f t="shared" si="0"/>
        <v>6613150</v>
      </c>
    </row>
    <row r="69" spans="1:11" x14ac:dyDescent="0.25">
      <c r="A69" s="42" t="s">
        <v>62</v>
      </c>
      <c r="B69" s="24"/>
      <c r="C69" s="72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7">
        <f t="shared" si="0"/>
        <v>0</v>
      </c>
    </row>
    <row r="70" spans="1:11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7">
        <f t="shared" si="0"/>
        <v>0</v>
      </c>
    </row>
    <row r="71" spans="1:11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7">
        <f>SUM(C71:J71)</f>
        <v>0</v>
      </c>
    </row>
    <row r="72" spans="1:11" x14ac:dyDescent="0.25">
      <c r="A72" s="47" t="s">
        <v>91</v>
      </c>
      <c r="B72" s="57"/>
      <c r="C72" s="58">
        <f t="shared" ref="C72:K72" si="1">SUM(C5:C71)</f>
        <v>222739494</v>
      </c>
      <c r="D72" s="59">
        <f t="shared" si="1"/>
        <v>25279928</v>
      </c>
      <c r="E72" s="59">
        <f t="shared" si="1"/>
        <v>22227020</v>
      </c>
      <c r="F72" s="59">
        <f t="shared" si="1"/>
        <v>6100117</v>
      </c>
      <c r="G72" s="59">
        <f t="shared" si="1"/>
        <v>307056</v>
      </c>
      <c r="H72" s="59">
        <f>SUM(H5:H71)</f>
        <v>8116</v>
      </c>
      <c r="I72" s="59">
        <f>SUM(I5:I71)</f>
        <v>2272890</v>
      </c>
      <c r="J72" s="59">
        <f>SUM(J5:J71)</f>
        <v>-32329</v>
      </c>
      <c r="K72" s="60">
        <f t="shared" si="1"/>
        <v>278902292</v>
      </c>
    </row>
    <row r="73" spans="1:11" x14ac:dyDescent="0.25">
      <c r="A73" s="48" t="s">
        <v>72</v>
      </c>
      <c r="B73" s="57"/>
      <c r="C73" s="61">
        <f>(C72/$K72)</f>
        <v>0.79862912707795175</v>
      </c>
      <c r="D73" s="62">
        <f t="shared" ref="D73:K73" si="2">(D72/$K72)</f>
        <v>9.0640804056210486E-2</v>
      </c>
      <c r="E73" s="62">
        <f t="shared" si="2"/>
        <v>7.9694648045416566E-2</v>
      </c>
      <c r="F73" s="62">
        <f t="shared" si="2"/>
        <v>2.1871878342254715E-2</v>
      </c>
      <c r="G73" s="62">
        <f t="shared" si="2"/>
        <v>1.1009446992999254E-3</v>
      </c>
      <c r="H73" s="62">
        <f t="shared" si="2"/>
        <v>2.9099796713036693E-5</v>
      </c>
      <c r="I73" s="62">
        <f>(I72/$K72)</f>
        <v>8.1494131285231603E-3</v>
      </c>
      <c r="J73" s="62">
        <f t="shared" si="2"/>
        <v>-1.1591514636961104E-4</v>
      </c>
      <c r="K73" s="63">
        <f t="shared" si="2"/>
        <v>1</v>
      </c>
    </row>
    <row r="74" spans="1:11" x14ac:dyDescent="0.25">
      <c r="A74" s="48" t="s">
        <v>93</v>
      </c>
      <c r="B74" s="49"/>
      <c r="C74" s="54">
        <f>COUNTIF(C5:C71,"&gt;0")</f>
        <v>12</v>
      </c>
      <c r="D74" s="54">
        <f t="shared" ref="D74:K74" si="3">COUNTIF(D5:D71,"&gt;0")</f>
        <v>11</v>
      </c>
      <c r="E74" s="54">
        <f t="shared" si="3"/>
        <v>6</v>
      </c>
      <c r="F74" s="54">
        <f t="shared" si="3"/>
        <v>7</v>
      </c>
      <c r="G74" s="54">
        <f t="shared" si="3"/>
        <v>1</v>
      </c>
      <c r="H74" s="54">
        <f t="shared" si="3"/>
        <v>6</v>
      </c>
      <c r="I74" s="54">
        <f t="shared" si="3"/>
        <v>4</v>
      </c>
      <c r="J74" s="54">
        <f t="shared" si="3"/>
        <v>0</v>
      </c>
      <c r="K74" s="56">
        <f t="shared" si="3"/>
        <v>19</v>
      </c>
    </row>
    <row r="75" spans="1:11" x14ac:dyDescent="0.25">
      <c r="A75" s="43"/>
      <c r="B75" s="44"/>
      <c r="C75" s="12"/>
      <c r="D75" s="25"/>
      <c r="E75" s="25"/>
      <c r="F75" s="25"/>
      <c r="G75" s="25"/>
      <c r="H75" s="25"/>
      <c r="I75" s="25"/>
      <c r="J75" s="25"/>
      <c r="K75" s="26"/>
    </row>
    <row r="76" spans="1:11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29"/>
      <c r="J76" s="29"/>
      <c r="K76" s="30"/>
    </row>
    <row r="77" spans="1:11" x14ac:dyDescent="0.25">
      <c r="D77" s="1"/>
      <c r="E77" s="1"/>
      <c r="F77" s="1"/>
      <c r="G77" s="1"/>
      <c r="H77" s="1"/>
      <c r="I77" s="1"/>
      <c r="J77" s="1"/>
      <c r="K77" s="1"/>
    </row>
  </sheetData>
  <printOptions horizontalCentered="1"/>
  <pageMargins left="0.5" right="0.5" top="0.5" bottom="0.5" header="0.3" footer="0.3"/>
  <pageSetup scale="84" fitToHeight="0" orientation="landscape" r:id="rId1"/>
  <headerFooter>
    <oddFooter>&amp;LOffice of Economic and Demographic Research&amp;RPage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77182-2661-43A1-B761-69000AFA0159}">
  <sheetPr>
    <pageSetUpPr fitToPage="1"/>
  </sheetPr>
  <dimension ref="A1:I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9" width="14.6640625" customWidth="1"/>
  </cols>
  <sheetData>
    <row r="1" spans="1:9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6"/>
    </row>
    <row r="2" spans="1:9" ht="18" thickBot="1" x14ac:dyDescent="0.35">
      <c r="A2" s="80" t="s">
        <v>120</v>
      </c>
      <c r="B2" s="7"/>
      <c r="C2" s="8"/>
      <c r="D2" s="9"/>
      <c r="E2" s="9"/>
      <c r="F2" s="9"/>
      <c r="G2" s="9"/>
      <c r="H2" s="9"/>
      <c r="I2" s="10"/>
    </row>
    <row r="3" spans="1:9" x14ac:dyDescent="0.25">
      <c r="A3" s="31"/>
      <c r="B3" s="32"/>
      <c r="C3" s="33"/>
      <c r="D3" s="34"/>
      <c r="E3" s="34"/>
      <c r="F3" s="34"/>
      <c r="G3" s="34"/>
      <c r="H3" s="34"/>
      <c r="I3" s="35" t="s">
        <v>73</v>
      </c>
    </row>
    <row r="4" spans="1:9" ht="13.8" thickBot="1" x14ac:dyDescent="0.3">
      <c r="A4" s="36" t="s">
        <v>7</v>
      </c>
      <c r="B4" s="37"/>
      <c r="C4" s="38" t="s">
        <v>68</v>
      </c>
      <c r="D4" s="39" t="s">
        <v>69</v>
      </c>
      <c r="E4" s="39" t="s">
        <v>108</v>
      </c>
      <c r="F4" s="39" t="s">
        <v>77</v>
      </c>
      <c r="G4" s="39" t="s">
        <v>78</v>
      </c>
      <c r="H4" s="39" t="s">
        <v>66</v>
      </c>
      <c r="I4" s="40" t="s">
        <v>67</v>
      </c>
    </row>
    <row r="5" spans="1:9" x14ac:dyDescent="0.25">
      <c r="A5" s="41" t="s">
        <v>0</v>
      </c>
      <c r="B5" s="18"/>
      <c r="C5" s="19">
        <v>8910880</v>
      </c>
      <c r="D5" s="21">
        <v>1374800</v>
      </c>
      <c r="E5" s="21">
        <v>0</v>
      </c>
      <c r="F5" s="20">
        <v>0</v>
      </c>
      <c r="G5" s="20">
        <v>741605</v>
      </c>
      <c r="H5" s="20">
        <v>0</v>
      </c>
      <c r="I5" s="22">
        <f t="shared" ref="I5:I68" si="0">SUM(C5:H5)</f>
        <v>11027285</v>
      </c>
    </row>
    <row r="6" spans="1:9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7">
        <f t="shared" si="0"/>
        <v>0</v>
      </c>
    </row>
    <row r="7" spans="1:9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7">
        <f t="shared" si="0"/>
        <v>0</v>
      </c>
    </row>
    <row r="8" spans="1:9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7">
        <f t="shared" si="0"/>
        <v>0</v>
      </c>
    </row>
    <row r="9" spans="1:9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7">
        <f t="shared" si="0"/>
        <v>0</v>
      </c>
    </row>
    <row r="10" spans="1:9" x14ac:dyDescent="0.25">
      <c r="A10" s="42" t="s">
        <v>12</v>
      </c>
      <c r="B10" s="24"/>
      <c r="C10" s="72">
        <v>1349375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7">
        <f t="shared" si="0"/>
        <v>1349375</v>
      </c>
    </row>
    <row r="11" spans="1:9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7">
        <f t="shared" si="0"/>
        <v>0</v>
      </c>
    </row>
    <row r="12" spans="1:9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7">
        <f t="shared" si="0"/>
        <v>0</v>
      </c>
    </row>
    <row r="13" spans="1:9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7">
        <f t="shared" si="0"/>
        <v>0</v>
      </c>
    </row>
    <row r="14" spans="1:9" x14ac:dyDescent="0.25">
      <c r="A14" s="42" t="s">
        <v>16</v>
      </c>
      <c r="B14" s="24"/>
      <c r="C14" s="72">
        <v>4816769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7">
        <f t="shared" si="0"/>
        <v>4816769</v>
      </c>
    </row>
    <row r="15" spans="1:9" x14ac:dyDescent="0.25">
      <c r="A15" s="42" t="s">
        <v>17</v>
      </c>
      <c r="B15" s="24"/>
      <c r="C15" s="72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7">
        <f t="shared" si="0"/>
        <v>0</v>
      </c>
    </row>
    <row r="16" spans="1:9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7">
        <f t="shared" si="0"/>
        <v>0</v>
      </c>
    </row>
    <row r="17" spans="1:9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7">
        <f t="shared" si="0"/>
        <v>0</v>
      </c>
    </row>
    <row r="18" spans="1:9" x14ac:dyDescent="0.25">
      <c r="A18" s="42" t="s">
        <v>19</v>
      </c>
      <c r="B18" s="24"/>
      <c r="C18" s="72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7">
        <f t="shared" si="0"/>
        <v>0</v>
      </c>
    </row>
    <row r="19" spans="1:9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7">
        <f t="shared" si="0"/>
        <v>0</v>
      </c>
    </row>
    <row r="20" spans="1:9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7">
        <f t="shared" si="0"/>
        <v>0</v>
      </c>
    </row>
    <row r="21" spans="1:9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7">
        <f t="shared" si="0"/>
        <v>0</v>
      </c>
    </row>
    <row r="22" spans="1:9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7">
        <f t="shared" si="0"/>
        <v>0</v>
      </c>
    </row>
    <row r="23" spans="1:9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7">
        <f t="shared" si="0"/>
        <v>0</v>
      </c>
    </row>
    <row r="24" spans="1:9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7">
        <f t="shared" si="0"/>
        <v>0</v>
      </c>
    </row>
    <row r="25" spans="1:9" x14ac:dyDescent="0.25">
      <c r="A25" s="42" t="s">
        <v>26</v>
      </c>
      <c r="B25" s="24"/>
      <c r="C25" s="72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7">
        <f t="shared" si="0"/>
        <v>0</v>
      </c>
    </row>
    <row r="26" spans="1:9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7">
        <f t="shared" si="0"/>
        <v>0</v>
      </c>
    </row>
    <row r="27" spans="1:9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7">
        <f t="shared" si="0"/>
        <v>0</v>
      </c>
    </row>
    <row r="28" spans="1:9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7">
        <f t="shared" si="0"/>
        <v>0</v>
      </c>
    </row>
    <row r="29" spans="1:9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7">
        <f t="shared" si="0"/>
        <v>0</v>
      </c>
    </row>
    <row r="30" spans="1:9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7">
        <f t="shared" si="0"/>
        <v>0</v>
      </c>
    </row>
    <row r="31" spans="1:9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7">
        <f t="shared" si="0"/>
        <v>0</v>
      </c>
    </row>
    <row r="32" spans="1:9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7">
        <f t="shared" si="0"/>
        <v>0</v>
      </c>
    </row>
    <row r="33" spans="1:9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7">
        <f t="shared" si="0"/>
        <v>0</v>
      </c>
    </row>
    <row r="34" spans="1:9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7">
        <f t="shared" si="0"/>
        <v>0</v>
      </c>
    </row>
    <row r="35" spans="1:9" x14ac:dyDescent="0.25">
      <c r="A35" s="42" t="s">
        <v>36</v>
      </c>
      <c r="B35" s="24"/>
      <c r="C35" s="72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7">
        <f t="shared" si="0"/>
        <v>0</v>
      </c>
    </row>
    <row r="36" spans="1:9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7">
        <f t="shared" si="0"/>
        <v>0</v>
      </c>
    </row>
    <row r="37" spans="1:9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7">
        <f t="shared" si="0"/>
        <v>0</v>
      </c>
    </row>
    <row r="38" spans="1:9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7">
        <f t="shared" si="0"/>
        <v>0</v>
      </c>
    </row>
    <row r="39" spans="1:9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7">
        <f t="shared" si="0"/>
        <v>0</v>
      </c>
    </row>
    <row r="40" spans="1:9" x14ac:dyDescent="0.25">
      <c r="A40" s="42" t="s">
        <v>40</v>
      </c>
      <c r="B40" s="24"/>
      <c r="C40" s="72">
        <v>7822158</v>
      </c>
      <c r="D40" s="74">
        <v>1403244</v>
      </c>
      <c r="E40" s="74">
        <v>688660</v>
      </c>
      <c r="F40" s="74">
        <v>156</v>
      </c>
      <c r="G40" s="74">
        <v>0</v>
      </c>
      <c r="H40" s="74">
        <v>-29143</v>
      </c>
      <c r="I40" s="77">
        <f t="shared" si="0"/>
        <v>9885075</v>
      </c>
    </row>
    <row r="41" spans="1:9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7">
        <f t="shared" si="0"/>
        <v>0</v>
      </c>
    </row>
    <row r="42" spans="1:9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7">
        <f t="shared" si="0"/>
        <v>0</v>
      </c>
    </row>
    <row r="43" spans="1:9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7">
        <f t="shared" si="0"/>
        <v>0</v>
      </c>
    </row>
    <row r="44" spans="1:9" x14ac:dyDescent="0.25">
      <c r="A44" s="42" t="s">
        <v>43</v>
      </c>
      <c r="B44" s="24"/>
      <c r="C44" s="72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7">
        <f t="shared" si="0"/>
        <v>0</v>
      </c>
    </row>
    <row r="45" spans="1:9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7">
        <f t="shared" si="0"/>
        <v>0</v>
      </c>
    </row>
    <row r="46" spans="1:9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7">
        <f t="shared" si="0"/>
        <v>0</v>
      </c>
    </row>
    <row r="47" spans="1:9" x14ac:dyDescent="0.25">
      <c r="A47" s="42" t="s">
        <v>46</v>
      </c>
      <c r="B47" s="24"/>
      <c r="C47" s="72">
        <v>105541000</v>
      </c>
      <c r="D47" s="74">
        <v>14798000</v>
      </c>
      <c r="E47" s="74">
        <v>2368000</v>
      </c>
      <c r="F47" s="74">
        <v>0</v>
      </c>
      <c r="G47" s="74">
        <v>0</v>
      </c>
      <c r="H47" s="74">
        <v>0</v>
      </c>
      <c r="I47" s="77">
        <f t="shared" si="0"/>
        <v>122707000</v>
      </c>
    </row>
    <row r="48" spans="1:9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7">
        <f t="shared" si="0"/>
        <v>0</v>
      </c>
    </row>
    <row r="49" spans="1:9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7">
        <f t="shared" si="0"/>
        <v>0</v>
      </c>
    </row>
    <row r="50" spans="1:9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7">
        <f t="shared" si="0"/>
        <v>0</v>
      </c>
    </row>
    <row r="51" spans="1:9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7">
        <f t="shared" si="0"/>
        <v>0</v>
      </c>
    </row>
    <row r="52" spans="1:9" x14ac:dyDescent="0.25">
      <c r="A52" s="42" t="s">
        <v>50</v>
      </c>
      <c r="B52" s="24"/>
      <c r="C52" s="72">
        <v>77219076</v>
      </c>
      <c r="D52" s="74">
        <v>12439795</v>
      </c>
      <c r="E52" s="74">
        <v>1628851</v>
      </c>
      <c r="F52" s="74">
        <v>379</v>
      </c>
      <c r="G52" s="74">
        <v>1390885</v>
      </c>
      <c r="H52" s="74">
        <v>0</v>
      </c>
      <c r="I52" s="77">
        <f t="shared" si="0"/>
        <v>92678986</v>
      </c>
    </row>
    <row r="53" spans="1:9" x14ac:dyDescent="0.25">
      <c r="A53" s="42" t="s">
        <v>51</v>
      </c>
      <c r="B53" s="24"/>
      <c r="C53" s="72">
        <v>20480059</v>
      </c>
      <c r="D53" s="74">
        <v>0</v>
      </c>
      <c r="E53" s="74">
        <v>559485</v>
      </c>
      <c r="F53" s="74">
        <v>4</v>
      </c>
      <c r="G53" s="74">
        <v>357314</v>
      </c>
      <c r="H53" s="74">
        <v>0</v>
      </c>
      <c r="I53" s="77">
        <f t="shared" si="0"/>
        <v>21396862</v>
      </c>
    </row>
    <row r="54" spans="1:9" x14ac:dyDescent="0.25">
      <c r="A54" s="42" t="s">
        <v>4</v>
      </c>
      <c r="B54" s="24"/>
      <c r="C54" s="72">
        <v>54009097</v>
      </c>
      <c r="D54" s="74">
        <v>0</v>
      </c>
      <c r="E54" s="74">
        <v>2312998</v>
      </c>
      <c r="F54" s="74">
        <v>0</v>
      </c>
      <c r="G54" s="74">
        <v>0</v>
      </c>
      <c r="H54" s="74">
        <v>0</v>
      </c>
      <c r="I54" s="77">
        <f t="shared" si="0"/>
        <v>56322095</v>
      </c>
    </row>
    <row r="55" spans="1:9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7">
        <f t="shared" si="0"/>
        <v>0</v>
      </c>
    </row>
    <row r="56" spans="1:9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7">
        <f t="shared" si="0"/>
        <v>0</v>
      </c>
    </row>
    <row r="57" spans="1:9" x14ac:dyDescent="0.25">
      <c r="A57" s="42" t="s">
        <v>54</v>
      </c>
      <c r="B57" s="24"/>
      <c r="C57" s="72">
        <v>34419826</v>
      </c>
      <c r="D57" s="74">
        <v>6809851</v>
      </c>
      <c r="E57" s="74">
        <v>888339</v>
      </c>
      <c r="F57" s="74">
        <v>0</v>
      </c>
      <c r="G57" s="74">
        <v>0</v>
      </c>
      <c r="H57" s="74">
        <v>0</v>
      </c>
      <c r="I57" s="77">
        <f t="shared" si="0"/>
        <v>42118016</v>
      </c>
    </row>
    <row r="58" spans="1:9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7">
        <f t="shared" si="0"/>
        <v>0</v>
      </c>
    </row>
    <row r="59" spans="1:9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7">
        <f t="shared" si="0"/>
        <v>0</v>
      </c>
    </row>
    <row r="60" spans="1:9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7">
        <f t="shared" si="0"/>
        <v>0</v>
      </c>
    </row>
    <row r="61" spans="1:9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7">
        <f t="shared" si="0"/>
        <v>0</v>
      </c>
    </row>
    <row r="62" spans="1:9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7">
        <f t="shared" si="0"/>
        <v>0</v>
      </c>
    </row>
    <row r="63" spans="1:9" x14ac:dyDescent="0.25">
      <c r="A63" s="42" t="s">
        <v>5</v>
      </c>
      <c r="B63" s="24"/>
      <c r="C63" s="72">
        <v>6924429</v>
      </c>
      <c r="D63" s="74">
        <v>1747657</v>
      </c>
      <c r="E63" s="74">
        <v>4048</v>
      </c>
      <c r="F63" s="74">
        <v>87</v>
      </c>
      <c r="G63" s="74">
        <v>336497</v>
      </c>
      <c r="H63" s="74">
        <v>0</v>
      </c>
      <c r="I63" s="77">
        <f t="shared" si="0"/>
        <v>9012718</v>
      </c>
    </row>
    <row r="64" spans="1:9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7">
        <f t="shared" si="0"/>
        <v>0</v>
      </c>
    </row>
    <row r="65" spans="1:9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7">
        <f t="shared" si="0"/>
        <v>0</v>
      </c>
    </row>
    <row r="66" spans="1:9" x14ac:dyDescent="0.25">
      <c r="A66" s="78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7">
        <f t="shared" si="0"/>
        <v>0</v>
      </c>
    </row>
    <row r="67" spans="1:9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7">
        <f t="shared" si="0"/>
        <v>0</v>
      </c>
    </row>
    <row r="68" spans="1:9" x14ac:dyDescent="0.25">
      <c r="A68" s="42" t="s">
        <v>61</v>
      </c>
      <c r="B68" s="24"/>
      <c r="C68" s="72">
        <v>10506470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  <c r="I68" s="77">
        <f t="shared" si="0"/>
        <v>10506470</v>
      </c>
    </row>
    <row r="69" spans="1:9" x14ac:dyDescent="0.25">
      <c r="A69" s="42" t="s">
        <v>62</v>
      </c>
      <c r="B69" s="24"/>
      <c r="C69" s="72">
        <v>2924061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7">
        <f>SUM(C69:H69)</f>
        <v>2924061</v>
      </c>
    </row>
    <row r="70" spans="1:9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7">
        <f>SUM(C70:H70)</f>
        <v>0</v>
      </c>
    </row>
    <row r="71" spans="1:9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7">
        <f>SUM(C71:H71)</f>
        <v>0</v>
      </c>
    </row>
    <row r="72" spans="1:9" x14ac:dyDescent="0.25">
      <c r="A72" s="47" t="s">
        <v>91</v>
      </c>
      <c r="B72" s="57"/>
      <c r="C72" s="58">
        <f t="shared" ref="C72:I72" si="1">SUM(C5:C71)</f>
        <v>334923200</v>
      </c>
      <c r="D72" s="59">
        <f t="shared" si="1"/>
        <v>38573347</v>
      </c>
      <c r="E72" s="59">
        <f t="shared" si="1"/>
        <v>8450381</v>
      </c>
      <c r="F72" s="59">
        <f>SUM(F5:F71)</f>
        <v>626</v>
      </c>
      <c r="G72" s="59">
        <f>SUM(G5:G71)</f>
        <v>2826301</v>
      </c>
      <c r="H72" s="59">
        <f>SUM(H5:H71)</f>
        <v>-29143</v>
      </c>
      <c r="I72" s="60">
        <f t="shared" si="1"/>
        <v>384744712</v>
      </c>
    </row>
    <row r="73" spans="1:9" x14ac:dyDescent="0.25">
      <c r="A73" s="48" t="s">
        <v>72</v>
      </c>
      <c r="B73" s="57"/>
      <c r="C73" s="61">
        <f t="shared" ref="C73:I73" si="2">(C72/$I72)</f>
        <v>0.87050761077126904</v>
      </c>
      <c r="D73" s="62">
        <f t="shared" si="2"/>
        <v>0.10025699066657998</v>
      </c>
      <c r="E73" s="62">
        <f t="shared" si="2"/>
        <v>2.1963605311357728E-2</v>
      </c>
      <c r="F73" s="62">
        <f t="shared" si="2"/>
        <v>1.6270529015094039E-6</v>
      </c>
      <c r="G73" s="62">
        <f t="shared" si="2"/>
        <v>7.3459125280973319E-3</v>
      </c>
      <c r="H73" s="62">
        <f t="shared" si="2"/>
        <v>-7.5746330205572781E-5</v>
      </c>
      <c r="I73" s="63">
        <f t="shared" si="2"/>
        <v>1</v>
      </c>
    </row>
    <row r="74" spans="1:9" x14ac:dyDescent="0.25">
      <c r="A74" s="48" t="s">
        <v>93</v>
      </c>
      <c r="B74" s="49"/>
      <c r="C74" s="54">
        <f>COUNTIF(C5:C71,"&gt;0")</f>
        <v>12</v>
      </c>
      <c r="D74" s="54">
        <f t="shared" ref="D74:I74" si="3">COUNTIF(D5:D71,"&gt;0")</f>
        <v>6</v>
      </c>
      <c r="E74" s="54">
        <f t="shared" si="3"/>
        <v>7</v>
      </c>
      <c r="F74" s="54">
        <f t="shared" si="3"/>
        <v>4</v>
      </c>
      <c r="G74" s="54">
        <f t="shared" si="3"/>
        <v>4</v>
      </c>
      <c r="H74" s="54">
        <f t="shared" si="3"/>
        <v>0</v>
      </c>
      <c r="I74" s="56">
        <f t="shared" si="3"/>
        <v>12</v>
      </c>
    </row>
    <row r="75" spans="1:9" x14ac:dyDescent="0.25">
      <c r="A75" s="43"/>
      <c r="B75" s="44"/>
      <c r="C75" s="25"/>
      <c r="D75" s="25"/>
      <c r="E75" s="25"/>
      <c r="F75" s="25"/>
      <c r="G75" s="25"/>
      <c r="H75" s="25"/>
      <c r="I75" s="26"/>
    </row>
    <row r="76" spans="1:9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30"/>
    </row>
    <row r="77" spans="1:9" x14ac:dyDescent="0.25">
      <c r="D77" s="1"/>
      <c r="E77" s="1"/>
      <c r="F77" s="1"/>
      <c r="G77" s="1"/>
      <c r="H77" s="1"/>
      <c r="I77" s="1"/>
    </row>
  </sheetData>
  <printOptions horizontalCentered="1"/>
  <pageMargins left="0.5" right="0.5" top="0.5" bottom="0.5" header="0.3" footer="0.3"/>
  <pageSetup scale="78" fitToHeight="0" orientation="portrait" verticalDpi="0" r:id="rId1"/>
  <headerFooter>
    <oddFooter>&amp;LOffice of Economic and Demographic Research&amp;RPage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11" width="14.6640625" customWidth="1"/>
  </cols>
  <sheetData>
    <row r="1" spans="1:11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5"/>
      <c r="J1" s="5"/>
      <c r="K1" s="6"/>
    </row>
    <row r="2" spans="1:11" ht="18" thickBot="1" x14ac:dyDescent="0.35">
      <c r="A2" s="80" t="s">
        <v>96</v>
      </c>
      <c r="B2" s="7"/>
      <c r="C2" s="8"/>
      <c r="D2" s="9"/>
      <c r="E2" s="9"/>
      <c r="F2" s="9"/>
      <c r="G2" s="9"/>
      <c r="H2" s="9"/>
      <c r="I2" s="9"/>
      <c r="J2" s="9"/>
      <c r="K2" s="10"/>
    </row>
    <row r="3" spans="1:11" x14ac:dyDescent="0.25">
      <c r="A3" s="31"/>
      <c r="B3" s="32"/>
      <c r="C3" s="33"/>
      <c r="D3" s="34" t="s">
        <v>76</v>
      </c>
      <c r="E3" s="34"/>
      <c r="F3" s="34"/>
      <c r="G3" s="34"/>
      <c r="H3" s="34"/>
      <c r="I3" s="34"/>
      <c r="J3" s="34"/>
      <c r="K3" s="35" t="s">
        <v>73</v>
      </c>
    </row>
    <row r="4" spans="1:11" ht="13.8" thickBot="1" x14ac:dyDescent="0.3">
      <c r="A4" s="36" t="s">
        <v>7</v>
      </c>
      <c r="B4" s="37"/>
      <c r="C4" s="38" t="s">
        <v>68</v>
      </c>
      <c r="D4" s="39" t="s">
        <v>75</v>
      </c>
      <c r="E4" s="39" t="s">
        <v>69</v>
      </c>
      <c r="F4" s="39" t="s">
        <v>70</v>
      </c>
      <c r="G4" s="39" t="s">
        <v>71</v>
      </c>
      <c r="H4" s="39" t="s">
        <v>77</v>
      </c>
      <c r="I4" s="39" t="s">
        <v>78</v>
      </c>
      <c r="J4" s="39" t="s">
        <v>66</v>
      </c>
      <c r="K4" s="40" t="s">
        <v>67</v>
      </c>
    </row>
    <row r="5" spans="1:11" x14ac:dyDescent="0.25">
      <c r="A5" s="41" t="s">
        <v>0</v>
      </c>
      <c r="B5" s="18"/>
      <c r="C5" s="19">
        <v>4964976</v>
      </c>
      <c r="D5" s="20">
        <v>4822473</v>
      </c>
      <c r="E5" s="21">
        <v>523639</v>
      </c>
      <c r="F5" s="21">
        <v>0</v>
      </c>
      <c r="G5" s="20">
        <v>0</v>
      </c>
      <c r="H5" s="20">
        <v>15</v>
      </c>
      <c r="I5" s="20">
        <v>556925</v>
      </c>
      <c r="J5" s="20">
        <v>0</v>
      </c>
      <c r="K5" s="22">
        <f>SUM(C5:J5)</f>
        <v>10868028</v>
      </c>
    </row>
    <row r="6" spans="1:11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7">
        <f>SUM(C6:J6)</f>
        <v>0</v>
      </c>
    </row>
    <row r="7" spans="1:11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7">
        <f t="shared" ref="K7:K70" si="0">SUM(C7:J7)</f>
        <v>0</v>
      </c>
    </row>
    <row r="8" spans="1:11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7">
        <f t="shared" si="0"/>
        <v>0</v>
      </c>
    </row>
    <row r="9" spans="1:11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7">
        <f t="shared" si="0"/>
        <v>0</v>
      </c>
    </row>
    <row r="10" spans="1:11" x14ac:dyDescent="0.25">
      <c r="A10" s="42" t="s">
        <v>12</v>
      </c>
      <c r="B10" s="24"/>
      <c r="C10" s="72">
        <v>3383000</v>
      </c>
      <c r="D10" s="74">
        <v>5216000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7">
        <f t="shared" si="0"/>
        <v>8599000</v>
      </c>
    </row>
    <row r="11" spans="1:11" x14ac:dyDescent="0.25">
      <c r="A11" s="42" t="s">
        <v>13</v>
      </c>
      <c r="B11" s="24"/>
      <c r="C11" s="72">
        <v>0</v>
      </c>
      <c r="D11" s="74">
        <v>35764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7">
        <f t="shared" si="0"/>
        <v>35764</v>
      </c>
    </row>
    <row r="12" spans="1:11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7">
        <f t="shared" si="0"/>
        <v>0</v>
      </c>
    </row>
    <row r="13" spans="1:11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7">
        <f t="shared" si="0"/>
        <v>0</v>
      </c>
    </row>
    <row r="14" spans="1:11" x14ac:dyDescent="0.25">
      <c r="A14" s="42" t="s">
        <v>16</v>
      </c>
      <c r="B14" s="24"/>
      <c r="C14" s="72">
        <v>2509546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7">
        <f t="shared" si="0"/>
        <v>2509546</v>
      </c>
    </row>
    <row r="15" spans="1:11" x14ac:dyDescent="0.25">
      <c r="A15" s="42" t="s">
        <v>17</v>
      </c>
      <c r="B15" s="24"/>
      <c r="C15" s="72">
        <v>0</v>
      </c>
      <c r="D15" s="74">
        <v>1576192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7">
        <f t="shared" si="0"/>
        <v>1576192</v>
      </c>
    </row>
    <row r="16" spans="1:11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7">
        <f t="shared" si="0"/>
        <v>0</v>
      </c>
    </row>
    <row r="17" spans="1:11" x14ac:dyDescent="0.25">
      <c r="A17" s="78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7">
        <f t="shared" si="0"/>
        <v>0</v>
      </c>
    </row>
    <row r="18" spans="1:11" x14ac:dyDescent="0.25">
      <c r="A18" s="42" t="s">
        <v>19</v>
      </c>
      <c r="B18" s="24"/>
      <c r="C18" s="72">
        <v>0</v>
      </c>
      <c r="D18" s="74">
        <v>92451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7">
        <f t="shared" si="0"/>
        <v>92451</v>
      </c>
    </row>
    <row r="19" spans="1:11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4"/>
      <c r="J19" s="74"/>
      <c r="K19" s="77">
        <f t="shared" si="0"/>
        <v>0</v>
      </c>
    </row>
    <row r="20" spans="1:11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7">
        <f t="shared" si="0"/>
        <v>0</v>
      </c>
    </row>
    <row r="21" spans="1:11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7">
        <f t="shared" si="0"/>
        <v>0</v>
      </c>
    </row>
    <row r="22" spans="1:11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7">
        <f t="shared" si="0"/>
        <v>0</v>
      </c>
    </row>
    <row r="23" spans="1:11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7">
        <f t="shared" si="0"/>
        <v>0</v>
      </c>
    </row>
    <row r="24" spans="1:11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7">
        <f t="shared" si="0"/>
        <v>0</v>
      </c>
    </row>
    <row r="25" spans="1:11" x14ac:dyDescent="0.25">
      <c r="A25" s="42" t="s">
        <v>26</v>
      </c>
      <c r="B25" s="24"/>
      <c r="C25" s="72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7">
        <f t="shared" si="0"/>
        <v>0</v>
      </c>
    </row>
    <row r="26" spans="1:11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7">
        <f t="shared" si="0"/>
        <v>0</v>
      </c>
    </row>
    <row r="27" spans="1:11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7">
        <f t="shared" si="0"/>
        <v>0</v>
      </c>
    </row>
    <row r="28" spans="1:11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7">
        <f t="shared" si="0"/>
        <v>0</v>
      </c>
    </row>
    <row r="29" spans="1:11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7">
        <f t="shared" si="0"/>
        <v>0</v>
      </c>
    </row>
    <row r="30" spans="1:11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7">
        <f t="shared" si="0"/>
        <v>0</v>
      </c>
    </row>
    <row r="31" spans="1:11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7">
        <f t="shared" si="0"/>
        <v>0</v>
      </c>
    </row>
    <row r="32" spans="1:11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7">
        <f t="shared" si="0"/>
        <v>0</v>
      </c>
    </row>
    <row r="33" spans="1:11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7">
        <f t="shared" si="0"/>
        <v>0</v>
      </c>
    </row>
    <row r="34" spans="1:11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7">
        <f t="shared" si="0"/>
        <v>0</v>
      </c>
    </row>
    <row r="35" spans="1:11" x14ac:dyDescent="0.25">
      <c r="A35" s="42" t="s">
        <v>36</v>
      </c>
      <c r="B35" s="24"/>
      <c r="C35" s="72">
        <v>1656352</v>
      </c>
      <c r="D35" s="74">
        <v>0</v>
      </c>
      <c r="E35" s="74">
        <v>0</v>
      </c>
      <c r="F35" s="74">
        <v>0</v>
      </c>
      <c r="G35" s="74">
        <v>258103</v>
      </c>
      <c r="H35" s="74">
        <v>0</v>
      </c>
      <c r="I35" s="74">
        <v>0</v>
      </c>
      <c r="J35" s="74">
        <v>0</v>
      </c>
      <c r="K35" s="77">
        <f t="shared" si="0"/>
        <v>1914455</v>
      </c>
    </row>
    <row r="36" spans="1:11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7">
        <f t="shared" si="0"/>
        <v>0</v>
      </c>
    </row>
    <row r="37" spans="1:11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7">
        <f t="shared" si="0"/>
        <v>0</v>
      </c>
    </row>
    <row r="38" spans="1:11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7">
        <f t="shared" si="0"/>
        <v>0</v>
      </c>
    </row>
    <row r="39" spans="1:11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7">
        <f t="shared" si="0"/>
        <v>0</v>
      </c>
    </row>
    <row r="40" spans="1:11" x14ac:dyDescent="0.25">
      <c r="A40" s="42" t="s">
        <v>40</v>
      </c>
      <c r="B40" s="24"/>
      <c r="C40" s="72">
        <v>3499443</v>
      </c>
      <c r="D40" s="74">
        <v>0</v>
      </c>
      <c r="E40" s="74">
        <v>581496</v>
      </c>
      <c r="F40" s="74">
        <v>530637</v>
      </c>
      <c r="G40" s="74">
        <v>0</v>
      </c>
      <c r="H40" s="74">
        <v>4283</v>
      </c>
      <c r="I40" s="74">
        <v>0</v>
      </c>
      <c r="J40" s="74">
        <v>-32696</v>
      </c>
      <c r="K40" s="77">
        <f t="shared" si="0"/>
        <v>4583163</v>
      </c>
    </row>
    <row r="41" spans="1:11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7">
        <f t="shared" si="0"/>
        <v>0</v>
      </c>
    </row>
    <row r="42" spans="1:11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7">
        <f t="shared" si="0"/>
        <v>0</v>
      </c>
    </row>
    <row r="43" spans="1:11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7">
        <f t="shared" si="0"/>
        <v>0</v>
      </c>
    </row>
    <row r="44" spans="1:11" x14ac:dyDescent="0.25">
      <c r="A44" s="42" t="s">
        <v>43</v>
      </c>
      <c r="B44" s="24"/>
      <c r="C44" s="72">
        <v>0</v>
      </c>
      <c r="D44" s="74">
        <v>1459092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7">
        <f t="shared" si="0"/>
        <v>1459092</v>
      </c>
    </row>
    <row r="45" spans="1:11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7">
        <f t="shared" si="0"/>
        <v>0</v>
      </c>
    </row>
    <row r="46" spans="1:11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7">
        <f t="shared" si="0"/>
        <v>0</v>
      </c>
    </row>
    <row r="47" spans="1:11" x14ac:dyDescent="0.25">
      <c r="A47" s="42" t="s">
        <v>46</v>
      </c>
      <c r="B47" s="24"/>
      <c r="C47" s="72">
        <v>56441665</v>
      </c>
      <c r="D47" s="74">
        <v>1966086</v>
      </c>
      <c r="E47" s="74">
        <v>7233603</v>
      </c>
      <c r="F47" s="74">
        <v>2297829</v>
      </c>
      <c r="G47" s="74">
        <v>0</v>
      </c>
      <c r="H47" s="74">
        <v>0</v>
      </c>
      <c r="I47" s="74">
        <v>0</v>
      </c>
      <c r="J47" s="74">
        <v>0</v>
      </c>
      <c r="K47" s="77">
        <f t="shared" si="0"/>
        <v>67939183</v>
      </c>
    </row>
    <row r="48" spans="1:11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7">
        <f t="shared" si="0"/>
        <v>0</v>
      </c>
    </row>
    <row r="49" spans="1:11" x14ac:dyDescent="0.25">
      <c r="A49" s="42" t="s">
        <v>48</v>
      </c>
      <c r="B49" s="24"/>
      <c r="C49" s="72">
        <v>0</v>
      </c>
      <c r="D49" s="74">
        <v>581544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7">
        <f t="shared" si="0"/>
        <v>581544</v>
      </c>
    </row>
    <row r="50" spans="1:11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7">
        <f t="shared" si="0"/>
        <v>0</v>
      </c>
    </row>
    <row r="51" spans="1:11" x14ac:dyDescent="0.25">
      <c r="A51" s="42" t="s">
        <v>3</v>
      </c>
      <c r="B51" s="24"/>
      <c r="C51" s="72">
        <v>0</v>
      </c>
      <c r="D51" s="74">
        <v>136457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7">
        <f t="shared" si="0"/>
        <v>136457</v>
      </c>
    </row>
    <row r="52" spans="1:11" x14ac:dyDescent="0.25">
      <c r="A52" s="42" t="s">
        <v>50</v>
      </c>
      <c r="B52" s="24"/>
      <c r="C52" s="72">
        <v>42443781</v>
      </c>
      <c r="D52" s="74">
        <v>0</v>
      </c>
      <c r="E52" s="74">
        <v>6616475</v>
      </c>
      <c r="F52" s="74">
        <v>858332</v>
      </c>
      <c r="G52" s="74">
        <v>0</v>
      </c>
      <c r="H52" s="74">
        <v>14017</v>
      </c>
      <c r="I52" s="74">
        <v>798699</v>
      </c>
      <c r="J52" s="74">
        <v>0</v>
      </c>
      <c r="K52" s="77">
        <f t="shared" si="0"/>
        <v>50731304</v>
      </c>
    </row>
    <row r="53" spans="1:11" x14ac:dyDescent="0.25">
      <c r="A53" s="42" t="s">
        <v>51</v>
      </c>
      <c r="B53" s="24"/>
      <c r="C53" s="72">
        <v>7711380</v>
      </c>
      <c r="D53" s="74">
        <v>780</v>
      </c>
      <c r="E53" s="74">
        <v>0</v>
      </c>
      <c r="F53" s="74">
        <v>157029</v>
      </c>
      <c r="G53" s="74">
        <v>0</v>
      </c>
      <c r="H53" s="74">
        <v>102</v>
      </c>
      <c r="I53" s="74">
        <v>165986</v>
      </c>
      <c r="J53" s="74">
        <v>0</v>
      </c>
      <c r="K53" s="77">
        <f t="shared" si="0"/>
        <v>8035277</v>
      </c>
    </row>
    <row r="54" spans="1:11" x14ac:dyDescent="0.25">
      <c r="A54" s="42" t="s">
        <v>4</v>
      </c>
      <c r="B54" s="24"/>
      <c r="C54" s="72">
        <v>55852179</v>
      </c>
      <c r="D54" s="74">
        <v>-418140</v>
      </c>
      <c r="E54" s="74">
        <v>0</v>
      </c>
      <c r="F54" s="74">
        <v>1032806</v>
      </c>
      <c r="G54" s="74">
        <v>0</v>
      </c>
      <c r="H54" s="74">
        <v>0</v>
      </c>
      <c r="I54" s="74">
        <v>0</v>
      </c>
      <c r="J54" s="74">
        <v>0</v>
      </c>
      <c r="K54" s="77">
        <f t="shared" si="0"/>
        <v>56466845</v>
      </c>
    </row>
    <row r="55" spans="1:11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7">
        <f t="shared" si="0"/>
        <v>0</v>
      </c>
    </row>
    <row r="56" spans="1:11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7">
        <f t="shared" si="0"/>
        <v>0</v>
      </c>
    </row>
    <row r="57" spans="1:11" x14ac:dyDescent="0.25">
      <c r="A57" s="42" t="s">
        <v>54</v>
      </c>
      <c r="B57" s="24"/>
      <c r="C57" s="72">
        <v>17296429</v>
      </c>
      <c r="D57" s="74">
        <v>0</v>
      </c>
      <c r="E57" s="74">
        <v>2826613</v>
      </c>
      <c r="F57" s="74">
        <v>609757</v>
      </c>
      <c r="G57" s="74">
        <v>0</v>
      </c>
      <c r="H57" s="74">
        <v>289</v>
      </c>
      <c r="I57" s="74">
        <v>0</v>
      </c>
      <c r="J57" s="74">
        <v>0</v>
      </c>
      <c r="K57" s="77">
        <f t="shared" si="0"/>
        <v>20733088</v>
      </c>
    </row>
    <row r="58" spans="1:11" x14ac:dyDescent="0.25">
      <c r="A58" s="42" t="s">
        <v>55</v>
      </c>
      <c r="B58" s="24"/>
      <c r="C58" s="72">
        <v>0</v>
      </c>
      <c r="D58" s="74">
        <v>516643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7">
        <f t="shared" si="0"/>
        <v>516643</v>
      </c>
    </row>
    <row r="59" spans="1:11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7">
        <f t="shared" si="0"/>
        <v>0</v>
      </c>
    </row>
    <row r="60" spans="1:11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7">
        <f t="shared" si="0"/>
        <v>0</v>
      </c>
    </row>
    <row r="61" spans="1:11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7">
        <f t="shared" si="0"/>
        <v>0</v>
      </c>
    </row>
    <row r="62" spans="1:11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7">
        <f t="shared" si="0"/>
        <v>0</v>
      </c>
    </row>
    <row r="63" spans="1:11" x14ac:dyDescent="0.25">
      <c r="A63" s="42" t="s">
        <v>5</v>
      </c>
      <c r="B63" s="24"/>
      <c r="C63" s="72">
        <v>4069054</v>
      </c>
      <c r="D63" s="74">
        <v>9246080</v>
      </c>
      <c r="E63" s="74">
        <v>711113</v>
      </c>
      <c r="F63" s="74">
        <v>196067</v>
      </c>
      <c r="G63" s="74">
        <v>0</v>
      </c>
      <c r="H63" s="74">
        <v>1010</v>
      </c>
      <c r="I63" s="74">
        <v>0</v>
      </c>
      <c r="J63" s="74">
        <v>0</v>
      </c>
      <c r="K63" s="77">
        <f t="shared" si="0"/>
        <v>14223324</v>
      </c>
    </row>
    <row r="64" spans="1:11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7">
        <f t="shared" si="0"/>
        <v>0</v>
      </c>
    </row>
    <row r="65" spans="1:11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7">
        <f t="shared" si="0"/>
        <v>0</v>
      </c>
    </row>
    <row r="66" spans="1:11" x14ac:dyDescent="0.25">
      <c r="A66" s="42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7">
        <f t="shared" si="0"/>
        <v>0</v>
      </c>
    </row>
    <row r="67" spans="1:11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7">
        <f t="shared" si="0"/>
        <v>0</v>
      </c>
    </row>
    <row r="68" spans="1:11" x14ac:dyDescent="0.25">
      <c r="A68" s="42" t="s">
        <v>61</v>
      </c>
      <c r="B68" s="24"/>
      <c r="C68" s="72">
        <v>5961165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  <c r="I68" s="74">
        <v>293556</v>
      </c>
      <c r="J68" s="74">
        <v>0</v>
      </c>
      <c r="K68" s="77">
        <f t="shared" si="0"/>
        <v>6254721</v>
      </c>
    </row>
    <row r="69" spans="1:11" x14ac:dyDescent="0.25">
      <c r="A69" s="42" t="s">
        <v>62</v>
      </c>
      <c r="B69" s="24"/>
      <c r="C69" s="72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7">
        <f t="shared" si="0"/>
        <v>0</v>
      </c>
    </row>
    <row r="70" spans="1:11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7">
        <f t="shared" si="0"/>
        <v>0</v>
      </c>
    </row>
    <row r="71" spans="1:11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7">
        <f>SUM(C71:J71)</f>
        <v>0</v>
      </c>
    </row>
    <row r="72" spans="1:11" x14ac:dyDescent="0.25">
      <c r="A72" s="47" t="s">
        <v>91</v>
      </c>
      <c r="B72" s="57"/>
      <c r="C72" s="58">
        <f t="shared" ref="C72:K72" si="1">SUM(C5:C71)</f>
        <v>205788970</v>
      </c>
      <c r="D72" s="59">
        <f t="shared" si="1"/>
        <v>25231422</v>
      </c>
      <c r="E72" s="59">
        <f t="shared" si="1"/>
        <v>18492939</v>
      </c>
      <c r="F72" s="59">
        <f t="shared" si="1"/>
        <v>5682457</v>
      </c>
      <c r="G72" s="59">
        <f t="shared" si="1"/>
        <v>258103</v>
      </c>
      <c r="H72" s="59">
        <f>SUM(H5:H71)</f>
        <v>19716</v>
      </c>
      <c r="I72" s="59">
        <f>SUM(I5:I71)</f>
        <v>1815166</v>
      </c>
      <c r="J72" s="59">
        <f>SUM(J5:J71)</f>
        <v>-32696</v>
      </c>
      <c r="K72" s="60">
        <f t="shared" si="1"/>
        <v>257256077</v>
      </c>
    </row>
    <row r="73" spans="1:11" x14ac:dyDescent="0.25">
      <c r="A73" s="48" t="s">
        <v>72</v>
      </c>
      <c r="B73" s="57"/>
      <c r="C73" s="61">
        <f>(C72/$K72)</f>
        <v>0.79993822653215696</v>
      </c>
      <c r="D73" s="62">
        <f t="shared" ref="D73:K73" si="2">(D72/$K72)</f>
        <v>9.8079012531937196E-2</v>
      </c>
      <c r="E73" s="62">
        <f t="shared" si="2"/>
        <v>7.1885333927408063E-2</v>
      </c>
      <c r="F73" s="62">
        <f t="shared" si="2"/>
        <v>2.2088718238519978E-2</v>
      </c>
      <c r="G73" s="62">
        <f t="shared" si="2"/>
        <v>1.003292139917068E-3</v>
      </c>
      <c r="H73" s="62">
        <f t="shared" si="2"/>
        <v>7.6639588964889645E-5</v>
      </c>
      <c r="I73" s="62">
        <f>(I72/$K72)</f>
        <v>7.0558721922825557E-3</v>
      </c>
      <c r="J73" s="62">
        <f t="shared" si="2"/>
        <v>-1.2709515118665204E-4</v>
      </c>
      <c r="K73" s="63">
        <f t="shared" si="2"/>
        <v>1</v>
      </c>
    </row>
    <row r="74" spans="1:11" x14ac:dyDescent="0.25">
      <c r="A74" s="48" t="s">
        <v>93</v>
      </c>
      <c r="B74" s="49"/>
      <c r="C74" s="54">
        <f>COUNTIF(C5:C71,"&gt;0")</f>
        <v>12</v>
      </c>
      <c r="D74" s="54">
        <f t="shared" ref="D74:K74" si="3">COUNTIF(D5:D71,"&gt;0")</f>
        <v>12</v>
      </c>
      <c r="E74" s="54">
        <f t="shared" si="3"/>
        <v>6</v>
      </c>
      <c r="F74" s="54">
        <f t="shared" si="3"/>
        <v>7</v>
      </c>
      <c r="G74" s="54">
        <f t="shared" si="3"/>
        <v>1</v>
      </c>
      <c r="H74" s="54">
        <f t="shared" si="3"/>
        <v>6</v>
      </c>
      <c r="I74" s="54">
        <f t="shared" si="3"/>
        <v>4</v>
      </c>
      <c r="J74" s="54">
        <f t="shared" si="3"/>
        <v>0</v>
      </c>
      <c r="K74" s="56">
        <f t="shared" si="3"/>
        <v>19</v>
      </c>
    </row>
    <row r="75" spans="1:11" x14ac:dyDescent="0.25">
      <c r="A75" s="43"/>
      <c r="B75" s="44"/>
      <c r="C75" s="12"/>
      <c r="D75" s="25"/>
      <c r="E75" s="25"/>
      <c r="F75" s="25"/>
      <c r="G75" s="25"/>
      <c r="H75" s="25"/>
      <c r="I75" s="25"/>
      <c r="J75" s="25"/>
      <c r="K75" s="26"/>
    </row>
    <row r="76" spans="1:11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29"/>
      <c r="J76" s="29"/>
      <c r="K76" s="30"/>
    </row>
    <row r="77" spans="1:11" x14ac:dyDescent="0.25">
      <c r="D77" s="1"/>
      <c r="E77" s="1"/>
      <c r="F77" s="1"/>
      <c r="G77" s="1"/>
      <c r="H77" s="1"/>
      <c r="I77" s="1"/>
      <c r="J77" s="1"/>
      <c r="K77" s="1"/>
    </row>
  </sheetData>
  <printOptions horizontalCentered="1"/>
  <pageMargins left="0.5" right="0.5" top="0.5" bottom="0.5" header="0.3" footer="0.3"/>
  <pageSetup scale="84" fitToHeight="0" orientation="landscape" r:id="rId1"/>
  <headerFooter>
    <oddFooter>&amp;LOffice of Economic and Demographic Research&amp;RPage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11" width="14.6640625" customWidth="1"/>
  </cols>
  <sheetData>
    <row r="1" spans="1:11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5"/>
      <c r="J1" s="5"/>
      <c r="K1" s="6"/>
    </row>
    <row r="2" spans="1:11" ht="18" thickBot="1" x14ac:dyDescent="0.35">
      <c r="A2" s="80" t="s">
        <v>95</v>
      </c>
      <c r="B2" s="7"/>
      <c r="C2" s="8"/>
      <c r="D2" s="9"/>
      <c r="E2" s="9"/>
      <c r="F2" s="9"/>
      <c r="G2" s="9"/>
      <c r="H2" s="9"/>
      <c r="I2" s="9"/>
      <c r="J2" s="9"/>
      <c r="K2" s="10"/>
    </row>
    <row r="3" spans="1:11" x14ac:dyDescent="0.25">
      <c r="A3" s="31"/>
      <c r="B3" s="32"/>
      <c r="C3" s="33"/>
      <c r="D3" s="34" t="s">
        <v>76</v>
      </c>
      <c r="E3" s="34"/>
      <c r="F3" s="34"/>
      <c r="G3" s="34"/>
      <c r="H3" s="34"/>
      <c r="I3" s="34"/>
      <c r="J3" s="34"/>
      <c r="K3" s="35" t="s">
        <v>73</v>
      </c>
    </row>
    <row r="4" spans="1:11" ht="13.8" thickBot="1" x14ac:dyDescent="0.3">
      <c r="A4" s="36" t="s">
        <v>7</v>
      </c>
      <c r="B4" s="37"/>
      <c r="C4" s="38" t="s">
        <v>68</v>
      </c>
      <c r="D4" s="39" t="s">
        <v>75</v>
      </c>
      <c r="E4" s="39" t="s">
        <v>69</v>
      </c>
      <c r="F4" s="39" t="s">
        <v>70</v>
      </c>
      <c r="G4" s="39" t="s">
        <v>71</v>
      </c>
      <c r="H4" s="39" t="s">
        <v>77</v>
      </c>
      <c r="I4" s="39" t="s">
        <v>78</v>
      </c>
      <c r="J4" s="39" t="s">
        <v>66</v>
      </c>
      <c r="K4" s="40" t="s">
        <v>67</v>
      </c>
    </row>
    <row r="5" spans="1:11" x14ac:dyDescent="0.25">
      <c r="A5" s="41" t="s">
        <v>0</v>
      </c>
      <c r="B5" s="18"/>
      <c r="C5" s="19">
        <v>4900808</v>
      </c>
      <c r="D5" s="20">
        <v>4841642</v>
      </c>
      <c r="E5" s="21">
        <v>541442</v>
      </c>
      <c r="F5" s="21">
        <v>0</v>
      </c>
      <c r="G5" s="20">
        <v>0</v>
      </c>
      <c r="H5" s="20">
        <v>6</v>
      </c>
      <c r="I5" s="20">
        <v>564874</v>
      </c>
      <c r="J5" s="20">
        <v>0</v>
      </c>
      <c r="K5" s="22">
        <f>SUM(C5:J5)</f>
        <v>10848772</v>
      </c>
    </row>
    <row r="6" spans="1:11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7">
        <f>SUM(C6:J6)</f>
        <v>0</v>
      </c>
    </row>
    <row r="7" spans="1:11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7">
        <f t="shared" ref="K7:K70" si="0">SUM(C7:J7)</f>
        <v>0</v>
      </c>
    </row>
    <row r="8" spans="1:11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7">
        <f t="shared" si="0"/>
        <v>0</v>
      </c>
    </row>
    <row r="9" spans="1:11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7">
        <f t="shared" si="0"/>
        <v>0</v>
      </c>
    </row>
    <row r="10" spans="1:11" x14ac:dyDescent="0.25">
      <c r="A10" s="42" t="s">
        <v>12</v>
      </c>
      <c r="B10" s="24"/>
      <c r="C10" s="72">
        <v>3790000</v>
      </c>
      <c r="D10" s="74">
        <v>5599000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7">
        <f t="shared" si="0"/>
        <v>9389000</v>
      </c>
    </row>
    <row r="11" spans="1:11" x14ac:dyDescent="0.25">
      <c r="A11" s="42" t="s">
        <v>13</v>
      </c>
      <c r="B11" s="24"/>
      <c r="C11" s="72">
        <v>0</v>
      </c>
      <c r="D11" s="74">
        <v>38605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7">
        <f t="shared" si="0"/>
        <v>38605</v>
      </c>
    </row>
    <row r="12" spans="1:11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7">
        <f t="shared" si="0"/>
        <v>0</v>
      </c>
    </row>
    <row r="13" spans="1:11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7">
        <f t="shared" si="0"/>
        <v>0</v>
      </c>
    </row>
    <row r="14" spans="1:11" x14ac:dyDescent="0.25">
      <c r="A14" s="42" t="s">
        <v>16</v>
      </c>
      <c r="B14" s="24"/>
      <c r="C14" s="72">
        <v>1604642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7">
        <f t="shared" si="0"/>
        <v>1604642</v>
      </c>
    </row>
    <row r="15" spans="1:11" x14ac:dyDescent="0.25">
      <c r="A15" s="42" t="s">
        <v>17</v>
      </c>
      <c r="B15" s="24"/>
      <c r="C15" s="72">
        <v>0</v>
      </c>
      <c r="D15" s="74">
        <v>1762773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7">
        <f t="shared" si="0"/>
        <v>1762773</v>
      </c>
    </row>
    <row r="16" spans="1:11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7">
        <f t="shared" si="0"/>
        <v>0</v>
      </c>
    </row>
    <row r="17" spans="1:11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7">
        <f t="shared" si="0"/>
        <v>0</v>
      </c>
    </row>
    <row r="18" spans="1:11" x14ac:dyDescent="0.25">
      <c r="A18" s="42" t="s">
        <v>19</v>
      </c>
      <c r="B18" s="24"/>
      <c r="C18" s="72">
        <v>0</v>
      </c>
      <c r="D18" s="74">
        <v>90939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7">
        <f t="shared" si="0"/>
        <v>90939</v>
      </c>
    </row>
    <row r="19" spans="1:11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4"/>
      <c r="J19" s="74"/>
      <c r="K19" s="77">
        <f t="shared" si="0"/>
        <v>0</v>
      </c>
    </row>
    <row r="20" spans="1:11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7">
        <f t="shared" si="0"/>
        <v>0</v>
      </c>
    </row>
    <row r="21" spans="1:11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7">
        <f t="shared" si="0"/>
        <v>0</v>
      </c>
    </row>
    <row r="22" spans="1:11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7">
        <f t="shared" si="0"/>
        <v>0</v>
      </c>
    </row>
    <row r="23" spans="1:11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7">
        <f t="shared" si="0"/>
        <v>0</v>
      </c>
    </row>
    <row r="24" spans="1:11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7">
        <f t="shared" si="0"/>
        <v>0</v>
      </c>
    </row>
    <row r="25" spans="1:11" x14ac:dyDescent="0.25">
      <c r="A25" s="42" t="s">
        <v>26</v>
      </c>
      <c r="B25" s="24"/>
      <c r="C25" s="72">
        <v>22165</v>
      </c>
      <c r="D25" s="74">
        <v>79644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7">
        <f t="shared" si="0"/>
        <v>101809</v>
      </c>
    </row>
    <row r="26" spans="1:11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7">
        <f t="shared" si="0"/>
        <v>0</v>
      </c>
    </row>
    <row r="27" spans="1:11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7">
        <f t="shared" si="0"/>
        <v>0</v>
      </c>
    </row>
    <row r="28" spans="1:11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7">
        <f t="shared" si="0"/>
        <v>0</v>
      </c>
    </row>
    <row r="29" spans="1:11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7">
        <f t="shared" si="0"/>
        <v>0</v>
      </c>
    </row>
    <row r="30" spans="1:11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7">
        <f t="shared" si="0"/>
        <v>0</v>
      </c>
    </row>
    <row r="31" spans="1:11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7">
        <f t="shared" si="0"/>
        <v>0</v>
      </c>
    </row>
    <row r="32" spans="1:11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7">
        <f t="shared" si="0"/>
        <v>0</v>
      </c>
    </row>
    <row r="33" spans="1:11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7">
        <f t="shared" si="0"/>
        <v>0</v>
      </c>
    </row>
    <row r="34" spans="1:11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7">
        <f t="shared" si="0"/>
        <v>0</v>
      </c>
    </row>
    <row r="35" spans="1:11" x14ac:dyDescent="0.25">
      <c r="A35" s="42" t="s">
        <v>36</v>
      </c>
      <c r="B35" s="24"/>
      <c r="C35" s="72">
        <v>1495348</v>
      </c>
      <c r="D35" s="74">
        <v>226081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7">
        <f t="shared" si="0"/>
        <v>1721429</v>
      </c>
    </row>
    <row r="36" spans="1:11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7">
        <f t="shared" si="0"/>
        <v>0</v>
      </c>
    </row>
    <row r="37" spans="1:11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7">
        <f t="shared" si="0"/>
        <v>0</v>
      </c>
    </row>
    <row r="38" spans="1:11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7">
        <f t="shared" si="0"/>
        <v>0</v>
      </c>
    </row>
    <row r="39" spans="1:11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7">
        <f t="shared" si="0"/>
        <v>0</v>
      </c>
    </row>
    <row r="40" spans="1:11" x14ac:dyDescent="0.25">
      <c r="A40" s="42" t="s">
        <v>40</v>
      </c>
      <c r="B40" s="24"/>
      <c r="C40" s="72">
        <v>3657048</v>
      </c>
      <c r="D40" s="74">
        <v>0</v>
      </c>
      <c r="E40" s="74">
        <v>593285</v>
      </c>
      <c r="F40" s="74">
        <v>381213</v>
      </c>
      <c r="G40" s="74">
        <v>0</v>
      </c>
      <c r="H40" s="74">
        <v>5785</v>
      </c>
      <c r="I40" s="74">
        <v>0</v>
      </c>
      <c r="J40" s="74">
        <v>-32048</v>
      </c>
      <c r="K40" s="77">
        <f t="shared" si="0"/>
        <v>4605283</v>
      </c>
    </row>
    <row r="41" spans="1:11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7">
        <f t="shared" si="0"/>
        <v>0</v>
      </c>
    </row>
    <row r="42" spans="1:11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7">
        <f t="shared" si="0"/>
        <v>0</v>
      </c>
    </row>
    <row r="43" spans="1:11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7">
        <f t="shared" si="0"/>
        <v>0</v>
      </c>
    </row>
    <row r="44" spans="1:11" x14ac:dyDescent="0.25">
      <c r="A44" s="42" t="s">
        <v>43</v>
      </c>
      <c r="B44" s="24"/>
      <c r="C44" s="72">
        <v>0</v>
      </c>
      <c r="D44" s="74">
        <v>1438033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7">
        <f t="shared" si="0"/>
        <v>1438033</v>
      </c>
    </row>
    <row r="45" spans="1:11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7">
        <f t="shared" si="0"/>
        <v>0</v>
      </c>
    </row>
    <row r="46" spans="1:11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7">
        <f t="shared" si="0"/>
        <v>0</v>
      </c>
    </row>
    <row r="47" spans="1:11" x14ac:dyDescent="0.25">
      <c r="A47" s="42" t="s">
        <v>46</v>
      </c>
      <c r="B47" s="24"/>
      <c r="C47" s="72">
        <v>62826732</v>
      </c>
      <c r="D47" s="74">
        <v>721870</v>
      </c>
      <c r="E47" s="74">
        <v>7168386</v>
      </c>
      <c r="F47" s="74">
        <v>2242777</v>
      </c>
      <c r="G47" s="74">
        <v>0</v>
      </c>
      <c r="H47" s="74">
        <v>0</v>
      </c>
      <c r="I47" s="74">
        <v>0</v>
      </c>
      <c r="J47" s="74">
        <v>0</v>
      </c>
      <c r="K47" s="77">
        <f t="shared" si="0"/>
        <v>72959765</v>
      </c>
    </row>
    <row r="48" spans="1:11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7">
        <f t="shared" si="0"/>
        <v>0</v>
      </c>
    </row>
    <row r="49" spans="1:11" x14ac:dyDescent="0.25">
      <c r="A49" s="42" t="s">
        <v>48</v>
      </c>
      <c r="B49" s="24"/>
      <c r="C49" s="72">
        <v>0</v>
      </c>
      <c r="D49" s="74">
        <v>503699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7">
        <f t="shared" si="0"/>
        <v>503699</v>
      </c>
    </row>
    <row r="50" spans="1:11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7">
        <f t="shared" si="0"/>
        <v>0</v>
      </c>
    </row>
    <row r="51" spans="1:11" x14ac:dyDescent="0.25">
      <c r="A51" s="42" t="s">
        <v>3</v>
      </c>
      <c r="B51" s="24"/>
      <c r="C51" s="72">
        <v>0</v>
      </c>
      <c r="D51" s="74">
        <v>94253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7">
        <f t="shared" si="0"/>
        <v>94253</v>
      </c>
    </row>
    <row r="52" spans="1:11" x14ac:dyDescent="0.25">
      <c r="A52" s="42" t="s">
        <v>50</v>
      </c>
      <c r="B52" s="24"/>
      <c r="C52" s="72">
        <v>39871282</v>
      </c>
      <c r="D52" s="74">
        <v>31042</v>
      </c>
      <c r="E52" s="74">
        <v>6140031</v>
      </c>
      <c r="F52" s="74">
        <v>781200</v>
      </c>
      <c r="G52" s="74">
        <v>0</v>
      </c>
      <c r="H52" s="74">
        <v>21552</v>
      </c>
      <c r="I52" s="74">
        <v>611541</v>
      </c>
      <c r="J52" s="74">
        <v>0</v>
      </c>
      <c r="K52" s="77">
        <f t="shared" si="0"/>
        <v>47456648</v>
      </c>
    </row>
    <row r="53" spans="1:11" x14ac:dyDescent="0.25">
      <c r="A53" s="42" t="s">
        <v>51</v>
      </c>
      <c r="B53" s="24"/>
      <c r="C53" s="72">
        <v>6689206</v>
      </c>
      <c r="D53" s="74">
        <v>17</v>
      </c>
      <c r="E53" s="74">
        <v>0</v>
      </c>
      <c r="F53" s="74">
        <v>146399</v>
      </c>
      <c r="G53" s="74">
        <v>0</v>
      </c>
      <c r="H53" s="74">
        <v>128</v>
      </c>
      <c r="I53" s="74">
        <v>148810</v>
      </c>
      <c r="J53" s="74">
        <v>0</v>
      </c>
      <c r="K53" s="77">
        <f t="shared" si="0"/>
        <v>6984560</v>
      </c>
    </row>
    <row r="54" spans="1:11" x14ac:dyDescent="0.25">
      <c r="A54" s="42" t="s">
        <v>4</v>
      </c>
      <c r="B54" s="24"/>
      <c r="C54" s="72">
        <v>26299324</v>
      </c>
      <c r="D54" s="74">
        <v>0</v>
      </c>
      <c r="E54" s="74">
        <v>0</v>
      </c>
      <c r="F54" s="74">
        <v>897495</v>
      </c>
      <c r="G54" s="74">
        <v>0</v>
      </c>
      <c r="H54" s="74">
        <v>0</v>
      </c>
      <c r="I54" s="74">
        <v>0</v>
      </c>
      <c r="J54" s="74">
        <v>0</v>
      </c>
      <c r="K54" s="77">
        <f t="shared" si="0"/>
        <v>27196819</v>
      </c>
    </row>
    <row r="55" spans="1:11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7">
        <f t="shared" si="0"/>
        <v>0</v>
      </c>
    </row>
    <row r="56" spans="1:11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7">
        <f t="shared" si="0"/>
        <v>0</v>
      </c>
    </row>
    <row r="57" spans="1:11" x14ac:dyDescent="0.25">
      <c r="A57" s="42" t="s">
        <v>54</v>
      </c>
      <c r="B57" s="24"/>
      <c r="C57" s="72">
        <v>13240309</v>
      </c>
      <c r="D57" s="74">
        <v>0</v>
      </c>
      <c r="E57" s="74">
        <v>2128631</v>
      </c>
      <c r="F57" s="74">
        <v>370820</v>
      </c>
      <c r="G57" s="74">
        <v>0</v>
      </c>
      <c r="H57" s="74">
        <v>303</v>
      </c>
      <c r="I57" s="74">
        <v>0</v>
      </c>
      <c r="J57" s="74">
        <v>93069</v>
      </c>
      <c r="K57" s="77">
        <f t="shared" si="0"/>
        <v>15833132</v>
      </c>
    </row>
    <row r="58" spans="1:11" x14ac:dyDescent="0.25">
      <c r="A58" s="42" t="s">
        <v>55</v>
      </c>
      <c r="B58" s="24"/>
      <c r="C58" s="72">
        <v>0</v>
      </c>
      <c r="D58" s="74">
        <v>451675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7">
        <f t="shared" si="0"/>
        <v>451675</v>
      </c>
    </row>
    <row r="59" spans="1:11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7">
        <f t="shared" si="0"/>
        <v>0</v>
      </c>
    </row>
    <row r="60" spans="1:11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7">
        <f t="shared" si="0"/>
        <v>0</v>
      </c>
    </row>
    <row r="61" spans="1:11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7">
        <f t="shared" si="0"/>
        <v>0</v>
      </c>
    </row>
    <row r="62" spans="1:11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7">
        <f t="shared" si="0"/>
        <v>0</v>
      </c>
    </row>
    <row r="63" spans="1:11" x14ac:dyDescent="0.25">
      <c r="A63" s="42" t="s">
        <v>5</v>
      </c>
      <c r="B63" s="24"/>
      <c r="C63" s="72">
        <v>3816477</v>
      </c>
      <c r="D63" s="74">
        <v>8395464</v>
      </c>
      <c r="E63" s="74">
        <v>753604</v>
      </c>
      <c r="F63" s="74">
        <v>175627</v>
      </c>
      <c r="G63" s="74">
        <v>0</v>
      </c>
      <c r="H63" s="74">
        <v>1944</v>
      </c>
      <c r="I63" s="74">
        <v>0</v>
      </c>
      <c r="J63" s="74">
        <v>0</v>
      </c>
      <c r="K63" s="77">
        <f t="shared" si="0"/>
        <v>13143116</v>
      </c>
    </row>
    <row r="64" spans="1:11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7">
        <f t="shared" si="0"/>
        <v>0</v>
      </c>
    </row>
    <row r="65" spans="1:11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7">
        <f t="shared" si="0"/>
        <v>0</v>
      </c>
    </row>
    <row r="66" spans="1:11" x14ac:dyDescent="0.25">
      <c r="A66" s="42" t="s">
        <v>59</v>
      </c>
      <c r="B66" s="24"/>
      <c r="C66" s="72">
        <v>0</v>
      </c>
      <c r="D66" s="74">
        <v>102426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7">
        <f t="shared" si="0"/>
        <v>102426</v>
      </c>
    </row>
    <row r="67" spans="1:11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7">
        <f t="shared" si="0"/>
        <v>0</v>
      </c>
    </row>
    <row r="68" spans="1:11" x14ac:dyDescent="0.25">
      <c r="A68" s="42" t="s">
        <v>61</v>
      </c>
      <c r="B68" s="24"/>
      <c r="C68" s="72">
        <v>5678400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  <c r="I68" s="74">
        <v>248967</v>
      </c>
      <c r="J68" s="74">
        <v>0</v>
      </c>
      <c r="K68" s="77">
        <f t="shared" si="0"/>
        <v>5927367</v>
      </c>
    </row>
    <row r="69" spans="1:11" x14ac:dyDescent="0.25">
      <c r="A69" s="42" t="s">
        <v>62</v>
      </c>
      <c r="B69" s="24"/>
      <c r="C69" s="72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7">
        <f t="shared" si="0"/>
        <v>0</v>
      </c>
    </row>
    <row r="70" spans="1:11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7">
        <f t="shared" si="0"/>
        <v>0</v>
      </c>
    </row>
    <row r="71" spans="1:11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7">
        <f>SUM(C71:J71)</f>
        <v>0</v>
      </c>
    </row>
    <row r="72" spans="1:11" x14ac:dyDescent="0.25">
      <c r="A72" s="47" t="s">
        <v>91</v>
      </c>
      <c r="B72" s="57"/>
      <c r="C72" s="58">
        <f t="shared" ref="C72:K72" si="1">SUM(C5:C71)</f>
        <v>173891741</v>
      </c>
      <c r="D72" s="59">
        <f t="shared" si="1"/>
        <v>24377163</v>
      </c>
      <c r="E72" s="59">
        <f t="shared" si="1"/>
        <v>17325379</v>
      </c>
      <c r="F72" s="59">
        <f t="shared" si="1"/>
        <v>4995531</v>
      </c>
      <c r="G72" s="59">
        <f t="shared" si="1"/>
        <v>0</v>
      </c>
      <c r="H72" s="59">
        <f>SUM(H5:H71)</f>
        <v>29718</v>
      </c>
      <c r="I72" s="59">
        <f>SUM(I5:I71)</f>
        <v>1574192</v>
      </c>
      <c r="J72" s="59">
        <f>SUM(J5:J71)</f>
        <v>61021</v>
      </c>
      <c r="K72" s="60">
        <f t="shared" si="1"/>
        <v>222254745</v>
      </c>
    </row>
    <row r="73" spans="1:11" x14ac:dyDescent="0.25">
      <c r="A73" s="48" t="s">
        <v>72</v>
      </c>
      <c r="B73" s="57"/>
      <c r="C73" s="61">
        <f>(C72/$K72)</f>
        <v>0.78239832854862112</v>
      </c>
      <c r="D73" s="62">
        <f t="shared" ref="D73:K73" si="2">(D72/$K72)</f>
        <v>0.10968118138490136</v>
      </c>
      <c r="E73" s="62">
        <f t="shared" si="2"/>
        <v>7.7952796913289754E-2</v>
      </c>
      <c r="F73" s="62">
        <f t="shared" si="2"/>
        <v>2.2476599993399467E-2</v>
      </c>
      <c r="G73" s="62">
        <f t="shared" si="2"/>
        <v>0</v>
      </c>
      <c r="H73" s="62">
        <f t="shared" si="2"/>
        <v>1.3371143099779489E-4</v>
      </c>
      <c r="I73" s="62">
        <f>(I72/$K72)</f>
        <v>7.0828274105014044E-3</v>
      </c>
      <c r="J73" s="62">
        <f t="shared" si="2"/>
        <v>2.7455431828913261E-4</v>
      </c>
      <c r="K73" s="63">
        <f t="shared" si="2"/>
        <v>1</v>
      </c>
    </row>
    <row r="74" spans="1:11" x14ac:dyDescent="0.25">
      <c r="A74" s="48" t="s">
        <v>93</v>
      </c>
      <c r="B74" s="49"/>
      <c r="C74" s="54">
        <f>COUNTIF(C5:C71,"&gt;0")</f>
        <v>13</v>
      </c>
      <c r="D74" s="54">
        <f t="shared" ref="D74:K74" si="3">COUNTIF(D5:D71,"&gt;0")</f>
        <v>16</v>
      </c>
      <c r="E74" s="54">
        <f t="shared" si="3"/>
        <v>6</v>
      </c>
      <c r="F74" s="54">
        <f t="shared" si="3"/>
        <v>7</v>
      </c>
      <c r="G74" s="54">
        <f t="shared" si="3"/>
        <v>0</v>
      </c>
      <c r="H74" s="54">
        <f t="shared" si="3"/>
        <v>6</v>
      </c>
      <c r="I74" s="54">
        <f t="shared" si="3"/>
        <v>4</v>
      </c>
      <c r="J74" s="54">
        <f t="shared" si="3"/>
        <v>1</v>
      </c>
      <c r="K74" s="56">
        <f t="shared" si="3"/>
        <v>21</v>
      </c>
    </row>
    <row r="75" spans="1:11" x14ac:dyDescent="0.25">
      <c r="A75" s="43"/>
      <c r="B75" s="44"/>
      <c r="C75" s="12"/>
      <c r="D75" s="25"/>
      <c r="E75" s="25"/>
      <c r="F75" s="25"/>
      <c r="G75" s="25"/>
      <c r="H75" s="25"/>
      <c r="I75" s="25"/>
      <c r="J75" s="25"/>
      <c r="K75" s="26"/>
    </row>
    <row r="76" spans="1:11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29"/>
      <c r="J76" s="29"/>
      <c r="K76" s="30"/>
    </row>
    <row r="77" spans="1:11" x14ac:dyDescent="0.25">
      <c r="D77" s="1"/>
      <c r="E77" s="1"/>
      <c r="F77" s="1"/>
      <c r="G77" s="1"/>
      <c r="H77" s="1"/>
      <c r="I77" s="1"/>
      <c r="J77" s="1"/>
      <c r="K77" s="1"/>
    </row>
  </sheetData>
  <phoneticPr fontId="7" type="noConversion"/>
  <printOptions horizontalCentered="1"/>
  <pageMargins left="0.5" right="0.5" top="0.5" bottom="0.5" header="0.3" footer="0.3"/>
  <pageSetup scale="84" fitToHeight="0" orientation="landscape" r:id="rId1"/>
  <headerFooter>
    <oddFooter>&amp;LOffice of Economic and Demographic Research&amp;RPage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11" width="14.6640625" customWidth="1"/>
  </cols>
  <sheetData>
    <row r="1" spans="1:11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5"/>
      <c r="J1" s="5"/>
      <c r="K1" s="6"/>
    </row>
    <row r="2" spans="1:11" ht="18" thickBot="1" x14ac:dyDescent="0.35">
      <c r="A2" s="80" t="s">
        <v>90</v>
      </c>
      <c r="B2" s="7"/>
      <c r="C2" s="8"/>
      <c r="D2" s="9"/>
      <c r="E2" s="9"/>
      <c r="F2" s="9"/>
      <c r="G2" s="9"/>
      <c r="H2" s="9"/>
      <c r="I2" s="9"/>
      <c r="J2" s="9"/>
      <c r="K2" s="10"/>
    </row>
    <row r="3" spans="1:11" x14ac:dyDescent="0.25">
      <c r="A3" s="31"/>
      <c r="B3" s="32"/>
      <c r="C3" s="33"/>
      <c r="D3" s="34" t="s">
        <v>76</v>
      </c>
      <c r="E3" s="34"/>
      <c r="F3" s="34"/>
      <c r="G3" s="34"/>
      <c r="H3" s="34"/>
      <c r="I3" s="34"/>
      <c r="J3" s="34"/>
      <c r="K3" s="35" t="s">
        <v>73</v>
      </c>
    </row>
    <row r="4" spans="1:11" ht="13.8" thickBot="1" x14ac:dyDescent="0.3">
      <c r="A4" s="36" t="s">
        <v>7</v>
      </c>
      <c r="B4" s="37"/>
      <c r="C4" s="38" t="s">
        <v>68</v>
      </c>
      <c r="D4" s="39" t="s">
        <v>75</v>
      </c>
      <c r="E4" s="39" t="s">
        <v>69</v>
      </c>
      <c r="F4" s="39" t="s">
        <v>70</v>
      </c>
      <c r="G4" s="39" t="s">
        <v>71</v>
      </c>
      <c r="H4" s="39" t="s">
        <v>77</v>
      </c>
      <c r="I4" s="39" t="s">
        <v>78</v>
      </c>
      <c r="J4" s="39" t="s">
        <v>66</v>
      </c>
      <c r="K4" s="40" t="s">
        <v>67</v>
      </c>
    </row>
    <row r="5" spans="1:11" x14ac:dyDescent="0.25">
      <c r="A5" s="41" t="s">
        <v>0</v>
      </c>
      <c r="B5" s="18"/>
      <c r="C5" s="19">
        <v>4895360</v>
      </c>
      <c r="D5" s="20">
        <v>2771624</v>
      </c>
      <c r="E5" s="21">
        <v>462356</v>
      </c>
      <c r="F5" s="21">
        <v>0</v>
      </c>
      <c r="G5" s="20">
        <v>0</v>
      </c>
      <c r="H5" s="20">
        <v>12</v>
      </c>
      <c r="I5" s="20">
        <v>551623</v>
      </c>
      <c r="J5" s="20">
        <v>0</v>
      </c>
      <c r="K5" s="22">
        <f>SUM(C5:J5)</f>
        <v>8680975</v>
      </c>
    </row>
    <row r="6" spans="1:11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7">
        <f>SUM(C6:J6)</f>
        <v>0</v>
      </c>
    </row>
    <row r="7" spans="1:11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7">
        <f t="shared" ref="K7:K70" si="0">SUM(C7:J7)</f>
        <v>0</v>
      </c>
    </row>
    <row r="8" spans="1:11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7">
        <f t="shared" si="0"/>
        <v>0</v>
      </c>
    </row>
    <row r="9" spans="1:11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7">
        <f t="shared" si="0"/>
        <v>0</v>
      </c>
    </row>
    <row r="10" spans="1:11" x14ac:dyDescent="0.25">
      <c r="A10" s="42" t="s">
        <v>12</v>
      </c>
      <c r="B10" s="24"/>
      <c r="C10" s="72">
        <v>4124000</v>
      </c>
      <c r="D10" s="74">
        <v>5643000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7">
        <f t="shared" si="0"/>
        <v>9767000</v>
      </c>
    </row>
    <row r="11" spans="1:11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7">
        <f t="shared" si="0"/>
        <v>0</v>
      </c>
    </row>
    <row r="12" spans="1:11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7">
        <f t="shared" si="0"/>
        <v>0</v>
      </c>
    </row>
    <row r="13" spans="1:11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7">
        <f t="shared" si="0"/>
        <v>0</v>
      </c>
    </row>
    <row r="14" spans="1:11" x14ac:dyDescent="0.25">
      <c r="A14" s="42" t="s">
        <v>16</v>
      </c>
      <c r="B14" s="24"/>
      <c r="C14" s="72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7">
        <f t="shared" si="0"/>
        <v>0</v>
      </c>
    </row>
    <row r="15" spans="1:11" x14ac:dyDescent="0.25">
      <c r="A15" s="42" t="s">
        <v>17</v>
      </c>
      <c r="B15" s="24"/>
      <c r="C15" s="72">
        <v>0</v>
      </c>
      <c r="D15" s="74">
        <v>1756102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7">
        <f t="shared" si="0"/>
        <v>1756102</v>
      </c>
    </row>
    <row r="16" spans="1:11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7">
        <f t="shared" si="0"/>
        <v>0</v>
      </c>
    </row>
    <row r="17" spans="1:11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7">
        <f t="shared" si="0"/>
        <v>0</v>
      </c>
    </row>
    <row r="18" spans="1:11" x14ac:dyDescent="0.25">
      <c r="A18" s="42" t="s">
        <v>19</v>
      </c>
      <c r="B18" s="24"/>
      <c r="C18" s="72">
        <v>0</v>
      </c>
      <c r="D18" s="74">
        <v>85570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7">
        <f t="shared" si="0"/>
        <v>85570</v>
      </c>
    </row>
    <row r="19" spans="1:11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4"/>
      <c r="J19" s="74"/>
      <c r="K19" s="77">
        <f t="shared" si="0"/>
        <v>0</v>
      </c>
    </row>
    <row r="20" spans="1:11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7">
        <f t="shared" si="0"/>
        <v>0</v>
      </c>
    </row>
    <row r="21" spans="1:11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7">
        <f t="shared" si="0"/>
        <v>0</v>
      </c>
    </row>
    <row r="22" spans="1:11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7">
        <f t="shared" si="0"/>
        <v>0</v>
      </c>
    </row>
    <row r="23" spans="1:11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7">
        <f t="shared" si="0"/>
        <v>0</v>
      </c>
    </row>
    <row r="24" spans="1:11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7">
        <f t="shared" si="0"/>
        <v>0</v>
      </c>
    </row>
    <row r="25" spans="1:11" x14ac:dyDescent="0.25">
      <c r="A25" s="42" t="s">
        <v>26</v>
      </c>
      <c r="B25" s="24"/>
      <c r="C25" s="72">
        <v>11495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7">
        <f t="shared" si="0"/>
        <v>11495</v>
      </c>
    </row>
    <row r="26" spans="1:11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7">
        <f t="shared" si="0"/>
        <v>0</v>
      </c>
    </row>
    <row r="27" spans="1:11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7">
        <f t="shared" si="0"/>
        <v>0</v>
      </c>
    </row>
    <row r="28" spans="1:11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7">
        <f t="shared" si="0"/>
        <v>0</v>
      </c>
    </row>
    <row r="29" spans="1:11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7">
        <f t="shared" si="0"/>
        <v>0</v>
      </c>
    </row>
    <row r="30" spans="1:11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7">
        <f t="shared" si="0"/>
        <v>0</v>
      </c>
    </row>
    <row r="31" spans="1:11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7">
        <f t="shared" si="0"/>
        <v>0</v>
      </c>
    </row>
    <row r="32" spans="1:11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7">
        <f t="shared" si="0"/>
        <v>0</v>
      </c>
    </row>
    <row r="33" spans="1:11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7">
        <f t="shared" si="0"/>
        <v>0</v>
      </c>
    </row>
    <row r="34" spans="1:11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7">
        <f t="shared" si="0"/>
        <v>0</v>
      </c>
    </row>
    <row r="35" spans="1:11" x14ac:dyDescent="0.25">
      <c r="A35" s="42" t="s">
        <v>36</v>
      </c>
      <c r="B35" s="24"/>
      <c r="C35" s="72">
        <v>1396566</v>
      </c>
      <c r="D35" s="74">
        <v>210549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7">
        <f t="shared" si="0"/>
        <v>1607115</v>
      </c>
    </row>
    <row r="36" spans="1:11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7">
        <f t="shared" si="0"/>
        <v>0</v>
      </c>
    </row>
    <row r="37" spans="1:11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7">
        <f t="shared" si="0"/>
        <v>0</v>
      </c>
    </row>
    <row r="38" spans="1:11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7">
        <f t="shared" si="0"/>
        <v>0</v>
      </c>
    </row>
    <row r="39" spans="1:11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7">
        <f t="shared" si="0"/>
        <v>0</v>
      </c>
    </row>
    <row r="40" spans="1:11" x14ac:dyDescent="0.25">
      <c r="A40" s="42" t="s">
        <v>40</v>
      </c>
      <c r="B40" s="24"/>
      <c r="C40" s="72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7">
        <f t="shared" si="0"/>
        <v>0</v>
      </c>
    </row>
    <row r="41" spans="1:11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7">
        <f t="shared" si="0"/>
        <v>0</v>
      </c>
    </row>
    <row r="42" spans="1:11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7">
        <f t="shared" si="0"/>
        <v>0</v>
      </c>
    </row>
    <row r="43" spans="1:11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7">
        <f t="shared" si="0"/>
        <v>0</v>
      </c>
    </row>
    <row r="44" spans="1:11" x14ac:dyDescent="0.25">
      <c r="A44" s="42" t="s">
        <v>43</v>
      </c>
      <c r="B44" s="24"/>
      <c r="C44" s="72">
        <v>0</v>
      </c>
      <c r="D44" s="74">
        <v>1415562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7">
        <f t="shared" si="0"/>
        <v>1415562</v>
      </c>
    </row>
    <row r="45" spans="1:11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7">
        <f t="shared" si="0"/>
        <v>0</v>
      </c>
    </row>
    <row r="46" spans="1:11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7">
        <f t="shared" si="0"/>
        <v>0</v>
      </c>
    </row>
    <row r="47" spans="1:11" x14ac:dyDescent="0.25">
      <c r="A47" s="42" t="s">
        <v>46</v>
      </c>
      <c r="B47" s="24"/>
      <c r="C47" s="72">
        <v>61843730</v>
      </c>
      <c r="D47" s="74">
        <v>154664</v>
      </c>
      <c r="E47" s="74">
        <v>7913221</v>
      </c>
      <c r="F47" s="74">
        <v>1936711</v>
      </c>
      <c r="G47" s="74">
        <v>0</v>
      </c>
      <c r="H47" s="74">
        <v>0</v>
      </c>
      <c r="I47" s="74">
        <v>0</v>
      </c>
      <c r="J47" s="74">
        <v>0</v>
      </c>
      <c r="K47" s="77">
        <f t="shared" si="0"/>
        <v>71848326</v>
      </c>
    </row>
    <row r="48" spans="1:11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7">
        <f t="shared" si="0"/>
        <v>0</v>
      </c>
    </row>
    <row r="49" spans="1:11" x14ac:dyDescent="0.25">
      <c r="A49" s="42" t="s">
        <v>48</v>
      </c>
      <c r="B49" s="24"/>
      <c r="C49" s="72">
        <v>0</v>
      </c>
      <c r="D49" s="74">
        <v>518793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7">
        <f t="shared" si="0"/>
        <v>518793</v>
      </c>
    </row>
    <row r="50" spans="1:11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7">
        <f t="shared" si="0"/>
        <v>0</v>
      </c>
    </row>
    <row r="51" spans="1:11" x14ac:dyDescent="0.25">
      <c r="A51" s="42" t="s">
        <v>3</v>
      </c>
      <c r="B51" s="24"/>
      <c r="C51" s="72">
        <v>0</v>
      </c>
      <c r="D51" s="74">
        <v>87997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7">
        <f t="shared" si="0"/>
        <v>87997</v>
      </c>
    </row>
    <row r="52" spans="1:11" x14ac:dyDescent="0.25">
      <c r="A52" s="42" t="s">
        <v>50</v>
      </c>
      <c r="B52" s="24"/>
      <c r="C52" s="72">
        <v>40605495</v>
      </c>
      <c r="D52" s="74">
        <v>509240</v>
      </c>
      <c r="E52" s="74">
        <v>5732720</v>
      </c>
      <c r="F52" s="74">
        <v>952112</v>
      </c>
      <c r="G52" s="74">
        <v>0</v>
      </c>
      <c r="H52" s="74">
        <v>21341</v>
      </c>
      <c r="I52" s="74">
        <v>570668</v>
      </c>
      <c r="J52" s="74">
        <v>0</v>
      </c>
      <c r="K52" s="77">
        <f t="shared" si="0"/>
        <v>48391576</v>
      </c>
    </row>
    <row r="53" spans="1:11" x14ac:dyDescent="0.25">
      <c r="A53" s="42" t="s">
        <v>51</v>
      </c>
      <c r="B53" s="24"/>
      <c r="C53" s="72">
        <v>6410520</v>
      </c>
      <c r="D53" s="74">
        <v>857</v>
      </c>
      <c r="E53" s="74">
        <v>0</v>
      </c>
      <c r="F53" s="74">
        <v>121629</v>
      </c>
      <c r="G53" s="74">
        <v>0</v>
      </c>
      <c r="H53" s="74">
        <v>55</v>
      </c>
      <c r="I53" s="74">
        <v>190150</v>
      </c>
      <c r="J53" s="74">
        <v>500</v>
      </c>
      <c r="K53" s="77">
        <f t="shared" si="0"/>
        <v>6723711</v>
      </c>
    </row>
    <row r="54" spans="1:11" x14ac:dyDescent="0.25">
      <c r="A54" s="42" t="s">
        <v>4</v>
      </c>
      <c r="B54" s="24"/>
      <c r="C54" s="72">
        <v>27274756</v>
      </c>
      <c r="D54" s="74">
        <v>71586</v>
      </c>
      <c r="E54" s="74">
        <v>0</v>
      </c>
      <c r="F54" s="74">
        <v>968022</v>
      </c>
      <c r="G54" s="74">
        <v>0</v>
      </c>
      <c r="H54" s="74">
        <v>0</v>
      </c>
      <c r="I54" s="74">
        <v>0</v>
      </c>
      <c r="J54" s="74">
        <v>0</v>
      </c>
      <c r="K54" s="77">
        <f t="shared" si="0"/>
        <v>28314364</v>
      </c>
    </row>
    <row r="55" spans="1:11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7">
        <f t="shared" si="0"/>
        <v>0</v>
      </c>
    </row>
    <row r="56" spans="1:11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7">
        <f t="shared" si="0"/>
        <v>0</v>
      </c>
    </row>
    <row r="57" spans="1:11" x14ac:dyDescent="0.25">
      <c r="A57" s="42" t="s">
        <v>54</v>
      </c>
      <c r="B57" s="24"/>
      <c r="C57" s="72">
        <v>4092817</v>
      </c>
      <c r="D57" s="74">
        <v>0</v>
      </c>
      <c r="E57" s="74">
        <v>536909</v>
      </c>
      <c r="F57" s="74">
        <v>119150</v>
      </c>
      <c r="G57" s="74">
        <v>0</v>
      </c>
      <c r="H57" s="74">
        <v>446</v>
      </c>
      <c r="I57" s="74">
        <v>0</v>
      </c>
      <c r="J57" s="74">
        <v>0</v>
      </c>
      <c r="K57" s="77">
        <f t="shared" si="0"/>
        <v>4749322</v>
      </c>
    </row>
    <row r="58" spans="1:11" x14ac:dyDescent="0.25">
      <c r="A58" s="42" t="s">
        <v>55</v>
      </c>
      <c r="B58" s="24"/>
      <c r="C58" s="72">
        <v>0</v>
      </c>
      <c r="D58" s="74">
        <v>442436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7">
        <f t="shared" si="0"/>
        <v>442436</v>
      </c>
    </row>
    <row r="59" spans="1:11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7">
        <f t="shared" si="0"/>
        <v>0</v>
      </c>
    </row>
    <row r="60" spans="1:11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7">
        <f t="shared" si="0"/>
        <v>0</v>
      </c>
    </row>
    <row r="61" spans="1:11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7">
        <f t="shared" si="0"/>
        <v>0</v>
      </c>
    </row>
    <row r="62" spans="1:11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7">
        <f t="shared" si="0"/>
        <v>0</v>
      </c>
    </row>
    <row r="63" spans="1:11" x14ac:dyDescent="0.25">
      <c r="A63" s="42" t="s">
        <v>5</v>
      </c>
      <c r="B63" s="24"/>
      <c r="C63" s="72">
        <v>4021380</v>
      </c>
      <c r="D63" s="74">
        <v>8365221</v>
      </c>
      <c r="E63" s="74">
        <v>659359</v>
      </c>
      <c r="F63" s="74">
        <v>165350</v>
      </c>
      <c r="G63" s="74">
        <v>0</v>
      </c>
      <c r="H63" s="74">
        <v>1703</v>
      </c>
      <c r="I63" s="74">
        <v>0</v>
      </c>
      <c r="J63" s="74">
        <v>0</v>
      </c>
      <c r="K63" s="77">
        <f t="shared" si="0"/>
        <v>13213013</v>
      </c>
    </row>
    <row r="64" spans="1:11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7">
        <f t="shared" si="0"/>
        <v>0</v>
      </c>
    </row>
    <row r="65" spans="1:11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7">
        <f t="shared" si="0"/>
        <v>0</v>
      </c>
    </row>
    <row r="66" spans="1:11" x14ac:dyDescent="0.25">
      <c r="A66" s="42" t="s">
        <v>59</v>
      </c>
      <c r="B66" s="24"/>
      <c r="C66" s="72">
        <v>0</v>
      </c>
      <c r="D66" s="74">
        <v>95024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7">
        <f t="shared" si="0"/>
        <v>95024</v>
      </c>
    </row>
    <row r="67" spans="1:11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7">
        <f t="shared" si="0"/>
        <v>0</v>
      </c>
    </row>
    <row r="68" spans="1:11" x14ac:dyDescent="0.25">
      <c r="A68" s="42" t="s">
        <v>61</v>
      </c>
      <c r="B68" s="24"/>
      <c r="C68" s="72">
        <v>5995788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  <c r="I68" s="74">
        <v>250693</v>
      </c>
      <c r="J68" s="74">
        <v>0</v>
      </c>
      <c r="K68" s="77">
        <f t="shared" si="0"/>
        <v>6246481</v>
      </c>
    </row>
    <row r="69" spans="1:11" x14ac:dyDescent="0.25">
      <c r="A69" s="42" t="s">
        <v>62</v>
      </c>
      <c r="B69" s="24"/>
      <c r="C69" s="72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7">
        <f t="shared" si="0"/>
        <v>0</v>
      </c>
    </row>
    <row r="70" spans="1:11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7">
        <f t="shared" si="0"/>
        <v>0</v>
      </c>
    </row>
    <row r="71" spans="1:11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7">
        <f>SUM(C71:J71)</f>
        <v>0</v>
      </c>
    </row>
    <row r="72" spans="1:11" x14ac:dyDescent="0.25">
      <c r="A72" s="47" t="s">
        <v>91</v>
      </c>
      <c r="B72" s="57"/>
      <c r="C72" s="58">
        <f t="shared" ref="C72:K72" si="1">SUM(C5:C71)</f>
        <v>160671907</v>
      </c>
      <c r="D72" s="59">
        <f t="shared" si="1"/>
        <v>22128225</v>
      </c>
      <c r="E72" s="59">
        <f t="shared" si="1"/>
        <v>15304565</v>
      </c>
      <c r="F72" s="59">
        <f t="shared" si="1"/>
        <v>4262974</v>
      </c>
      <c r="G72" s="59">
        <f t="shared" si="1"/>
        <v>0</v>
      </c>
      <c r="H72" s="59">
        <f>SUM(H5:H71)</f>
        <v>23557</v>
      </c>
      <c r="I72" s="59">
        <f>SUM(I5:I71)</f>
        <v>1563134</v>
      </c>
      <c r="J72" s="59">
        <f>SUM(J5:J71)</f>
        <v>500</v>
      </c>
      <c r="K72" s="60">
        <f t="shared" si="1"/>
        <v>203954862</v>
      </c>
    </row>
    <row r="73" spans="1:11" x14ac:dyDescent="0.25">
      <c r="A73" s="48" t="s">
        <v>72</v>
      </c>
      <c r="B73" s="57"/>
      <c r="C73" s="61">
        <f>(C72/$K72)</f>
        <v>0.78778169554006516</v>
      </c>
      <c r="D73" s="62">
        <f t="shared" ref="D73:K73" si="2">(D72/$K72)</f>
        <v>0.10849569744505527</v>
      </c>
      <c r="E73" s="62">
        <f t="shared" si="2"/>
        <v>7.5038980929025362E-2</v>
      </c>
      <c r="F73" s="62">
        <f t="shared" si="2"/>
        <v>2.0901556149222861E-2</v>
      </c>
      <c r="G73" s="62">
        <f t="shared" si="2"/>
        <v>0</v>
      </c>
      <c r="H73" s="62">
        <f t="shared" si="2"/>
        <v>1.1550104650116161E-4</v>
      </c>
      <c r="I73" s="62">
        <f>(I72/$K72)</f>
        <v>7.6641173673025753E-3</v>
      </c>
      <c r="J73" s="62">
        <f t="shared" si="2"/>
        <v>2.4515228276342833E-6</v>
      </c>
      <c r="K73" s="63">
        <f t="shared" si="2"/>
        <v>1</v>
      </c>
    </row>
    <row r="74" spans="1:11" x14ac:dyDescent="0.25">
      <c r="A74" s="48" t="s">
        <v>93</v>
      </c>
      <c r="B74" s="49"/>
      <c r="C74" s="54">
        <f>COUNTIF(C5:C71,"&gt;0")</f>
        <v>11</v>
      </c>
      <c r="D74" s="54">
        <f t="shared" ref="D74:K74" si="3">COUNTIF(D5:D71,"&gt;0")</f>
        <v>15</v>
      </c>
      <c r="E74" s="54">
        <f t="shared" si="3"/>
        <v>5</v>
      </c>
      <c r="F74" s="54">
        <f t="shared" si="3"/>
        <v>6</v>
      </c>
      <c r="G74" s="54">
        <f t="shared" si="3"/>
        <v>0</v>
      </c>
      <c r="H74" s="54">
        <f t="shared" si="3"/>
        <v>5</v>
      </c>
      <c r="I74" s="54">
        <f t="shared" si="3"/>
        <v>4</v>
      </c>
      <c r="J74" s="54">
        <f t="shared" si="3"/>
        <v>1</v>
      </c>
      <c r="K74" s="56">
        <f t="shared" si="3"/>
        <v>18</v>
      </c>
    </row>
    <row r="75" spans="1:11" x14ac:dyDescent="0.25">
      <c r="A75" s="43"/>
      <c r="B75" s="44"/>
      <c r="C75" s="12"/>
      <c r="D75" s="25"/>
      <c r="E75" s="25"/>
      <c r="F75" s="25"/>
      <c r="G75" s="25"/>
      <c r="H75" s="25"/>
      <c r="I75" s="25"/>
      <c r="J75" s="25"/>
      <c r="K75" s="26"/>
    </row>
    <row r="76" spans="1:11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29"/>
      <c r="J76" s="29"/>
      <c r="K76" s="30"/>
    </row>
    <row r="77" spans="1:11" x14ac:dyDescent="0.25">
      <c r="D77" s="1"/>
      <c r="E77" s="1"/>
      <c r="F77" s="1"/>
      <c r="G77" s="1"/>
      <c r="H77" s="1"/>
      <c r="I77" s="1"/>
      <c r="J77" s="1"/>
      <c r="K77" s="1"/>
    </row>
  </sheetData>
  <phoneticPr fontId="7" type="noConversion"/>
  <printOptions horizontalCentered="1"/>
  <pageMargins left="0.5" right="0.5" top="0.5" bottom="0.5" header="0.3" footer="0.3"/>
  <pageSetup scale="84" fitToHeight="0" orientation="landscape" r:id="rId1"/>
  <headerFooter>
    <oddFooter>&amp;LOffice of Economic and Demographic Research&amp;RPage 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K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11" width="14.6640625" customWidth="1"/>
  </cols>
  <sheetData>
    <row r="1" spans="1:11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5"/>
      <c r="J1" s="5"/>
      <c r="K1" s="6"/>
    </row>
    <row r="2" spans="1:11" ht="18" thickBot="1" x14ac:dyDescent="0.35">
      <c r="A2" s="80" t="s">
        <v>79</v>
      </c>
      <c r="B2" s="7"/>
      <c r="C2" s="8"/>
      <c r="D2" s="9"/>
      <c r="E2" s="9"/>
      <c r="F2" s="9"/>
      <c r="G2" s="9"/>
      <c r="H2" s="9"/>
      <c r="I2" s="9"/>
      <c r="J2" s="9"/>
      <c r="K2" s="10"/>
    </row>
    <row r="3" spans="1:11" x14ac:dyDescent="0.25">
      <c r="A3" s="31"/>
      <c r="B3" s="32"/>
      <c r="C3" s="33"/>
      <c r="D3" s="34" t="s">
        <v>76</v>
      </c>
      <c r="E3" s="34"/>
      <c r="F3" s="34"/>
      <c r="G3" s="34"/>
      <c r="H3" s="34"/>
      <c r="I3" s="34"/>
      <c r="J3" s="34"/>
      <c r="K3" s="35" t="s">
        <v>73</v>
      </c>
    </row>
    <row r="4" spans="1:11" ht="13.8" thickBot="1" x14ac:dyDescent="0.3">
      <c r="A4" s="36" t="s">
        <v>7</v>
      </c>
      <c r="B4" s="37"/>
      <c r="C4" s="38" t="s">
        <v>68</v>
      </c>
      <c r="D4" s="39" t="s">
        <v>75</v>
      </c>
      <c r="E4" s="39" t="s">
        <v>69</v>
      </c>
      <c r="F4" s="39" t="s">
        <v>70</v>
      </c>
      <c r="G4" s="39" t="s">
        <v>71</v>
      </c>
      <c r="H4" s="39" t="s">
        <v>77</v>
      </c>
      <c r="I4" s="39" t="s">
        <v>78</v>
      </c>
      <c r="J4" s="39" t="s">
        <v>66</v>
      </c>
      <c r="K4" s="40" t="s">
        <v>67</v>
      </c>
    </row>
    <row r="5" spans="1:11" x14ac:dyDescent="0.25">
      <c r="A5" s="41" t="s">
        <v>0</v>
      </c>
      <c r="B5" s="18"/>
      <c r="C5" s="19">
        <v>5401518</v>
      </c>
      <c r="D5" s="20">
        <v>4278310</v>
      </c>
      <c r="E5" s="21">
        <v>586017</v>
      </c>
      <c r="F5" s="21">
        <v>0</v>
      </c>
      <c r="G5" s="20">
        <v>0</v>
      </c>
      <c r="H5" s="20">
        <v>3</v>
      </c>
      <c r="I5" s="20">
        <v>467884</v>
      </c>
      <c r="J5" s="20">
        <v>0</v>
      </c>
      <c r="K5" s="22">
        <f>SUM(C5:J5)</f>
        <v>10733732</v>
      </c>
    </row>
    <row r="6" spans="1:11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7">
        <f>SUM(C6:J6)</f>
        <v>0</v>
      </c>
    </row>
    <row r="7" spans="1:11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7">
        <f t="shared" ref="K7:K70" si="0">SUM(C7:J7)</f>
        <v>0</v>
      </c>
    </row>
    <row r="8" spans="1:11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7">
        <f t="shared" si="0"/>
        <v>0</v>
      </c>
    </row>
    <row r="9" spans="1:11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7">
        <f t="shared" si="0"/>
        <v>0</v>
      </c>
    </row>
    <row r="10" spans="1:11" x14ac:dyDescent="0.25">
      <c r="A10" s="42" t="s">
        <v>12</v>
      </c>
      <c r="B10" s="24"/>
      <c r="C10" s="72">
        <v>4804000</v>
      </c>
      <c r="D10" s="74">
        <v>5255000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7">
        <f t="shared" si="0"/>
        <v>10059000</v>
      </c>
    </row>
    <row r="11" spans="1:11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7">
        <f t="shared" si="0"/>
        <v>0</v>
      </c>
    </row>
    <row r="12" spans="1:11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7">
        <f t="shared" si="0"/>
        <v>0</v>
      </c>
    </row>
    <row r="13" spans="1:11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7">
        <f t="shared" si="0"/>
        <v>0</v>
      </c>
    </row>
    <row r="14" spans="1:11" x14ac:dyDescent="0.25">
      <c r="A14" s="42" t="s">
        <v>16</v>
      </c>
      <c r="B14" s="24"/>
      <c r="C14" s="72">
        <v>0</v>
      </c>
      <c r="D14" s="74">
        <v>3678651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7">
        <f t="shared" si="0"/>
        <v>3678651</v>
      </c>
    </row>
    <row r="15" spans="1:11" x14ac:dyDescent="0.25">
      <c r="A15" s="42" t="s">
        <v>17</v>
      </c>
      <c r="B15" s="24"/>
      <c r="C15" s="72">
        <v>0</v>
      </c>
      <c r="D15" s="74">
        <v>1263809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7">
        <f t="shared" si="0"/>
        <v>1263809</v>
      </c>
    </row>
    <row r="16" spans="1:11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7">
        <f t="shared" si="0"/>
        <v>0</v>
      </c>
    </row>
    <row r="17" spans="1:11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7">
        <f t="shared" si="0"/>
        <v>0</v>
      </c>
    </row>
    <row r="18" spans="1:11" x14ac:dyDescent="0.25">
      <c r="A18" s="42" t="s">
        <v>19</v>
      </c>
      <c r="B18" s="24"/>
      <c r="C18" s="72">
        <v>0</v>
      </c>
      <c r="D18" s="74">
        <v>64197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7">
        <f t="shared" si="0"/>
        <v>64197</v>
      </c>
    </row>
    <row r="19" spans="1:11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4"/>
      <c r="J19" s="74"/>
      <c r="K19" s="77">
        <f t="shared" si="0"/>
        <v>0</v>
      </c>
    </row>
    <row r="20" spans="1:11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7">
        <f t="shared" si="0"/>
        <v>0</v>
      </c>
    </row>
    <row r="21" spans="1:11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7">
        <f t="shared" si="0"/>
        <v>0</v>
      </c>
    </row>
    <row r="22" spans="1:11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7">
        <f t="shared" si="0"/>
        <v>0</v>
      </c>
    </row>
    <row r="23" spans="1:11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7">
        <f t="shared" si="0"/>
        <v>0</v>
      </c>
    </row>
    <row r="24" spans="1:11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7">
        <f t="shared" si="0"/>
        <v>0</v>
      </c>
    </row>
    <row r="25" spans="1:11" x14ac:dyDescent="0.25">
      <c r="A25" s="42" t="s">
        <v>26</v>
      </c>
      <c r="B25" s="24"/>
      <c r="C25" s="72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7">
        <f t="shared" si="0"/>
        <v>0</v>
      </c>
    </row>
    <row r="26" spans="1:11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7">
        <f t="shared" si="0"/>
        <v>0</v>
      </c>
    </row>
    <row r="27" spans="1:11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7">
        <f t="shared" si="0"/>
        <v>0</v>
      </c>
    </row>
    <row r="28" spans="1:11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7">
        <f t="shared" si="0"/>
        <v>0</v>
      </c>
    </row>
    <row r="29" spans="1:11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7">
        <f t="shared" si="0"/>
        <v>0</v>
      </c>
    </row>
    <row r="30" spans="1:11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7">
        <f t="shared" si="0"/>
        <v>0</v>
      </c>
    </row>
    <row r="31" spans="1:11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7">
        <f t="shared" si="0"/>
        <v>0</v>
      </c>
    </row>
    <row r="32" spans="1:11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7">
        <f t="shared" si="0"/>
        <v>0</v>
      </c>
    </row>
    <row r="33" spans="1:11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7">
        <f t="shared" si="0"/>
        <v>0</v>
      </c>
    </row>
    <row r="34" spans="1:11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7">
        <f t="shared" si="0"/>
        <v>0</v>
      </c>
    </row>
    <row r="35" spans="1:11" x14ac:dyDescent="0.25">
      <c r="A35" s="42" t="s">
        <v>36</v>
      </c>
      <c r="B35" s="24"/>
      <c r="C35" s="72">
        <v>1486196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7">
        <f t="shared" si="0"/>
        <v>1486196</v>
      </c>
    </row>
    <row r="36" spans="1:11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7">
        <f t="shared" si="0"/>
        <v>0</v>
      </c>
    </row>
    <row r="37" spans="1:11" x14ac:dyDescent="0.25">
      <c r="A37" s="42" t="s">
        <v>38</v>
      </c>
      <c r="B37" s="24"/>
      <c r="C37" s="72">
        <v>0</v>
      </c>
      <c r="D37" s="74">
        <v>21516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7">
        <f t="shared" si="0"/>
        <v>21516</v>
      </c>
    </row>
    <row r="38" spans="1:11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7">
        <f t="shared" si="0"/>
        <v>0</v>
      </c>
    </row>
    <row r="39" spans="1:11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7">
        <f t="shared" si="0"/>
        <v>0</v>
      </c>
    </row>
    <row r="40" spans="1:11" x14ac:dyDescent="0.25">
      <c r="A40" s="42" t="s">
        <v>40</v>
      </c>
      <c r="B40" s="24"/>
      <c r="C40" s="72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7">
        <f t="shared" si="0"/>
        <v>0</v>
      </c>
    </row>
    <row r="41" spans="1:11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7">
        <f t="shared" si="0"/>
        <v>0</v>
      </c>
    </row>
    <row r="42" spans="1:11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7">
        <f t="shared" si="0"/>
        <v>0</v>
      </c>
    </row>
    <row r="43" spans="1:11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7">
        <f t="shared" si="0"/>
        <v>0</v>
      </c>
    </row>
    <row r="44" spans="1:11" x14ac:dyDescent="0.25">
      <c r="A44" s="42" t="s">
        <v>43</v>
      </c>
      <c r="B44" s="24"/>
      <c r="C44" s="72">
        <v>0</v>
      </c>
      <c r="D44" s="74">
        <v>1279912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7">
        <f t="shared" si="0"/>
        <v>1279912</v>
      </c>
    </row>
    <row r="45" spans="1:11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7">
        <f t="shared" si="0"/>
        <v>0</v>
      </c>
    </row>
    <row r="46" spans="1:11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7">
        <f t="shared" si="0"/>
        <v>0</v>
      </c>
    </row>
    <row r="47" spans="1:11" x14ac:dyDescent="0.25">
      <c r="A47" s="42" t="s">
        <v>46</v>
      </c>
      <c r="B47" s="24"/>
      <c r="C47" s="72">
        <v>61253914</v>
      </c>
      <c r="D47" s="74">
        <v>3977335</v>
      </c>
      <c r="E47" s="74">
        <v>7201109</v>
      </c>
      <c r="F47" s="74">
        <v>2084990</v>
      </c>
      <c r="G47" s="74">
        <v>0</v>
      </c>
      <c r="H47" s="74">
        <v>0</v>
      </c>
      <c r="I47" s="74">
        <v>0</v>
      </c>
      <c r="J47" s="74">
        <v>0</v>
      </c>
      <c r="K47" s="77">
        <f t="shared" si="0"/>
        <v>74517348</v>
      </c>
    </row>
    <row r="48" spans="1:11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7">
        <f t="shared" si="0"/>
        <v>0</v>
      </c>
    </row>
    <row r="49" spans="1:11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7">
        <f t="shared" si="0"/>
        <v>0</v>
      </c>
    </row>
    <row r="50" spans="1:11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7">
        <f t="shared" si="0"/>
        <v>0</v>
      </c>
    </row>
    <row r="51" spans="1:11" x14ac:dyDescent="0.25">
      <c r="A51" s="42" t="s">
        <v>3</v>
      </c>
      <c r="B51" s="24"/>
      <c r="C51" s="72">
        <v>0</v>
      </c>
      <c r="D51" s="74">
        <v>80394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7">
        <f t="shared" si="0"/>
        <v>80394</v>
      </c>
    </row>
    <row r="52" spans="1:11" x14ac:dyDescent="0.25">
      <c r="A52" s="42" t="s">
        <v>50</v>
      </c>
      <c r="B52" s="24"/>
      <c r="C52" s="72">
        <v>41434517</v>
      </c>
      <c r="D52" s="74">
        <v>1964349</v>
      </c>
      <c r="E52" s="74">
        <v>5395346</v>
      </c>
      <c r="F52" s="74">
        <v>828301</v>
      </c>
      <c r="G52" s="74">
        <v>0</v>
      </c>
      <c r="H52" s="74">
        <v>8425</v>
      </c>
      <c r="I52" s="74">
        <v>523660</v>
      </c>
      <c r="J52" s="74">
        <v>0</v>
      </c>
      <c r="K52" s="77">
        <f t="shared" si="0"/>
        <v>50154598</v>
      </c>
    </row>
    <row r="53" spans="1:11" x14ac:dyDescent="0.25">
      <c r="A53" s="42" t="s">
        <v>51</v>
      </c>
      <c r="B53" s="24"/>
      <c r="C53" s="72">
        <v>5739610</v>
      </c>
      <c r="D53" s="74">
        <v>14163</v>
      </c>
      <c r="E53" s="74">
        <v>0</v>
      </c>
      <c r="F53" s="74">
        <v>0</v>
      </c>
      <c r="G53" s="74">
        <v>0</v>
      </c>
      <c r="H53" s="74">
        <v>77</v>
      </c>
      <c r="I53" s="74">
        <v>426835</v>
      </c>
      <c r="J53" s="74">
        <v>0</v>
      </c>
      <c r="K53" s="77">
        <f t="shared" si="0"/>
        <v>6180685</v>
      </c>
    </row>
    <row r="54" spans="1:11" x14ac:dyDescent="0.25">
      <c r="A54" s="42" t="s">
        <v>4</v>
      </c>
      <c r="B54" s="24"/>
      <c r="C54" s="72">
        <v>25702504</v>
      </c>
      <c r="D54" s="74">
        <v>1541158</v>
      </c>
      <c r="E54" s="74">
        <v>0</v>
      </c>
      <c r="F54" s="74">
        <v>850511</v>
      </c>
      <c r="G54" s="74">
        <v>0</v>
      </c>
      <c r="H54" s="74">
        <v>0</v>
      </c>
      <c r="I54" s="74">
        <v>0</v>
      </c>
      <c r="J54" s="74">
        <v>0</v>
      </c>
      <c r="K54" s="77">
        <f t="shared" si="0"/>
        <v>28094173</v>
      </c>
    </row>
    <row r="55" spans="1:11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7">
        <f t="shared" si="0"/>
        <v>0</v>
      </c>
    </row>
    <row r="56" spans="1:11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7">
        <f t="shared" si="0"/>
        <v>0</v>
      </c>
    </row>
    <row r="57" spans="1:11" x14ac:dyDescent="0.25">
      <c r="A57" s="42" t="s">
        <v>54</v>
      </c>
      <c r="B57" s="24"/>
      <c r="C57" s="72">
        <v>3875705</v>
      </c>
      <c r="D57" s="74">
        <v>124</v>
      </c>
      <c r="E57" s="74">
        <v>524612</v>
      </c>
      <c r="F57" s="74">
        <v>128768</v>
      </c>
      <c r="G57" s="74">
        <v>0</v>
      </c>
      <c r="H57" s="74">
        <v>492</v>
      </c>
      <c r="I57" s="74">
        <v>0</v>
      </c>
      <c r="J57" s="74">
        <v>0</v>
      </c>
      <c r="K57" s="77">
        <f t="shared" si="0"/>
        <v>4529701</v>
      </c>
    </row>
    <row r="58" spans="1:11" x14ac:dyDescent="0.25">
      <c r="A58" s="42" t="s">
        <v>55</v>
      </c>
      <c r="B58" s="24"/>
      <c r="C58" s="72">
        <v>0</v>
      </c>
      <c r="D58" s="74">
        <v>382983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7">
        <f t="shared" si="0"/>
        <v>382983</v>
      </c>
    </row>
    <row r="59" spans="1:11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7">
        <f t="shared" si="0"/>
        <v>0</v>
      </c>
    </row>
    <row r="60" spans="1:11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7">
        <f t="shared" si="0"/>
        <v>0</v>
      </c>
    </row>
    <row r="61" spans="1:11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7">
        <f t="shared" si="0"/>
        <v>0</v>
      </c>
    </row>
    <row r="62" spans="1:11" x14ac:dyDescent="0.25">
      <c r="A62" s="42" t="s">
        <v>6</v>
      </c>
      <c r="B62" s="24"/>
      <c r="C62" s="72">
        <v>0</v>
      </c>
      <c r="D62" s="74">
        <v>8578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7">
        <f t="shared" si="0"/>
        <v>8578</v>
      </c>
    </row>
    <row r="63" spans="1:11" x14ac:dyDescent="0.25">
      <c r="A63" s="42" t="s">
        <v>5</v>
      </c>
      <c r="B63" s="24"/>
      <c r="C63" s="72">
        <v>3745686</v>
      </c>
      <c r="D63" s="74">
        <v>8540713</v>
      </c>
      <c r="E63" s="74">
        <v>605594</v>
      </c>
      <c r="F63" s="74">
        <v>141344</v>
      </c>
      <c r="G63" s="74">
        <v>0</v>
      </c>
      <c r="H63" s="74">
        <v>1276</v>
      </c>
      <c r="I63" s="74">
        <v>0</v>
      </c>
      <c r="J63" s="74">
        <v>0</v>
      </c>
      <c r="K63" s="77">
        <f t="shared" si="0"/>
        <v>13034613</v>
      </c>
    </row>
    <row r="64" spans="1:11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7">
        <f t="shared" si="0"/>
        <v>0</v>
      </c>
    </row>
    <row r="65" spans="1:11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7">
        <f t="shared" si="0"/>
        <v>0</v>
      </c>
    </row>
    <row r="66" spans="1:11" x14ac:dyDescent="0.25">
      <c r="A66" s="42" t="s">
        <v>59</v>
      </c>
      <c r="B66" s="24"/>
      <c r="C66" s="72">
        <v>0</v>
      </c>
      <c r="D66" s="74">
        <v>71503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7">
        <f t="shared" si="0"/>
        <v>71503</v>
      </c>
    </row>
    <row r="67" spans="1:11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7">
        <f t="shared" si="0"/>
        <v>0</v>
      </c>
    </row>
    <row r="68" spans="1:11" x14ac:dyDescent="0.25">
      <c r="A68" s="42" t="s">
        <v>61</v>
      </c>
      <c r="B68" s="24"/>
      <c r="C68" s="72">
        <v>5668602</v>
      </c>
      <c r="D68" s="74">
        <v>0</v>
      </c>
      <c r="E68" s="74">
        <v>0</v>
      </c>
      <c r="F68" s="74">
        <v>219604</v>
      </c>
      <c r="G68" s="74">
        <v>0</v>
      </c>
      <c r="H68" s="74">
        <v>0</v>
      </c>
      <c r="I68" s="74">
        <v>0</v>
      </c>
      <c r="J68" s="74">
        <v>0</v>
      </c>
      <c r="K68" s="77">
        <f t="shared" si="0"/>
        <v>5888206</v>
      </c>
    </row>
    <row r="69" spans="1:11" x14ac:dyDescent="0.25">
      <c r="A69" s="42" t="s">
        <v>62</v>
      </c>
      <c r="B69" s="24"/>
      <c r="C69" s="72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7">
        <f t="shared" si="0"/>
        <v>0</v>
      </c>
    </row>
    <row r="70" spans="1:11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7">
        <f t="shared" si="0"/>
        <v>0</v>
      </c>
    </row>
    <row r="71" spans="1:11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7">
        <f>SUM(C71:J71)</f>
        <v>0</v>
      </c>
    </row>
    <row r="72" spans="1:11" x14ac:dyDescent="0.25">
      <c r="A72" s="47" t="s">
        <v>91</v>
      </c>
      <c r="B72" s="57"/>
      <c r="C72" s="58">
        <f t="shared" ref="C72:K72" si="1">SUM(C5:C71)</f>
        <v>159112252</v>
      </c>
      <c r="D72" s="59">
        <f t="shared" si="1"/>
        <v>32422695</v>
      </c>
      <c r="E72" s="59">
        <f t="shared" si="1"/>
        <v>14312678</v>
      </c>
      <c r="F72" s="59">
        <f t="shared" si="1"/>
        <v>4253518</v>
      </c>
      <c r="G72" s="59">
        <f t="shared" si="1"/>
        <v>0</v>
      </c>
      <c r="H72" s="59">
        <f>SUM(H5:H71)</f>
        <v>10273</v>
      </c>
      <c r="I72" s="59">
        <f>SUM(I5:I71)</f>
        <v>1418379</v>
      </c>
      <c r="J72" s="59">
        <f>SUM(J5:J71)</f>
        <v>0</v>
      </c>
      <c r="K72" s="60">
        <f t="shared" si="1"/>
        <v>211529795</v>
      </c>
    </row>
    <row r="73" spans="1:11" x14ac:dyDescent="0.25">
      <c r="A73" s="48" t="s">
        <v>72</v>
      </c>
      <c r="B73" s="57"/>
      <c r="C73" s="61">
        <f>(C72/$K72)</f>
        <v>0.75219782631567345</v>
      </c>
      <c r="D73" s="62">
        <f t="shared" ref="D73:K73" si="2">(D72/$K72)</f>
        <v>0.15327720144578214</v>
      </c>
      <c r="E73" s="62">
        <f t="shared" si="2"/>
        <v>6.7662704443125846E-2</v>
      </c>
      <c r="F73" s="62">
        <f t="shared" si="2"/>
        <v>2.0108363457734171E-2</v>
      </c>
      <c r="G73" s="62">
        <f t="shared" si="2"/>
        <v>0</v>
      </c>
      <c r="H73" s="62">
        <f t="shared" si="2"/>
        <v>4.8565262401923093E-5</v>
      </c>
      <c r="I73" s="62">
        <f>(I72/$K72)</f>
        <v>6.7053390752825149E-3</v>
      </c>
      <c r="J73" s="62">
        <f t="shared" si="2"/>
        <v>0</v>
      </c>
      <c r="K73" s="63">
        <f t="shared" si="2"/>
        <v>1</v>
      </c>
    </row>
    <row r="74" spans="1:11" x14ac:dyDescent="0.25">
      <c r="A74" s="48" t="s">
        <v>93</v>
      </c>
      <c r="B74" s="49"/>
      <c r="C74" s="54">
        <f>COUNTIF(C5:C71,"&gt;0")</f>
        <v>10</v>
      </c>
      <c r="D74" s="54">
        <f t="shared" ref="D74:K74" si="3">COUNTIF(D5:D71,"&gt;0")</f>
        <v>17</v>
      </c>
      <c r="E74" s="54">
        <f t="shared" si="3"/>
        <v>5</v>
      </c>
      <c r="F74" s="54">
        <f t="shared" si="3"/>
        <v>6</v>
      </c>
      <c r="G74" s="54">
        <f t="shared" si="3"/>
        <v>0</v>
      </c>
      <c r="H74" s="54">
        <f t="shared" si="3"/>
        <v>5</v>
      </c>
      <c r="I74" s="54">
        <f t="shared" si="3"/>
        <v>3</v>
      </c>
      <c r="J74" s="54">
        <f t="shared" si="3"/>
        <v>0</v>
      </c>
      <c r="K74" s="56">
        <f t="shared" si="3"/>
        <v>19</v>
      </c>
    </row>
    <row r="75" spans="1:11" x14ac:dyDescent="0.25">
      <c r="A75" s="43"/>
      <c r="B75" s="44"/>
      <c r="C75" s="12"/>
      <c r="D75" s="25"/>
      <c r="E75" s="25"/>
      <c r="F75" s="25"/>
      <c r="G75" s="25"/>
      <c r="H75" s="25"/>
      <c r="I75" s="25"/>
      <c r="J75" s="25"/>
      <c r="K75" s="26"/>
    </row>
    <row r="76" spans="1:11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29"/>
      <c r="J76" s="29"/>
      <c r="K76" s="30"/>
    </row>
    <row r="77" spans="1:11" x14ac:dyDescent="0.25">
      <c r="D77" s="1"/>
      <c r="E77" s="1"/>
      <c r="F77" s="1"/>
      <c r="G77" s="1"/>
      <c r="H77" s="1"/>
      <c r="I77" s="1"/>
      <c r="J77" s="1"/>
      <c r="K77" s="1"/>
    </row>
  </sheetData>
  <phoneticPr fontId="7" type="noConversion"/>
  <printOptions horizontalCentered="1"/>
  <pageMargins left="0.5" right="0.5" top="0.5" bottom="0.5" header="0.3" footer="0.3"/>
  <pageSetup scale="84" fitToHeight="0" orientation="landscape" r:id="rId1"/>
  <headerFooter>
    <oddFooter>&amp;LOffice of Economic and Demographic Research&amp;RPage 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K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11" width="14.6640625" customWidth="1"/>
  </cols>
  <sheetData>
    <row r="1" spans="1:11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5"/>
      <c r="J1" s="5"/>
      <c r="K1" s="6"/>
    </row>
    <row r="2" spans="1:11" ht="18" thickBot="1" x14ac:dyDescent="0.35">
      <c r="A2" s="80" t="s">
        <v>80</v>
      </c>
      <c r="B2" s="7"/>
      <c r="C2" s="8"/>
      <c r="D2" s="9"/>
      <c r="E2" s="9"/>
      <c r="F2" s="9"/>
      <c r="G2" s="9"/>
      <c r="H2" s="9"/>
      <c r="I2" s="9"/>
      <c r="J2" s="9"/>
      <c r="K2" s="10"/>
    </row>
    <row r="3" spans="1:11" x14ac:dyDescent="0.25">
      <c r="A3" s="31"/>
      <c r="B3" s="32"/>
      <c r="C3" s="33"/>
      <c r="D3" s="34" t="s">
        <v>76</v>
      </c>
      <c r="E3" s="34"/>
      <c r="F3" s="34"/>
      <c r="G3" s="34"/>
      <c r="H3" s="34"/>
      <c r="I3" s="34"/>
      <c r="J3" s="34"/>
      <c r="K3" s="35" t="s">
        <v>73</v>
      </c>
    </row>
    <row r="4" spans="1:11" ht="13.8" thickBot="1" x14ac:dyDescent="0.3">
      <c r="A4" s="36" t="s">
        <v>7</v>
      </c>
      <c r="B4" s="37"/>
      <c r="C4" s="38" t="s">
        <v>68</v>
      </c>
      <c r="D4" s="39" t="s">
        <v>75</v>
      </c>
      <c r="E4" s="39" t="s">
        <v>69</v>
      </c>
      <c r="F4" s="39" t="s">
        <v>70</v>
      </c>
      <c r="G4" s="39" t="s">
        <v>71</v>
      </c>
      <c r="H4" s="39" t="s">
        <v>77</v>
      </c>
      <c r="I4" s="39" t="s">
        <v>78</v>
      </c>
      <c r="J4" s="39" t="s">
        <v>66</v>
      </c>
      <c r="K4" s="40" t="s">
        <v>67</v>
      </c>
    </row>
    <row r="5" spans="1:11" x14ac:dyDescent="0.25">
      <c r="A5" s="41" t="s">
        <v>0</v>
      </c>
      <c r="B5" s="18"/>
      <c r="C5" s="19">
        <v>5586667</v>
      </c>
      <c r="D5" s="20">
        <v>2995403</v>
      </c>
      <c r="E5" s="21">
        <v>574067</v>
      </c>
      <c r="F5" s="21">
        <v>0</v>
      </c>
      <c r="G5" s="20">
        <v>0</v>
      </c>
      <c r="H5" s="20">
        <v>35</v>
      </c>
      <c r="I5" s="20">
        <v>537893</v>
      </c>
      <c r="J5" s="20">
        <v>0</v>
      </c>
      <c r="K5" s="22">
        <f>SUM(C5:J5)</f>
        <v>9694065</v>
      </c>
    </row>
    <row r="6" spans="1:11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7">
        <f>SUM(C6:J6)</f>
        <v>0</v>
      </c>
    </row>
    <row r="7" spans="1:11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7">
        <f t="shared" ref="K7:K70" si="0">SUM(C7:J7)</f>
        <v>0</v>
      </c>
    </row>
    <row r="8" spans="1:11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7">
        <f t="shared" si="0"/>
        <v>0</v>
      </c>
    </row>
    <row r="9" spans="1:11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7">
        <f t="shared" si="0"/>
        <v>0</v>
      </c>
    </row>
    <row r="10" spans="1:11" x14ac:dyDescent="0.25">
      <c r="A10" s="42" t="s">
        <v>12</v>
      </c>
      <c r="B10" s="24"/>
      <c r="C10" s="72">
        <v>4973000</v>
      </c>
      <c r="D10" s="74">
        <v>5254000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7">
        <f t="shared" si="0"/>
        <v>10227000</v>
      </c>
    </row>
    <row r="11" spans="1:11" x14ac:dyDescent="0.25">
      <c r="A11" s="42" t="s">
        <v>13</v>
      </c>
      <c r="B11" s="24"/>
      <c r="C11" s="72">
        <v>0</v>
      </c>
      <c r="D11" s="74">
        <v>39818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7">
        <f t="shared" si="0"/>
        <v>39818</v>
      </c>
    </row>
    <row r="12" spans="1:11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7">
        <f t="shared" si="0"/>
        <v>0</v>
      </c>
    </row>
    <row r="13" spans="1:11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7">
        <f t="shared" si="0"/>
        <v>0</v>
      </c>
    </row>
    <row r="14" spans="1:11" x14ac:dyDescent="0.25">
      <c r="A14" s="42" t="s">
        <v>16</v>
      </c>
      <c r="B14" s="24"/>
      <c r="C14" s="72">
        <v>0</v>
      </c>
      <c r="D14" s="74">
        <v>2667486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7">
        <f t="shared" si="0"/>
        <v>2667486</v>
      </c>
    </row>
    <row r="15" spans="1:11" x14ac:dyDescent="0.25">
      <c r="A15" s="42" t="s">
        <v>17</v>
      </c>
      <c r="B15" s="24"/>
      <c r="C15" s="72">
        <v>0</v>
      </c>
      <c r="D15" s="74">
        <v>1045007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7">
        <f t="shared" si="0"/>
        <v>1045007</v>
      </c>
    </row>
    <row r="16" spans="1:11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7">
        <f t="shared" si="0"/>
        <v>0</v>
      </c>
    </row>
    <row r="17" spans="1:11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7">
        <f t="shared" si="0"/>
        <v>0</v>
      </c>
    </row>
    <row r="18" spans="1:11" x14ac:dyDescent="0.25">
      <c r="A18" s="42" t="s">
        <v>19</v>
      </c>
      <c r="B18" s="24"/>
      <c r="C18" s="72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7">
        <f t="shared" si="0"/>
        <v>0</v>
      </c>
    </row>
    <row r="19" spans="1:11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4"/>
      <c r="J19" s="74"/>
      <c r="K19" s="77">
        <f t="shared" si="0"/>
        <v>0</v>
      </c>
    </row>
    <row r="20" spans="1:11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7">
        <f t="shared" si="0"/>
        <v>0</v>
      </c>
    </row>
    <row r="21" spans="1:11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7">
        <f t="shared" si="0"/>
        <v>0</v>
      </c>
    </row>
    <row r="22" spans="1:11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7">
        <f t="shared" si="0"/>
        <v>0</v>
      </c>
    </row>
    <row r="23" spans="1:11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7">
        <f t="shared" si="0"/>
        <v>0</v>
      </c>
    </row>
    <row r="24" spans="1:11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7">
        <f t="shared" si="0"/>
        <v>0</v>
      </c>
    </row>
    <row r="25" spans="1:11" x14ac:dyDescent="0.25">
      <c r="A25" s="42" t="s">
        <v>26</v>
      </c>
      <c r="B25" s="24"/>
      <c r="C25" s="72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7">
        <f t="shared" si="0"/>
        <v>0</v>
      </c>
    </row>
    <row r="26" spans="1:11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7">
        <f t="shared" si="0"/>
        <v>0</v>
      </c>
    </row>
    <row r="27" spans="1:11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7">
        <f t="shared" si="0"/>
        <v>0</v>
      </c>
    </row>
    <row r="28" spans="1:11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7">
        <f t="shared" si="0"/>
        <v>0</v>
      </c>
    </row>
    <row r="29" spans="1:11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7">
        <f t="shared" si="0"/>
        <v>0</v>
      </c>
    </row>
    <row r="30" spans="1:11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7">
        <f t="shared" si="0"/>
        <v>0</v>
      </c>
    </row>
    <row r="31" spans="1:11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7">
        <f t="shared" si="0"/>
        <v>0</v>
      </c>
    </row>
    <row r="32" spans="1:11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7">
        <f t="shared" si="0"/>
        <v>0</v>
      </c>
    </row>
    <row r="33" spans="1:11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7">
        <f t="shared" si="0"/>
        <v>0</v>
      </c>
    </row>
    <row r="34" spans="1:11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7">
        <f t="shared" si="0"/>
        <v>0</v>
      </c>
    </row>
    <row r="35" spans="1:11" x14ac:dyDescent="0.25">
      <c r="A35" s="42" t="s">
        <v>36</v>
      </c>
      <c r="B35" s="24"/>
      <c r="C35" s="72">
        <v>1275653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7">
        <f t="shared" si="0"/>
        <v>1275653</v>
      </c>
    </row>
    <row r="36" spans="1:11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7">
        <f t="shared" si="0"/>
        <v>0</v>
      </c>
    </row>
    <row r="37" spans="1:11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7">
        <f t="shared" si="0"/>
        <v>0</v>
      </c>
    </row>
    <row r="38" spans="1:11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7">
        <f t="shared" si="0"/>
        <v>0</v>
      </c>
    </row>
    <row r="39" spans="1:11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7">
        <f t="shared" si="0"/>
        <v>0</v>
      </c>
    </row>
    <row r="40" spans="1:11" x14ac:dyDescent="0.25">
      <c r="A40" s="42" t="s">
        <v>40</v>
      </c>
      <c r="B40" s="24"/>
      <c r="C40" s="72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7">
        <f t="shared" si="0"/>
        <v>0</v>
      </c>
    </row>
    <row r="41" spans="1:11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7">
        <f t="shared" si="0"/>
        <v>0</v>
      </c>
    </row>
    <row r="42" spans="1:11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7">
        <f t="shared" si="0"/>
        <v>0</v>
      </c>
    </row>
    <row r="43" spans="1:11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7">
        <f t="shared" si="0"/>
        <v>0</v>
      </c>
    </row>
    <row r="44" spans="1:11" x14ac:dyDescent="0.25">
      <c r="A44" s="42" t="s">
        <v>43</v>
      </c>
      <c r="B44" s="24"/>
      <c r="C44" s="72">
        <v>0</v>
      </c>
      <c r="D44" s="74">
        <v>1361235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7">
        <f t="shared" si="0"/>
        <v>1361235</v>
      </c>
    </row>
    <row r="45" spans="1:11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7">
        <f t="shared" si="0"/>
        <v>0</v>
      </c>
    </row>
    <row r="46" spans="1:11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7">
        <f t="shared" si="0"/>
        <v>0</v>
      </c>
    </row>
    <row r="47" spans="1:11" x14ac:dyDescent="0.25">
      <c r="A47" s="42" t="s">
        <v>46</v>
      </c>
      <c r="B47" s="24"/>
      <c r="C47" s="72">
        <v>59839893</v>
      </c>
      <c r="D47" s="74">
        <v>42364518</v>
      </c>
      <c r="E47" s="74">
        <v>7951324</v>
      </c>
      <c r="F47" s="74">
        <v>2165403</v>
      </c>
      <c r="G47" s="74">
        <v>0</v>
      </c>
      <c r="H47" s="74">
        <v>0</v>
      </c>
      <c r="I47" s="74">
        <v>0</v>
      </c>
      <c r="J47" s="74">
        <v>0</v>
      </c>
      <c r="K47" s="77">
        <f t="shared" si="0"/>
        <v>112321138</v>
      </c>
    </row>
    <row r="48" spans="1:11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7">
        <f t="shared" si="0"/>
        <v>0</v>
      </c>
    </row>
    <row r="49" spans="1:11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7">
        <f t="shared" si="0"/>
        <v>0</v>
      </c>
    </row>
    <row r="50" spans="1:11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7">
        <f t="shared" si="0"/>
        <v>0</v>
      </c>
    </row>
    <row r="51" spans="1:11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7">
        <f t="shared" si="0"/>
        <v>0</v>
      </c>
    </row>
    <row r="52" spans="1:11" x14ac:dyDescent="0.25">
      <c r="A52" s="42" t="s">
        <v>50</v>
      </c>
      <c r="B52" s="24"/>
      <c r="C52" s="72">
        <v>39489369</v>
      </c>
      <c r="D52" s="74">
        <v>17321734</v>
      </c>
      <c r="E52" s="74">
        <v>5502070</v>
      </c>
      <c r="F52" s="74">
        <v>983197</v>
      </c>
      <c r="G52" s="74">
        <v>0</v>
      </c>
      <c r="H52" s="74">
        <v>14466</v>
      </c>
      <c r="I52" s="74">
        <v>619727</v>
      </c>
      <c r="J52" s="74">
        <v>0</v>
      </c>
      <c r="K52" s="77">
        <f t="shared" si="0"/>
        <v>63930563</v>
      </c>
    </row>
    <row r="53" spans="1:11" x14ac:dyDescent="0.25">
      <c r="A53" s="42" t="s">
        <v>51</v>
      </c>
      <c r="B53" s="24"/>
      <c r="C53" s="72">
        <v>5224951</v>
      </c>
      <c r="D53" s="74">
        <v>2354351</v>
      </c>
      <c r="E53" s="74">
        <v>0</v>
      </c>
      <c r="F53" s="74">
        <v>17988</v>
      </c>
      <c r="G53" s="74">
        <v>0</v>
      </c>
      <c r="H53" s="74">
        <v>23</v>
      </c>
      <c r="I53" s="74">
        <v>521723</v>
      </c>
      <c r="J53" s="74">
        <v>0</v>
      </c>
      <c r="K53" s="77">
        <f t="shared" si="0"/>
        <v>8119036</v>
      </c>
    </row>
    <row r="54" spans="1:11" x14ac:dyDescent="0.25">
      <c r="A54" s="42" t="s">
        <v>4</v>
      </c>
      <c r="B54" s="24"/>
      <c r="C54" s="72">
        <v>24427175</v>
      </c>
      <c r="D54" s="74">
        <v>15836095</v>
      </c>
      <c r="E54" s="74">
        <v>0</v>
      </c>
      <c r="F54" s="74">
        <v>911844</v>
      </c>
      <c r="G54" s="74">
        <v>0</v>
      </c>
      <c r="H54" s="74">
        <v>0</v>
      </c>
      <c r="I54" s="74">
        <v>0</v>
      </c>
      <c r="J54" s="74">
        <v>0</v>
      </c>
      <c r="K54" s="77">
        <f t="shared" si="0"/>
        <v>41175114</v>
      </c>
    </row>
    <row r="55" spans="1:11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7">
        <f t="shared" si="0"/>
        <v>0</v>
      </c>
    </row>
    <row r="56" spans="1:11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7">
        <f t="shared" si="0"/>
        <v>0</v>
      </c>
    </row>
    <row r="57" spans="1:11" x14ac:dyDescent="0.25">
      <c r="A57" s="42" t="s">
        <v>54</v>
      </c>
      <c r="B57" s="24"/>
      <c r="C57" s="72">
        <v>3961477</v>
      </c>
      <c r="D57" s="74">
        <v>1713941</v>
      </c>
      <c r="E57" s="74">
        <v>511011</v>
      </c>
      <c r="F57" s="74">
        <v>169919</v>
      </c>
      <c r="G57" s="74">
        <v>0</v>
      </c>
      <c r="H57" s="74">
        <v>583</v>
      </c>
      <c r="I57" s="74">
        <v>0</v>
      </c>
      <c r="J57" s="74">
        <v>0</v>
      </c>
      <c r="K57" s="77">
        <f t="shared" si="0"/>
        <v>6356931</v>
      </c>
    </row>
    <row r="58" spans="1:11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7">
        <f t="shared" si="0"/>
        <v>0</v>
      </c>
    </row>
    <row r="59" spans="1:11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7">
        <f t="shared" si="0"/>
        <v>0</v>
      </c>
    </row>
    <row r="60" spans="1:11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7">
        <f t="shared" si="0"/>
        <v>0</v>
      </c>
    </row>
    <row r="61" spans="1:11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7">
        <f t="shared" si="0"/>
        <v>0</v>
      </c>
    </row>
    <row r="62" spans="1:11" x14ac:dyDescent="0.25">
      <c r="A62" s="42" t="s">
        <v>6</v>
      </c>
      <c r="B62" s="24"/>
      <c r="C62" s="72">
        <v>0</v>
      </c>
      <c r="D62" s="74">
        <v>4962519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7">
        <f t="shared" si="0"/>
        <v>4962519</v>
      </c>
    </row>
    <row r="63" spans="1:11" x14ac:dyDescent="0.25">
      <c r="A63" s="42" t="s">
        <v>5</v>
      </c>
      <c r="B63" s="24"/>
      <c r="C63" s="72">
        <v>3744644</v>
      </c>
      <c r="D63" s="74">
        <v>1279671</v>
      </c>
      <c r="E63" s="74">
        <v>1185041</v>
      </c>
      <c r="F63" s="74">
        <v>152020</v>
      </c>
      <c r="G63" s="74">
        <v>0</v>
      </c>
      <c r="H63" s="74">
        <v>2343</v>
      </c>
      <c r="I63" s="74">
        <v>0</v>
      </c>
      <c r="J63" s="74">
        <v>0</v>
      </c>
      <c r="K63" s="77">
        <f t="shared" si="0"/>
        <v>6363719</v>
      </c>
    </row>
    <row r="64" spans="1:11" x14ac:dyDescent="0.25">
      <c r="A64" s="42" t="s">
        <v>57</v>
      </c>
      <c r="B64" s="24"/>
      <c r="C64" s="72">
        <v>5699818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7">
        <f t="shared" si="0"/>
        <v>5699818</v>
      </c>
    </row>
    <row r="65" spans="1:11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7">
        <f t="shared" si="0"/>
        <v>0</v>
      </c>
    </row>
    <row r="66" spans="1:11" x14ac:dyDescent="0.25">
      <c r="A66" s="42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7">
        <f t="shared" si="0"/>
        <v>0</v>
      </c>
    </row>
    <row r="67" spans="1:11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7">
        <f t="shared" si="0"/>
        <v>0</v>
      </c>
    </row>
    <row r="68" spans="1:11" x14ac:dyDescent="0.25">
      <c r="A68" s="42" t="s">
        <v>61</v>
      </c>
      <c r="B68" s="24"/>
      <c r="C68" s="72">
        <v>0</v>
      </c>
      <c r="D68" s="74">
        <v>2691294</v>
      </c>
      <c r="E68" s="74">
        <v>0</v>
      </c>
      <c r="F68" s="74">
        <v>0</v>
      </c>
      <c r="G68" s="74">
        <v>0</v>
      </c>
      <c r="H68" s="74">
        <v>0</v>
      </c>
      <c r="I68" s="74">
        <v>245416</v>
      </c>
      <c r="J68" s="74">
        <v>0</v>
      </c>
      <c r="K68" s="77">
        <f t="shared" si="0"/>
        <v>2936710</v>
      </c>
    </row>
    <row r="69" spans="1:11" x14ac:dyDescent="0.25">
      <c r="A69" s="42" t="s">
        <v>62</v>
      </c>
      <c r="B69" s="24"/>
      <c r="C69" s="72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7">
        <f t="shared" si="0"/>
        <v>0</v>
      </c>
    </row>
    <row r="70" spans="1:11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7">
        <f t="shared" si="0"/>
        <v>0</v>
      </c>
    </row>
    <row r="71" spans="1:11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7">
        <f>SUM(C71:J71)</f>
        <v>0</v>
      </c>
    </row>
    <row r="72" spans="1:11" x14ac:dyDescent="0.25">
      <c r="A72" s="47" t="s">
        <v>91</v>
      </c>
      <c r="B72" s="57"/>
      <c r="C72" s="58">
        <f t="shared" ref="C72:K72" si="1">SUM(C5:C71)</f>
        <v>154222647</v>
      </c>
      <c r="D72" s="59">
        <f t="shared" si="1"/>
        <v>101887072</v>
      </c>
      <c r="E72" s="59">
        <f t="shared" si="1"/>
        <v>15723513</v>
      </c>
      <c r="F72" s="59">
        <f t="shared" si="1"/>
        <v>4400371</v>
      </c>
      <c r="G72" s="59">
        <f t="shared" si="1"/>
        <v>0</v>
      </c>
      <c r="H72" s="59">
        <f>SUM(H5:H71)</f>
        <v>17450</v>
      </c>
      <c r="I72" s="59">
        <f>SUM(I5:I71)</f>
        <v>1924759</v>
      </c>
      <c r="J72" s="59">
        <f>SUM(J5:J71)</f>
        <v>0</v>
      </c>
      <c r="K72" s="60">
        <f t="shared" si="1"/>
        <v>278175812</v>
      </c>
    </row>
    <row r="73" spans="1:11" x14ac:dyDescent="0.25">
      <c r="A73" s="48" t="s">
        <v>72</v>
      </c>
      <c r="B73" s="57"/>
      <c r="C73" s="61">
        <f>(C72/$K72)</f>
        <v>0.55440710639500168</v>
      </c>
      <c r="D73" s="62">
        <f t="shared" ref="D73:K73" si="2">(D72/$K72)</f>
        <v>0.36626862439067853</v>
      </c>
      <c r="E73" s="62">
        <f t="shared" si="2"/>
        <v>5.6523652746630612E-2</v>
      </c>
      <c r="F73" s="62">
        <f t="shared" si="2"/>
        <v>1.5818668662680134E-2</v>
      </c>
      <c r="G73" s="62">
        <f t="shared" si="2"/>
        <v>0</v>
      </c>
      <c r="H73" s="62">
        <f t="shared" si="2"/>
        <v>6.2730112566365047E-5</v>
      </c>
      <c r="I73" s="62">
        <f>(I72/$K72)</f>
        <v>6.9192176924426484E-3</v>
      </c>
      <c r="J73" s="62">
        <f t="shared" si="2"/>
        <v>0</v>
      </c>
      <c r="K73" s="63">
        <f t="shared" si="2"/>
        <v>1</v>
      </c>
    </row>
    <row r="74" spans="1:11" x14ac:dyDescent="0.25">
      <c r="A74" s="48" t="s">
        <v>93</v>
      </c>
      <c r="B74" s="49"/>
      <c r="C74" s="54">
        <f>COUNTIF(C5:C71,"&gt;0")</f>
        <v>10</v>
      </c>
      <c r="D74" s="54">
        <f t="shared" ref="D74:K74" si="3">COUNTIF(D5:D71,"&gt;0")</f>
        <v>14</v>
      </c>
      <c r="E74" s="54">
        <f t="shared" si="3"/>
        <v>5</v>
      </c>
      <c r="F74" s="54">
        <f t="shared" si="3"/>
        <v>6</v>
      </c>
      <c r="G74" s="54">
        <f t="shared" si="3"/>
        <v>0</v>
      </c>
      <c r="H74" s="54">
        <f t="shared" si="3"/>
        <v>5</v>
      </c>
      <c r="I74" s="54">
        <f t="shared" si="3"/>
        <v>4</v>
      </c>
      <c r="J74" s="54">
        <f t="shared" si="3"/>
        <v>0</v>
      </c>
      <c r="K74" s="56">
        <f t="shared" si="3"/>
        <v>16</v>
      </c>
    </row>
    <row r="75" spans="1:11" x14ac:dyDescent="0.25">
      <c r="A75" s="43"/>
      <c r="B75" s="44"/>
      <c r="C75" s="12"/>
      <c r="D75" s="25"/>
      <c r="E75" s="25"/>
      <c r="F75" s="25"/>
      <c r="G75" s="25"/>
      <c r="H75" s="25"/>
      <c r="I75" s="25"/>
      <c r="J75" s="25"/>
      <c r="K75" s="26"/>
    </row>
    <row r="76" spans="1:11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29"/>
      <c r="J76" s="29"/>
      <c r="K76" s="30"/>
    </row>
    <row r="77" spans="1:11" x14ac:dyDescent="0.25">
      <c r="D77" s="1"/>
      <c r="E77" s="1"/>
      <c r="F77" s="1"/>
      <c r="G77" s="1"/>
      <c r="H77" s="1"/>
      <c r="I77" s="1"/>
      <c r="J77" s="1"/>
      <c r="K77" s="1"/>
    </row>
  </sheetData>
  <phoneticPr fontId="7" type="noConversion"/>
  <printOptions horizontalCentered="1"/>
  <pageMargins left="0.5" right="0.5" top="0.5" bottom="0.5" header="0.3" footer="0.3"/>
  <pageSetup scale="84" fitToHeight="0" orientation="landscape" r:id="rId1"/>
  <headerFooter>
    <oddFooter>&amp;LOffice of Economic and Demographic Research&amp;RPage 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K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11" width="14.6640625" customWidth="1"/>
  </cols>
  <sheetData>
    <row r="1" spans="1:11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5"/>
      <c r="J1" s="5"/>
      <c r="K1" s="6"/>
    </row>
    <row r="2" spans="1:11" ht="18" thickBot="1" x14ac:dyDescent="0.35">
      <c r="A2" s="80" t="s">
        <v>82</v>
      </c>
      <c r="B2" s="7"/>
      <c r="C2" s="8"/>
      <c r="D2" s="9"/>
      <c r="E2" s="9"/>
      <c r="F2" s="9"/>
      <c r="G2" s="9"/>
      <c r="H2" s="9"/>
      <c r="I2" s="9"/>
      <c r="J2" s="9"/>
      <c r="K2" s="10"/>
    </row>
    <row r="3" spans="1:11" x14ac:dyDescent="0.25">
      <c r="A3" s="31"/>
      <c r="B3" s="32"/>
      <c r="C3" s="33"/>
      <c r="D3" s="34" t="s">
        <v>76</v>
      </c>
      <c r="E3" s="34"/>
      <c r="F3" s="34"/>
      <c r="G3" s="34"/>
      <c r="H3" s="34"/>
      <c r="I3" s="34"/>
      <c r="J3" s="34"/>
      <c r="K3" s="35" t="s">
        <v>73</v>
      </c>
    </row>
    <row r="4" spans="1:11" ht="13.8" thickBot="1" x14ac:dyDescent="0.3">
      <c r="A4" s="36" t="s">
        <v>7</v>
      </c>
      <c r="B4" s="37"/>
      <c r="C4" s="38" t="s">
        <v>68</v>
      </c>
      <c r="D4" s="39" t="s">
        <v>75</v>
      </c>
      <c r="E4" s="39" t="s">
        <v>69</v>
      </c>
      <c r="F4" s="39" t="s">
        <v>70</v>
      </c>
      <c r="G4" s="39" t="s">
        <v>71</v>
      </c>
      <c r="H4" s="39" t="s">
        <v>77</v>
      </c>
      <c r="I4" s="39" t="s">
        <v>78</v>
      </c>
      <c r="J4" s="39" t="s">
        <v>66</v>
      </c>
      <c r="K4" s="40" t="s">
        <v>67</v>
      </c>
    </row>
    <row r="5" spans="1:11" x14ac:dyDescent="0.25">
      <c r="A5" s="41" t="s">
        <v>0</v>
      </c>
      <c r="B5" s="18"/>
      <c r="C5" s="19">
        <v>5271138</v>
      </c>
      <c r="D5" s="20">
        <v>2300722</v>
      </c>
      <c r="E5" s="21">
        <v>526774</v>
      </c>
      <c r="F5" s="21">
        <v>0</v>
      </c>
      <c r="G5" s="20">
        <v>0</v>
      </c>
      <c r="H5" s="20">
        <v>603</v>
      </c>
      <c r="I5" s="20">
        <v>447639</v>
      </c>
      <c r="J5" s="20">
        <v>0</v>
      </c>
      <c r="K5" s="22">
        <f>SUM(C5:J5)</f>
        <v>8546876</v>
      </c>
    </row>
    <row r="6" spans="1:11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298356</v>
      </c>
      <c r="G6" s="74">
        <v>0</v>
      </c>
      <c r="H6" s="74">
        <v>0</v>
      </c>
      <c r="I6" s="74">
        <v>0</v>
      </c>
      <c r="J6" s="74">
        <v>0</v>
      </c>
      <c r="K6" s="77">
        <f>SUM(C6:J6)</f>
        <v>298356</v>
      </c>
    </row>
    <row r="7" spans="1:11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7">
        <f t="shared" ref="K7:K70" si="0">SUM(C7:J7)</f>
        <v>0</v>
      </c>
    </row>
    <row r="8" spans="1:11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7">
        <f t="shared" si="0"/>
        <v>0</v>
      </c>
    </row>
    <row r="9" spans="1:11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7">
        <f t="shared" si="0"/>
        <v>0</v>
      </c>
    </row>
    <row r="10" spans="1:11" x14ac:dyDescent="0.25">
      <c r="A10" s="42" t="s">
        <v>12</v>
      </c>
      <c r="B10" s="24"/>
      <c r="C10" s="72">
        <v>5776000</v>
      </c>
      <c r="D10" s="74">
        <v>4497000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7">
        <f t="shared" si="0"/>
        <v>10273000</v>
      </c>
    </row>
    <row r="11" spans="1:11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7">
        <f t="shared" si="0"/>
        <v>0</v>
      </c>
    </row>
    <row r="12" spans="1:11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7">
        <f t="shared" si="0"/>
        <v>0</v>
      </c>
    </row>
    <row r="13" spans="1:11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7">
        <f t="shared" si="0"/>
        <v>0</v>
      </c>
    </row>
    <row r="14" spans="1:11" x14ac:dyDescent="0.25">
      <c r="A14" s="42" t="s">
        <v>16</v>
      </c>
      <c r="B14" s="24"/>
      <c r="C14" s="72">
        <v>0</v>
      </c>
      <c r="D14" s="74">
        <v>1834996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7">
        <f t="shared" si="0"/>
        <v>1834996</v>
      </c>
    </row>
    <row r="15" spans="1:11" x14ac:dyDescent="0.25">
      <c r="A15" s="42" t="s">
        <v>17</v>
      </c>
      <c r="B15" s="24"/>
      <c r="C15" s="72">
        <v>0</v>
      </c>
      <c r="D15" s="74">
        <v>965474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7">
        <f t="shared" si="0"/>
        <v>965474</v>
      </c>
    </row>
    <row r="16" spans="1:11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7">
        <f t="shared" si="0"/>
        <v>0</v>
      </c>
    </row>
    <row r="17" spans="1:11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7">
        <f t="shared" si="0"/>
        <v>0</v>
      </c>
    </row>
    <row r="18" spans="1:11" x14ac:dyDescent="0.25">
      <c r="A18" s="42" t="s">
        <v>19</v>
      </c>
      <c r="B18" s="24"/>
      <c r="C18" s="72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7">
        <f t="shared" si="0"/>
        <v>0</v>
      </c>
    </row>
    <row r="19" spans="1:11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4"/>
      <c r="J19" s="74"/>
      <c r="K19" s="77">
        <f t="shared" si="0"/>
        <v>0</v>
      </c>
    </row>
    <row r="20" spans="1:11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7">
        <f t="shared" si="0"/>
        <v>0</v>
      </c>
    </row>
    <row r="21" spans="1:11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7">
        <f t="shared" si="0"/>
        <v>0</v>
      </c>
    </row>
    <row r="22" spans="1:11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7">
        <f t="shared" si="0"/>
        <v>0</v>
      </c>
    </row>
    <row r="23" spans="1:11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7">
        <f t="shared" si="0"/>
        <v>0</v>
      </c>
    </row>
    <row r="24" spans="1:11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7">
        <f t="shared" si="0"/>
        <v>0</v>
      </c>
    </row>
    <row r="25" spans="1:11" x14ac:dyDescent="0.25">
      <c r="A25" s="42" t="s">
        <v>26</v>
      </c>
      <c r="B25" s="24"/>
      <c r="C25" s="72">
        <v>188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7">
        <f t="shared" si="0"/>
        <v>188</v>
      </c>
    </row>
    <row r="26" spans="1:11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7">
        <f t="shared" si="0"/>
        <v>0</v>
      </c>
    </row>
    <row r="27" spans="1:11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7">
        <f t="shared" si="0"/>
        <v>0</v>
      </c>
    </row>
    <row r="28" spans="1:11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7">
        <f t="shared" si="0"/>
        <v>0</v>
      </c>
    </row>
    <row r="29" spans="1:11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7">
        <f t="shared" si="0"/>
        <v>0</v>
      </c>
    </row>
    <row r="30" spans="1:11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7">
        <f t="shared" si="0"/>
        <v>0</v>
      </c>
    </row>
    <row r="31" spans="1:11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7">
        <f t="shared" si="0"/>
        <v>0</v>
      </c>
    </row>
    <row r="32" spans="1:11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7">
        <f t="shared" si="0"/>
        <v>0</v>
      </c>
    </row>
    <row r="33" spans="1:11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7">
        <f t="shared" si="0"/>
        <v>0</v>
      </c>
    </row>
    <row r="34" spans="1:11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7">
        <f t="shared" si="0"/>
        <v>0</v>
      </c>
    </row>
    <row r="35" spans="1:11" x14ac:dyDescent="0.25">
      <c r="A35" s="42" t="s">
        <v>36</v>
      </c>
      <c r="B35" s="24"/>
      <c r="C35" s="72">
        <v>1193691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7">
        <f t="shared" si="0"/>
        <v>1193691</v>
      </c>
    </row>
    <row r="36" spans="1:11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7">
        <f t="shared" si="0"/>
        <v>0</v>
      </c>
    </row>
    <row r="37" spans="1:11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7">
        <f t="shared" si="0"/>
        <v>0</v>
      </c>
    </row>
    <row r="38" spans="1:11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7">
        <f t="shared" si="0"/>
        <v>0</v>
      </c>
    </row>
    <row r="39" spans="1:11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7">
        <f t="shared" si="0"/>
        <v>0</v>
      </c>
    </row>
    <row r="40" spans="1:11" x14ac:dyDescent="0.25">
      <c r="A40" s="42" t="s">
        <v>40</v>
      </c>
      <c r="B40" s="24"/>
      <c r="C40" s="72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7">
        <f t="shared" si="0"/>
        <v>0</v>
      </c>
    </row>
    <row r="41" spans="1:11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7">
        <f t="shared" si="0"/>
        <v>0</v>
      </c>
    </row>
    <row r="42" spans="1:11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7">
        <f t="shared" si="0"/>
        <v>0</v>
      </c>
    </row>
    <row r="43" spans="1:11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7">
        <f t="shared" si="0"/>
        <v>0</v>
      </c>
    </row>
    <row r="44" spans="1:11" x14ac:dyDescent="0.25">
      <c r="A44" s="42" t="s">
        <v>43</v>
      </c>
      <c r="B44" s="24"/>
      <c r="C44" s="72">
        <v>0</v>
      </c>
      <c r="D44" s="74">
        <v>1171362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7">
        <f t="shared" si="0"/>
        <v>1171362</v>
      </c>
    </row>
    <row r="45" spans="1:11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7">
        <f t="shared" si="0"/>
        <v>0</v>
      </c>
    </row>
    <row r="46" spans="1:11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7">
        <f t="shared" si="0"/>
        <v>0</v>
      </c>
    </row>
    <row r="47" spans="1:11" x14ac:dyDescent="0.25">
      <c r="A47" s="42" t="s">
        <v>46</v>
      </c>
      <c r="B47" s="24"/>
      <c r="C47" s="72">
        <v>59210931</v>
      </c>
      <c r="D47" s="74">
        <v>36245476</v>
      </c>
      <c r="E47" s="74">
        <v>8395505</v>
      </c>
      <c r="F47" s="74">
        <v>2561633</v>
      </c>
      <c r="G47" s="74">
        <v>0</v>
      </c>
      <c r="H47" s="74">
        <v>0</v>
      </c>
      <c r="I47" s="74">
        <v>0</v>
      </c>
      <c r="J47" s="74">
        <v>0</v>
      </c>
      <c r="K47" s="77">
        <f t="shared" si="0"/>
        <v>106413545</v>
      </c>
    </row>
    <row r="48" spans="1:11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7">
        <f t="shared" si="0"/>
        <v>0</v>
      </c>
    </row>
    <row r="49" spans="1:11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7">
        <f t="shared" si="0"/>
        <v>0</v>
      </c>
    </row>
    <row r="50" spans="1:11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7">
        <f t="shared" si="0"/>
        <v>0</v>
      </c>
    </row>
    <row r="51" spans="1:11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7">
        <f t="shared" si="0"/>
        <v>0</v>
      </c>
    </row>
    <row r="52" spans="1:11" x14ac:dyDescent="0.25">
      <c r="A52" s="42" t="s">
        <v>50</v>
      </c>
      <c r="B52" s="24"/>
      <c r="C52" s="72">
        <v>37259806</v>
      </c>
      <c r="D52" s="74">
        <v>15486111</v>
      </c>
      <c r="E52" s="74">
        <v>5819157</v>
      </c>
      <c r="F52" s="74">
        <v>892233</v>
      </c>
      <c r="G52" s="74">
        <v>0</v>
      </c>
      <c r="H52" s="74">
        <v>11697</v>
      </c>
      <c r="I52" s="74">
        <v>552747</v>
      </c>
      <c r="J52" s="74">
        <v>0</v>
      </c>
      <c r="K52" s="77">
        <f t="shared" si="0"/>
        <v>60021751</v>
      </c>
    </row>
    <row r="53" spans="1:11" x14ac:dyDescent="0.25">
      <c r="A53" s="42" t="s">
        <v>51</v>
      </c>
      <c r="B53" s="24"/>
      <c r="C53" s="72">
        <v>5015467</v>
      </c>
      <c r="D53" s="74">
        <v>2134318</v>
      </c>
      <c r="E53" s="74">
        <v>0</v>
      </c>
      <c r="F53" s="74">
        <v>29140</v>
      </c>
      <c r="G53" s="74">
        <v>0</v>
      </c>
      <c r="H53" s="74">
        <v>235</v>
      </c>
      <c r="I53" s="74">
        <v>469074</v>
      </c>
      <c r="J53" s="74">
        <v>0</v>
      </c>
      <c r="K53" s="77">
        <f t="shared" si="0"/>
        <v>7648234</v>
      </c>
    </row>
    <row r="54" spans="1:11" x14ac:dyDescent="0.25">
      <c r="A54" s="42" t="s">
        <v>4</v>
      </c>
      <c r="B54" s="24"/>
      <c r="C54" s="72">
        <v>24060871</v>
      </c>
      <c r="D54" s="74">
        <v>12936964</v>
      </c>
      <c r="E54" s="74">
        <v>0</v>
      </c>
      <c r="F54" s="74">
        <v>876609</v>
      </c>
      <c r="G54" s="74">
        <v>0</v>
      </c>
      <c r="H54" s="74">
        <v>0</v>
      </c>
      <c r="I54" s="74">
        <v>0</v>
      </c>
      <c r="J54" s="74">
        <v>0</v>
      </c>
      <c r="K54" s="77">
        <f t="shared" si="0"/>
        <v>37874444</v>
      </c>
    </row>
    <row r="55" spans="1:11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7">
        <f t="shared" si="0"/>
        <v>0</v>
      </c>
    </row>
    <row r="56" spans="1:11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7">
        <f t="shared" si="0"/>
        <v>0</v>
      </c>
    </row>
    <row r="57" spans="1:11" x14ac:dyDescent="0.25">
      <c r="A57" s="42" t="s">
        <v>54</v>
      </c>
      <c r="B57" s="24"/>
      <c r="C57" s="72">
        <v>2160522</v>
      </c>
      <c r="D57" s="74">
        <v>764675</v>
      </c>
      <c r="E57" s="74">
        <v>263247</v>
      </c>
      <c r="F57" s="74">
        <v>97392</v>
      </c>
      <c r="G57" s="74">
        <v>0</v>
      </c>
      <c r="H57" s="74">
        <v>338</v>
      </c>
      <c r="I57" s="74">
        <v>0</v>
      </c>
      <c r="J57" s="74">
        <v>2600000</v>
      </c>
      <c r="K57" s="77">
        <f t="shared" si="0"/>
        <v>5886174</v>
      </c>
    </row>
    <row r="58" spans="1:11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7">
        <f t="shared" si="0"/>
        <v>0</v>
      </c>
    </row>
    <row r="59" spans="1:11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7">
        <f t="shared" si="0"/>
        <v>0</v>
      </c>
    </row>
    <row r="60" spans="1:11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7">
        <f t="shared" si="0"/>
        <v>0</v>
      </c>
    </row>
    <row r="61" spans="1:11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7">
        <f t="shared" si="0"/>
        <v>0</v>
      </c>
    </row>
    <row r="62" spans="1:11" x14ac:dyDescent="0.25">
      <c r="A62" s="42" t="s">
        <v>6</v>
      </c>
      <c r="B62" s="24"/>
      <c r="C62" s="72">
        <v>0</v>
      </c>
      <c r="D62" s="74">
        <v>256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7">
        <f t="shared" si="0"/>
        <v>256</v>
      </c>
    </row>
    <row r="63" spans="1:11" x14ac:dyDescent="0.25">
      <c r="A63" s="42" t="s">
        <v>5</v>
      </c>
      <c r="B63" s="24"/>
      <c r="C63" s="72">
        <v>3628896</v>
      </c>
      <c r="D63" s="74">
        <v>1195227</v>
      </c>
      <c r="E63" s="74">
        <v>276799</v>
      </c>
      <c r="F63" s="74">
        <v>130927</v>
      </c>
      <c r="G63" s="74">
        <v>0</v>
      </c>
      <c r="H63" s="74">
        <v>1734</v>
      </c>
      <c r="I63" s="74">
        <v>0</v>
      </c>
      <c r="J63" s="74">
        <v>0</v>
      </c>
      <c r="K63" s="77">
        <f t="shared" si="0"/>
        <v>5233583</v>
      </c>
    </row>
    <row r="64" spans="1:11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7">
        <f t="shared" si="0"/>
        <v>0</v>
      </c>
    </row>
    <row r="65" spans="1:11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7">
        <f t="shared" si="0"/>
        <v>0</v>
      </c>
    </row>
    <row r="66" spans="1:11" x14ac:dyDescent="0.25">
      <c r="A66" s="42" t="s">
        <v>59</v>
      </c>
      <c r="B66" s="24"/>
      <c r="C66" s="72">
        <v>0</v>
      </c>
      <c r="D66" s="74">
        <v>17100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7">
        <f t="shared" si="0"/>
        <v>17100</v>
      </c>
    </row>
    <row r="67" spans="1:11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7">
        <f t="shared" si="0"/>
        <v>0</v>
      </c>
    </row>
    <row r="68" spans="1:11" x14ac:dyDescent="0.25">
      <c r="A68" s="42" t="s">
        <v>61</v>
      </c>
      <c r="B68" s="24"/>
      <c r="C68" s="72">
        <v>5551636</v>
      </c>
      <c r="D68" s="74">
        <v>2720486</v>
      </c>
      <c r="E68" s="74">
        <v>0</v>
      </c>
      <c r="F68" s="74">
        <v>0</v>
      </c>
      <c r="G68" s="74">
        <v>0</v>
      </c>
      <c r="H68" s="74">
        <v>0</v>
      </c>
      <c r="I68" s="74">
        <v>222217</v>
      </c>
      <c r="J68" s="74">
        <v>0</v>
      </c>
      <c r="K68" s="77">
        <f t="shared" si="0"/>
        <v>8494339</v>
      </c>
    </row>
    <row r="69" spans="1:11" x14ac:dyDescent="0.25">
      <c r="A69" s="42" t="s">
        <v>62</v>
      </c>
      <c r="B69" s="24"/>
      <c r="C69" s="72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7">
        <f t="shared" si="0"/>
        <v>0</v>
      </c>
    </row>
    <row r="70" spans="1:11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7">
        <f t="shared" si="0"/>
        <v>0</v>
      </c>
    </row>
    <row r="71" spans="1:11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7">
        <f>SUM(C71:J71)</f>
        <v>0</v>
      </c>
    </row>
    <row r="72" spans="1:11" x14ac:dyDescent="0.25">
      <c r="A72" s="47" t="s">
        <v>91</v>
      </c>
      <c r="B72" s="57"/>
      <c r="C72" s="58">
        <f t="shared" ref="C72:K72" si="1">SUM(C5:C71)</f>
        <v>149129146</v>
      </c>
      <c r="D72" s="59">
        <f t="shared" si="1"/>
        <v>82270167</v>
      </c>
      <c r="E72" s="59">
        <f t="shared" si="1"/>
        <v>15281482</v>
      </c>
      <c r="F72" s="59">
        <f t="shared" si="1"/>
        <v>4886290</v>
      </c>
      <c r="G72" s="59">
        <f t="shared" si="1"/>
        <v>0</v>
      </c>
      <c r="H72" s="59">
        <f>SUM(H5:H71)</f>
        <v>14607</v>
      </c>
      <c r="I72" s="59">
        <f>SUM(I5:I71)</f>
        <v>1691677</v>
      </c>
      <c r="J72" s="59">
        <f>SUM(J5:J71)</f>
        <v>2600000</v>
      </c>
      <c r="K72" s="60">
        <f t="shared" si="1"/>
        <v>255873369</v>
      </c>
    </row>
    <row r="73" spans="1:11" x14ac:dyDescent="0.25">
      <c r="A73" s="48" t="s">
        <v>72</v>
      </c>
      <c r="B73" s="57"/>
      <c r="C73" s="61">
        <f>(C72/$K72)</f>
        <v>0.58282402183089244</v>
      </c>
      <c r="D73" s="62">
        <f t="shared" ref="D73:K73" si="2">(D72/$K72)</f>
        <v>0.32152688387043515</v>
      </c>
      <c r="E73" s="62">
        <f t="shared" si="2"/>
        <v>5.9722831100879434E-2</v>
      </c>
      <c r="F73" s="62">
        <f t="shared" si="2"/>
        <v>1.9096516449119017E-2</v>
      </c>
      <c r="G73" s="62">
        <f t="shared" si="2"/>
        <v>0</v>
      </c>
      <c r="H73" s="62">
        <f t="shared" si="2"/>
        <v>5.7086831885189269E-5</v>
      </c>
      <c r="I73" s="62">
        <f t="shared" si="2"/>
        <v>6.611383617651902E-3</v>
      </c>
      <c r="J73" s="62">
        <f t="shared" si="2"/>
        <v>1.016127629913686E-2</v>
      </c>
      <c r="K73" s="63">
        <f t="shared" si="2"/>
        <v>1</v>
      </c>
    </row>
    <row r="74" spans="1:11" x14ac:dyDescent="0.25">
      <c r="A74" s="48" t="s">
        <v>93</v>
      </c>
      <c r="B74" s="49"/>
      <c r="C74" s="54">
        <f>COUNTIF(C5:C71,"&gt;0")</f>
        <v>11</v>
      </c>
      <c r="D74" s="54">
        <f t="shared" ref="D74:K74" si="3">COUNTIF(D5:D71,"&gt;0")</f>
        <v>14</v>
      </c>
      <c r="E74" s="54">
        <f t="shared" si="3"/>
        <v>5</v>
      </c>
      <c r="F74" s="54">
        <f t="shared" si="3"/>
        <v>7</v>
      </c>
      <c r="G74" s="54">
        <f t="shared" si="3"/>
        <v>0</v>
      </c>
      <c r="H74" s="54">
        <f t="shared" si="3"/>
        <v>5</v>
      </c>
      <c r="I74" s="54">
        <f t="shared" si="3"/>
        <v>4</v>
      </c>
      <c r="J74" s="54">
        <f t="shared" si="3"/>
        <v>1</v>
      </c>
      <c r="K74" s="56">
        <f t="shared" si="3"/>
        <v>17</v>
      </c>
    </row>
    <row r="75" spans="1:11" x14ac:dyDescent="0.25">
      <c r="A75" s="43"/>
      <c r="B75" s="44"/>
      <c r="C75" s="12"/>
      <c r="D75" s="25"/>
      <c r="E75" s="25"/>
      <c r="F75" s="25"/>
      <c r="G75" s="25"/>
      <c r="H75" s="25"/>
      <c r="I75" s="25"/>
      <c r="J75" s="25"/>
      <c r="K75" s="26"/>
    </row>
    <row r="76" spans="1:11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29"/>
      <c r="J76" s="29"/>
      <c r="K76" s="30"/>
    </row>
    <row r="77" spans="1:11" x14ac:dyDescent="0.25">
      <c r="D77" s="1"/>
      <c r="E77" s="1"/>
      <c r="F77" s="1"/>
      <c r="G77" s="1"/>
      <c r="H77" s="1"/>
      <c r="I77" s="1"/>
      <c r="J77" s="1"/>
      <c r="K77" s="1"/>
    </row>
  </sheetData>
  <phoneticPr fontId="7" type="noConversion"/>
  <printOptions horizontalCentered="1"/>
  <pageMargins left="0.5" right="0.5" top="0.5" bottom="0.5" header="0.3" footer="0.3"/>
  <pageSetup scale="84" fitToHeight="0" orientation="landscape" r:id="rId1"/>
  <headerFooter>
    <oddFooter>&amp;LOffice of Economic and Demographic Research&amp;RPage 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K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11" width="14.6640625" customWidth="1"/>
  </cols>
  <sheetData>
    <row r="1" spans="1:11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5"/>
      <c r="J1" s="5"/>
      <c r="K1" s="6"/>
    </row>
    <row r="2" spans="1:11" ht="18" thickBot="1" x14ac:dyDescent="0.35">
      <c r="A2" s="80" t="s">
        <v>83</v>
      </c>
      <c r="B2" s="7"/>
      <c r="C2" s="8"/>
      <c r="D2" s="9"/>
      <c r="E2" s="9"/>
      <c r="F2" s="9"/>
      <c r="G2" s="9"/>
      <c r="H2" s="9"/>
      <c r="I2" s="9"/>
      <c r="J2" s="9"/>
      <c r="K2" s="10"/>
    </row>
    <row r="3" spans="1:11" x14ac:dyDescent="0.25">
      <c r="A3" s="31"/>
      <c r="B3" s="32"/>
      <c r="C3" s="33"/>
      <c r="D3" s="34" t="s">
        <v>76</v>
      </c>
      <c r="E3" s="34"/>
      <c r="F3" s="34"/>
      <c r="G3" s="34"/>
      <c r="H3" s="34"/>
      <c r="I3" s="34"/>
      <c r="J3" s="34"/>
      <c r="K3" s="35" t="s">
        <v>73</v>
      </c>
    </row>
    <row r="4" spans="1:11" ht="13.8" thickBot="1" x14ac:dyDescent="0.3">
      <c r="A4" s="36" t="s">
        <v>7</v>
      </c>
      <c r="B4" s="37"/>
      <c r="C4" s="38" t="s">
        <v>68</v>
      </c>
      <c r="D4" s="39" t="s">
        <v>75</v>
      </c>
      <c r="E4" s="39" t="s">
        <v>69</v>
      </c>
      <c r="F4" s="39" t="s">
        <v>70</v>
      </c>
      <c r="G4" s="39" t="s">
        <v>71</v>
      </c>
      <c r="H4" s="39" t="s">
        <v>77</v>
      </c>
      <c r="I4" s="39" t="s">
        <v>78</v>
      </c>
      <c r="J4" s="39" t="s">
        <v>66</v>
      </c>
      <c r="K4" s="40" t="s">
        <v>67</v>
      </c>
    </row>
    <row r="5" spans="1:11" x14ac:dyDescent="0.25">
      <c r="A5" s="41" t="s">
        <v>0</v>
      </c>
      <c r="B5" s="18"/>
      <c r="C5" s="19">
        <v>5082897</v>
      </c>
      <c r="D5" s="20">
        <v>1907754</v>
      </c>
      <c r="E5" s="21">
        <v>480677</v>
      </c>
      <c r="F5" s="21">
        <v>0</v>
      </c>
      <c r="G5" s="20">
        <v>0</v>
      </c>
      <c r="H5" s="20">
        <v>42</v>
      </c>
      <c r="I5" s="20">
        <v>373920</v>
      </c>
      <c r="J5" s="20">
        <v>0</v>
      </c>
      <c r="K5" s="22">
        <f>SUM(C5:J5)</f>
        <v>7845290</v>
      </c>
    </row>
    <row r="6" spans="1:11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7">
        <f>SUM(C6:J6)</f>
        <v>0</v>
      </c>
    </row>
    <row r="7" spans="1:11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7">
        <f t="shared" ref="K7:K70" si="0">SUM(C7:J7)</f>
        <v>0</v>
      </c>
    </row>
    <row r="8" spans="1:11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7">
        <f t="shared" si="0"/>
        <v>0</v>
      </c>
    </row>
    <row r="9" spans="1:11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7">
        <f t="shared" si="0"/>
        <v>0</v>
      </c>
    </row>
    <row r="10" spans="1:11" x14ac:dyDescent="0.25">
      <c r="A10" s="42" t="s">
        <v>12</v>
      </c>
      <c r="B10" s="24"/>
      <c r="C10" s="72">
        <v>6476000</v>
      </c>
      <c r="D10" s="74">
        <v>3909000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7">
        <f t="shared" si="0"/>
        <v>10385000</v>
      </c>
    </row>
    <row r="11" spans="1:11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7">
        <f t="shared" si="0"/>
        <v>0</v>
      </c>
    </row>
    <row r="12" spans="1:11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7">
        <f t="shared" si="0"/>
        <v>0</v>
      </c>
    </row>
    <row r="13" spans="1:11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7">
        <f t="shared" si="0"/>
        <v>0</v>
      </c>
    </row>
    <row r="14" spans="1:11" x14ac:dyDescent="0.25">
      <c r="A14" s="42" t="s">
        <v>16</v>
      </c>
      <c r="B14" s="24"/>
      <c r="C14" s="72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7">
        <f t="shared" si="0"/>
        <v>0</v>
      </c>
    </row>
    <row r="15" spans="1:11" x14ac:dyDescent="0.25">
      <c r="A15" s="42" t="s">
        <v>17</v>
      </c>
      <c r="B15" s="24"/>
      <c r="C15" s="72">
        <v>0</v>
      </c>
      <c r="D15" s="74">
        <v>806804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7">
        <f t="shared" si="0"/>
        <v>806804</v>
      </c>
    </row>
    <row r="16" spans="1:11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7">
        <f t="shared" si="0"/>
        <v>0</v>
      </c>
    </row>
    <row r="17" spans="1:11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7">
        <f t="shared" si="0"/>
        <v>0</v>
      </c>
    </row>
    <row r="18" spans="1:11" x14ac:dyDescent="0.25">
      <c r="A18" s="42" t="s">
        <v>19</v>
      </c>
      <c r="B18" s="24"/>
      <c r="C18" s="72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7">
        <f t="shared" si="0"/>
        <v>0</v>
      </c>
    </row>
    <row r="19" spans="1:11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4"/>
      <c r="J19" s="74"/>
      <c r="K19" s="77">
        <f t="shared" si="0"/>
        <v>0</v>
      </c>
    </row>
    <row r="20" spans="1:11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7">
        <f t="shared" si="0"/>
        <v>0</v>
      </c>
    </row>
    <row r="21" spans="1:11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7">
        <f t="shared" si="0"/>
        <v>0</v>
      </c>
    </row>
    <row r="22" spans="1:11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7">
        <f t="shared" si="0"/>
        <v>0</v>
      </c>
    </row>
    <row r="23" spans="1:11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7">
        <f t="shared" si="0"/>
        <v>0</v>
      </c>
    </row>
    <row r="24" spans="1:11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7">
        <f t="shared" si="0"/>
        <v>0</v>
      </c>
    </row>
    <row r="25" spans="1:11" x14ac:dyDescent="0.25">
      <c r="A25" s="42" t="s">
        <v>26</v>
      </c>
      <c r="B25" s="24"/>
      <c r="C25" s="72">
        <v>16826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7">
        <f t="shared" si="0"/>
        <v>16826</v>
      </c>
    </row>
    <row r="26" spans="1:11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7">
        <f t="shared" si="0"/>
        <v>0</v>
      </c>
    </row>
    <row r="27" spans="1:11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7">
        <f t="shared" si="0"/>
        <v>0</v>
      </c>
    </row>
    <row r="28" spans="1:11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7">
        <f t="shared" si="0"/>
        <v>0</v>
      </c>
    </row>
    <row r="29" spans="1:11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7">
        <f t="shared" si="0"/>
        <v>0</v>
      </c>
    </row>
    <row r="30" spans="1:11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7">
        <f t="shared" si="0"/>
        <v>0</v>
      </c>
    </row>
    <row r="31" spans="1:11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7">
        <f t="shared" si="0"/>
        <v>0</v>
      </c>
    </row>
    <row r="32" spans="1:11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7">
        <f t="shared" si="0"/>
        <v>0</v>
      </c>
    </row>
    <row r="33" spans="1:11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7">
        <f t="shared" si="0"/>
        <v>0</v>
      </c>
    </row>
    <row r="34" spans="1:11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7">
        <f t="shared" si="0"/>
        <v>0</v>
      </c>
    </row>
    <row r="35" spans="1:11" x14ac:dyDescent="0.25">
      <c r="A35" s="42" t="s">
        <v>36</v>
      </c>
      <c r="B35" s="24"/>
      <c r="C35" s="72">
        <v>1131226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7">
        <f t="shared" si="0"/>
        <v>1131226</v>
      </c>
    </row>
    <row r="36" spans="1:11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7">
        <f t="shared" si="0"/>
        <v>0</v>
      </c>
    </row>
    <row r="37" spans="1:11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7">
        <f t="shared" si="0"/>
        <v>0</v>
      </c>
    </row>
    <row r="38" spans="1:11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7">
        <f t="shared" si="0"/>
        <v>0</v>
      </c>
    </row>
    <row r="39" spans="1:11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7">
        <f t="shared" si="0"/>
        <v>0</v>
      </c>
    </row>
    <row r="40" spans="1:11" x14ac:dyDescent="0.25">
      <c r="A40" s="42" t="s">
        <v>40</v>
      </c>
      <c r="B40" s="24"/>
      <c r="C40" s="72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7">
        <f t="shared" si="0"/>
        <v>0</v>
      </c>
    </row>
    <row r="41" spans="1:11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7">
        <f t="shared" si="0"/>
        <v>0</v>
      </c>
    </row>
    <row r="42" spans="1:11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7">
        <f t="shared" si="0"/>
        <v>0</v>
      </c>
    </row>
    <row r="43" spans="1:11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7">
        <f t="shared" si="0"/>
        <v>0</v>
      </c>
    </row>
    <row r="44" spans="1:11" x14ac:dyDescent="0.25">
      <c r="A44" s="42" t="s">
        <v>43</v>
      </c>
      <c r="B44" s="24"/>
      <c r="C44" s="72">
        <v>0</v>
      </c>
      <c r="D44" s="74">
        <v>1003160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7">
        <f t="shared" si="0"/>
        <v>1003160</v>
      </c>
    </row>
    <row r="45" spans="1:11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7">
        <f t="shared" si="0"/>
        <v>0</v>
      </c>
    </row>
    <row r="46" spans="1:11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7">
        <f t="shared" si="0"/>
        <v>0</v>
      </c>
    </row>
    <row r="47" spans="1:11" x14ac:dyDescent="0.25">
      <c r="A47" s="42" t="s">
        <v>46</v>
      </c>
      <c r="B47" s="24"/>
      <c r="C47" s="72">
        <v>62645069</v>
      </c>
      <c r="D47" s="74">
        <v>29825253</v>
      </c>
      <c r="E47" s="74">
        <v>8357866</v>
      </c>
      <c r="F47" s="74">
        <v>2265054</v>
      </c>
      <c r="G47" s="74">
        <v>0</v>
      </c>
      <c r="H47" s="74">
        <v>0</v>
      </c>
      <c r="I47" s="74">
        <v>0</v>
      </c>
      <c r="J47" s="74">
        <v>0</v>
      </c>
      <c r="K47" s="77">
        <f t="shared" si="0"/>
        <v>103093242</v>
      </c>
    </row>
    <row r="48" spans="1:11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7">
        <f t="shared" si="0"/>
        <v>0</v>
      </c>
    </row>
    <row r="49" spans="1:11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7">
        <f t="shared" si="0"/>
        <v>0</v>
      </c>
    </row>
    <row r="50" spans="1:11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7">
        <f t="shared" si="0"/>
        <v>0</v>
      </c>
    </row>
    <row r="51" spans="1:11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7">
        <f t="shared" si="0"/>
        <v>0</v>
      </c>
    </row>
    <row r="52" spans="1:11" x14ac:dyDescent="0.25">
      <c r="A52" s="42" t="s">
        <v>50</v>
      </c>
      <c r="B52" s="24"/>
      <c r="C52" s="72">
        <v>35876820</v>
      </c>
      <c r="D52" s="74">
        <v>14134147</v>
      </c>
      <c r="E52" s="74">
        <v>5188590</v>
      </c>
      <c r="F52" s="74">
        <v>1015280</v>
      </c>
      <c r="G52" s="74">
        <v>0</v>
      </c>
      <c r="H52" s="74">
        <v>9806</v>
      </c>
      <c r="I52" s="74">
        <v>546637</v>
      </c>
      <c r="J52" s="74">
        <v>0</v>
      </c>
      <c r="K52" s="77">
        <f t="shared" si="0"/>
        <v>56771280</v>
      </c>
    </row>
    <row r="53" spans="1:11" x14ac:dyDescent="0.25">
      <c r="A53" s="42" t="s">
        <v>51</v>
      </c>
      <c r="B53" s="24"/>
      <c r="C53" s="72">
        <v>4325999</v>
      </c>
      <c r="D53" s="74">
        <v>1880317</v>
      </c>
      <c r="E53" s="74">
        <v>0</v>
      </c>
      <c r="F53" s="74">
        <v>10254</v>
      </c>
      <c r="G53" s="74">
        <v>0</v>
      </c>
      <c r="H53" s="74">
        <v>43</v>
      </c>
      <c r="I53" s="74">
        <v>232129</v>
      </c>
      <c r="J53" s="74">
        <v>0</v>
      </c>
      <c r="K53" s="77">
        <f t="shared" si="0"/>
        <v>6448742</v>
      </c>
    </row>
    <row r="54" spans="1:11" x14ac:dyDescent="0.25">
      <c r="A54" s="42" t="s">
        <v>4</v>
      </c>
      <c r="B54" s="24"/>
      <c r="C54" s="72">
        <v>24731278</v>
      </c>
      <c r="D54" s="74">
        <v>11261366</v>
      </c>
      <c r="E54" s="74">
        <v>0</v>
      </c>
      <c r="F54" s="74">
        <v>835381</v>
      </c>
      <c r="G54" s="74">
        <v>0</v>
      </c>
      <c r="H54" s="74">
        <v>0</v>
      </c>
      <c r="I54" s="74">
        <v>0</v>
      </c>
      <c r="J54" s="74">
        <v>0</v>
      </c>
      <c r="K54" s="77">
        <f t="shared" si="0"/>
        <v>36828025</v>
      </c>
    </row>
    <row r="55" spans="1:11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7">
        <f t="shared" si="0"/>
        <v>0</v>
      </c>
    </row>
    <row r="56" spans="1:11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7">
        <f t="shared" si="0"/>
        <v>0</v>
      </c>
    </row>
    <row r="57" spans="1:11" x14ac:dyDescent="0.25">
      <c r="A57" s="42" t="s">
        <v>54</v>
      </c>
      <c r="B57" s="24"/>
      <c r="C57" s="72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7">
        <f t="shared" si="0"/>
        <v>0</v>
      </c>
    </row>
    <row r="58" spans="1:11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7">
        <f t="shared" si="0"/>
        <v>0</v>
      </c>
    </row>
    <row r="59" spans="1:11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7">
        <f t="shared" si="0"/>
        <v>0</v>
      </c>
    </row>
    <row r="60" spans="1:11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7">
        <f t="shared" si="0"/>
        <v>0</v>
      </c>
    </row>
    <row r="61" spans="1:11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7">
        <f t="shared" si="0"/>
        <v>0</v>
      </c>
    </row>
    <row r="62" spans="1:11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7">
        <f t="shared" si="0"/>
        <v>0</v>
      </c>
    </row>
    <row r="63" spans="1:11" x14ac:dyDescent="0.25">
      <c r="A63" s="42" t="s">
        <v>5</v>
      </c>
      <c r="B63" s="24"/>
      <c r="C63" s="72">
        <v>3542395</v>
      </c>
      <c r="D63" s="74">
        <v>1073257</v>
      </c>
      <c r="E63" s="74">
        <v>436657</v>
      </c>
      <c r="F63" s="74">
        <v>122627</v>
      </c>
      <c r="G63" s="74">
        <v>0</v>
      </c>
      <c r="H63" s="74">
        <v>1547</v>
      </c>
      <c r="I63" s="74">
        <v>0</v>
      </c>
      <c r="J63" s="74">
        <v>0</v>
      </c>
      <c r="K63" s="77">
        <f t="shared" si="0"/>
        <v>5176483</v>
      </c>
    </row>
    <row r="64" spans="1:11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7">
        <f t="shared" si="0"/>
        <v>0</v>
      </c>
    </row>
    <row r="65" spans="1:11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7">
        <f t="shared" si="0"/>
        <v>0</v>
      </c>
    </row>
    <row r="66" spans="1:11" x14ac:dyDescent="0.25">
      <c r="A66" s="42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7">
        <f t="shared" si="0"/>
        <v>0</v>
      </c>
    </row>
    <row r="67" spans="1:11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7">
        <f t="shared" si="0"/>
        <v>0</v>
      </c>
    </row>
    <row r="68" spans="1:11" x14ac:dyDescent="0.25">
      <c r="A68" s="42" t="s">
        <v>61</v>
      </c>
      <c r="B68" s="24"/>
      <c r="C68" s="72">
        <v>5580646</v>
      </c>
      <c r="D68" s="74">
        <v>2313252</v>
      </c>
      <c r="E68" s="74">
        <v>0</v>
      </c>
      <c r="F68" s="74">
        <v>0</v>
      </c>
      <c r="G68" s="74">
        <v>0</v>
      </c>
      <c r="H68" s="74">
        <v>0</v>
      </c>
      <c r="I68" s="74">
        <v>231298</v>
      </c>
      <c r="J68" s="74">
        <v>0</v>
      </c>
      <c r="K68" s="77">
        <f t="shared" si="0"/>
        <v>8125196</v>
      </c>
    </row>
    <row r="69" spans="1:11" x14ac:dyDescent="0.25">
      <c r="A69" s="42" t="s">
        <v>62</v>
      </c>
      <c r="B69" s="24"/>
      <c r="C69" s="72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7">
        <f t="shared" si="0"/>
        <v>0</v>
      </c>
    </row>
    <row r="70" spans="1:11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7">
        <f t="shared" si="0"/>
        <v>0</v>
      </c>
    </row>
    <row r="71" spans="1:11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7">
        <f>SUM(C71:J71)</f>
        <v>0</v>
      </c>
    </row>
    <row r="72" spans="1:11" x14ac:dyDescent="0.25">
      <c r="A72" s="47" t="s">
        <v>91</v>
      </c>
      <c r="B72" s="57"/>
      <c r="C72" s="58">
        <f t="shared" ref="C72:K72" si="1">SUM(C5:C71)</f>
        <v>149409156</v>
      </c>
      <c r="D72" s="59">
        <f t="shared" si="1"/>
        <v>68114310</v>
      </c>
      <c r="E72" s="59">
        <f t="shared" si="1"/>
        <v>14463790</v>
      </c>
      <c r="F72" s="59">
        <f t="shared" si="1"/>
        <v>4248596</v>
      </c>
      <c r="G72" s="59">
        <f t="shared" si="1"/>
        <v>0</v>
      </c>
      <c r="H72" s="59">
        <f>SUM(H5:H71)</f>
        <v>11438</v>
      </c>
      <c r="I72" s="59">
        <f>SUM(I5:I71)</f>
        <v>1383984</v>
      </c>
      <c r="J72" s="59">
        <f>SUM(J5:J71)</f>
        <v>0</v>
      </c>
      <c r="K72" s="60">
        <f t="shared" si="1"/>
        <v>237631274</v>
      </c>
    </row>
    <row r="73" spans="1:11" x14ac:dyDescent="0.25">
      <c r="A73" s="48" t="s">
        <v>72</v>
      </c>
      <c r="B73" s="57"/>
      <c r="C73" s="61">
        <f>(C72/$K72)</f>
        <v>0.62874365602231297</v>
      </c>
      <c r="D73" s="62">
        <f t="shared" ref="D73:K73" si="2">(D72/$K72)</f>
        <v>0.28663866019587975</v>
      </c>
      <c r="E73" s="62">
        <f t="shared" si="2"/>
        <v>6.0866525506234503E-2</v>
      </c>
      <c r="F73" s="62">
        <f t="shared" si="2"/>
        <v>1.7878942987950314E-2</v>
      </c>
      <c r="G73" s="62">
        <f t="shared" si="2"/>
        <v>0</v>
      </c>
      <c r="H73" s="62">
        <f t="shared" si="2"/>
        <v>4.8133395101858519E-5</v>
      </c>
      <c r="I73" s="62">
        <f t="shared" si="2"/>
        <v>5.8240818925205948E-3</v>
      </c>
      <c r="J73" s="62">
        <f t="shared" si="2"/>
        <v>0</v>
      </c>
      <c r="K73" s="63">
        <f t="shared" si="2"/>
        <v>1</v>
      </c>
    </row>
    <row r="74" spans="1:11" x14ac:dyDescent="0.25">
      <c r="A74" s="48" t="s">
        <v>93</v>
      </c>
      <c r="B74" s="49"/>
      <c r="C74" s="54">
        <f>COUNTIF(C5:C71,"&gt;0")</f>
        <v>10</v>
      </c>
      <c r="D74" s="54">
        <f t="shared" ref="D74:K74" si="3">COUNTIF(D5:D71,"&gt;0")</f>
        <v>10</v>
      </c>
      <c r="E74" s="54">
        <f t="shared" si="3"/>
        <v>4</v>
      </c>
      <c r="F74" s="54">
        <f t="shared" si="3"/>
        <v>5</v>
      </c>
      <c r="G74" s="54">
        <f t="shared" si="3"/>
        <v>0</v>
      </c>
      <c r="H74" s="54">
        <f t="shared" si="3"/>
        <v>4</v>
      </c>
      <c r="I74" s="54">
        <f t="shared" si="3"/>
        <v>4</v>
      </c>
      <c r="J74" s="54">
        <f t="shared" si="3"/>
        <v>0</v>
      </c>
      <c r="K74" s="56">
        <f t="shared" si="3"/>
        <v>12</v>
      </c>
    </row>
    <row r="75" spans="1:11" x14ac:dyDescent="0.25">
      <c r="A75" s="43"/>
      <c r="B75" s="44"/>
      <c r="C75" s="12"/>
      <c r="D75" s="25"/>
      <c r="E75" s="25"/>
      <c r="F75" s="25"/>
      <c r="G75" s="25"/>
      <c r="H75" s="25"/>
      <c r="I75" s="25"/>
      <c r="J75" s="25"/>
      <c r="K75" s="26"/>
    </row>
    <row r="76" spans="1:11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29"/>
      <c r="J76" s="29"/>
      <c r="K76" s="30"/>
    </row>
    <row r="77" spans="1:11" x14ac:dyDescent="0.25">
      <c r="D77" s="1"/>
      <c r="E77" s="1"/>
      <c r="F77" s="1"/>
      <c r="G77" s="1"/>
      <c r="H77" s="1"/>
      <c r="I77" s="1"/>
      <c r="J77" s="1"/>
      <c r="K77" s="1"/>
    </row>
  </sheetData>
  <phoneticPr fontId="7" type="noConversion"/>
  <printOptions horizontalCentered="1"/>
  <pageMargins left="0.5" right="0.5" top="0.5" bottom="0.5" header="0.3" footer="0.3"/>
  <pageSetup scale="84" fitToHeight="0" orientation="landscape" r:id="rId1"/>
  <headerFooter>
    <oddFooter>&amp;LOffice of Economic and Demographic Research&amp;RPage 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K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11" width="14.6640625" customWidth="1"/>
  </cols>
  <sheetData>
    <row r="1" spans="1:11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5"/>
      <c r="J1" s="5"/>
      <c r="K1" s="6"/>
    </row>
    <row r="2" spans="1:11" ht="18" thickBot="1" x14ac:dyDescent="0.35">
      <c r="A2" s="80" t="s">
        <v>84</v>
      </c>
      <c r="B2" s="7"/>
      <c r="C2" s="8"/>
      <c r="D2" s="9"/>
      <c r="E2" s="9"/>
      <c r="F2" s="9"/>
      <c r="G2" s="9"/>
      <c r="H2" s="9"/>
      <c r="I2" s="9"/>
      <c r="J2" s="9"/>
      <c r="K2" s="10"/>
    </row>
    <row r="3" spans="1:11" x14ac:dyDescent="0.25">
      <c r="A3" s="31"/>
      <c r="B3" s="32"/>
      <c r="C3" s="33"/>
      <c r="D3" s="34" t="s">
        <v>76</v>
      </c>
      <c r="E3" s="34"/>
      <c r="F3" s="34"/>
      <c r="G3" s="34"/>
      <c r="H3" s="34"/>
      <c r="I3" s="34"/>
      <c r="J3" s="34"/>
      <c r="K3" s="35" t="s">
        <v>73</v>
      </c>
    </row>
    <row r="4" spans="1:11" ht="13.8" thickBot="1" x14ac:dyDescent="0.3">
      <c r="A4" s="36" t="s">
        <v>7</v>
      </c>
      <c r="B4" s="37"/>
      <c r="C4" s="38" t="s">
        <v>68</v>
      </c>
      <c r="D4" s="39" t="s">
        <v>75</v>
      </c>
      <c r="E4" s="39" t="s">
        <v>69</v>
      </c>
      <c r="F4" s="39" t="s">
        <v>70</v>
      </c>
      <c r="G4" s="39" t="s">
        <v>71</v>
      </c>
      <c r="H4" s="39" t="s">
        <v>77</v>
      </c>
      <c r="I4" s="39" t="s">
        <v>78</v>
      </c>
      <c r="J4" s="39" t="s">
        <v>66</v>
      </c>
      <c r="K4" s="40" t="s">
        <v>67</v>
      </c>
    </row>
    <row r="5" spans="1:11" x14ac:dyDescent="0.25">
      <c r="A5" s="41" t="s">
        <v>0</v>
      </c>
      <c r="B5" s="18"/>
      <c r="C5" s="19">
        <v>5126557</v>
      </c>
      <c r="D5" s="20">
        <v>1762282</v>
      </c>
      <c r="E5" s="21">
        <v>471490</v>
      </c>
      <c r="F5" s="21">
        <v>0</v>
      </c>
      <c r="G5" s="20">
        <v>0</v>
      </c>
      <c r="H5" s="20">
        <v>114</v>
      </c>
      <c r="I5" s="20">
        <v>431393</v>
      </c>
      <c r="J5" s="20">
        <v>0</v>
      </c>
      <c r="K5" s="22">
        <f>SUM(C5:J5)</f>
        <v>7791836</v>
      </c>
    </row>
    <row r="6" spans="1:11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7">
        <f>SUM(C6:J6)</f>
        <v>0</v>
      </c>
    </row>
    <row r="7" spans="1:11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7">
        <f t="shared" ref="K7:K70" si="0">SUM(C7:J7)</f>
        <v>0</v>
      </c>
    </row>
    <row r="8" spans="1:11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7">
        <f t="shared" si="0"/>
        <v>0</v>
      </c>
    </row>
    <row r="9" spans="1:11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7">
        <f t="shared" si="0"/>
        <v>0</v>
      </c>
    </row>
    <row r="10" spans="1:11" x14ac:dyDescent="0.25">
      <c r="A10" s="42" t="s">
        <v>12</v>
      </c>
      <c r="B10" s="24"/>
      <c r="C10" s="72">
        <v>6737000</v>
      </c>
      <c r="D10" s="74">
        <v>4696000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7">
        <f t="shared" si="0"/>
        <v>11433000</v>
      </c>
    </row>
    <row r="11" spans="1:11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7">
        <f t="shared" si="0"/>
        <v>0</v>
      </c>
    </row>
    <row r="12" spans="1:11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7">
        <f t="shared" si="0"/>
        <v>0</v>
      </c>
    </row>
    <row r="13" spans="1:11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7">
        <f t="shared" si="0"/>
        <v>0</v>
      </c>
    </row>
    <row r="14" spans="1:11" x14ac:dyDescent="0.25">
      <c r="A14" s="42" t="s">
        <v>16</v>
      </c>
      <c r="B14" s="24"/>
      <c r="C14" s="72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7">
        <f t="shared" si="0"/>
        <v>0</v>
      </c>
    </row>
    <row r="15" spans="1:11" x14ac:dyDescent="0.25">
      <c r="A15" s="42" t="s">
        <v>17</v>
      </c>
      <c r="B15" s="24"/>
      <c r="C15" s="72">
        <v>0</v>
      </c>
      <c r="D15" s="74">
        <v>805559</v>
      </c>
      <c r="E15" s="74">
        <v>7829204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7">
        <f t="shared" si="0"/>
        <v>8634763</v>
      </c>
    </row>
    <row r="16" spans="1:11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7">
        <f t="shared" si="0"/>
        <v>0</v>
      </c>
    </row>
    <row r="17" spans="1:11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7">
        <f t="shared" si="0"/>
        <v>0</v>
      </c>
    </row>
    <row r="18" spans="1:11" x14ac:dyDescent="0.25">
      <c r="A18" s="42" t="s">
        <v>19</v>
      </c>
      <c r="B18" s="24"/>
      <c r="C18" s="72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7">
        <f t="shared" si="0"/>
        <v>0</v>
      </c>
    </row>
    <row r="19" spans="1:11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4"/>
      <c r="J19" s="74"/>
      <c r="K19" s="77">
        <f t="shared" si="0"/>
        <v>0</v>
      </c>
    </row>
    <row r="20" spans="1:11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7">
        <f t="shared" si="0"/>
        <v>0</v>
      </c>
    </row>
    <row r="21" spans="1:11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7">
        <f t="shared" si="0"/>
        <v>0</v>
      </c>
    </row>
    <row r="22" spans="1:11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7">
        <f t="shared" si="0"/>
        <v>0</v>
      </c>
    </row>
    <row r="23" spans="1:11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7">
        <f t="shared" si="0"/>
        <v>0</v>
      </c>
    </row>
    <row r="24" spans="1:11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7">
        <f t="shared" si="0"/>
        <v>0</v>
      </c>
    </row>
    <row r="25" spans="1:11" x14ac:dyDescent="0.25">
      <c r="A25" s="42" t="s">
        <v>26</v>
      </c>
      <c r="B25" s="24"/>
      <c r="C25" s="72">
        <v>17515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7">
        <f t="shared" si="0"/>
        <v>17515</v>
      </c>
    </row>
    <row r="26" spans="1:11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7">
        <f t="shared" si="0"/>
        <v>0</v>
      </c>
    </row>
    <row r="27" spans="1:11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7">
        <f t="shared" si="0"/>
        <v>0</v>
      </c>
    </row>
    <row r="28" spans="1:11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7">
        <f t="shared" si="0"/>
        <v>0</v>
      </c>
    </row>
    <row r="29" spans="1:11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7">
        <f t="shared" si="0"/>
        <v>0</v>
      </c>
    </row>
    <row r="30" spans="1:11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7">
        <f t="shared" si="0"/>
        <v>0</v>
      </c>
    </row>
    <row r="31" spans="1:11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7">
        <f t="shared" si="0"/>
        <v>0</v>
      </c>
    </row>
    <row r="32" spans="1:11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7">
        <f t="shared" si="0"/>
        <v>0</v>
      </c>
    </row>
    <row r="33" spans="1:11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7">
        <f t="shared" si="0"/>
        <v>0</v>
      </c>
    </row>
    <row r="34" spans="1:11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7">
        <f t="shared" si="0"/>
        <v>0</v>
      </c>
    </row>
    <row r="35" spans="1:11" x14ac:dyDescent="0.25">
      <c r="A35" s="42" t="s">
        <v>36</v>
      </c>
      <c r="B35" s="24"/>
      <c r="C35" s="72">
        <v>1187139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7">
        <f t="shared" si="0"/>
        <v>1187139</v>
      </c>
    </row>
    <row r="36" spans="1:11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7">
        <f t="shared" si="0"/>
        <v>0</v>
      </c>
    </row>
    <row r="37" spans="1:11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7">
        <f t="shared" si="0"/>
        <v>0</v>
      </c>
    </row>
    <row r="38" spans="1:11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7">
        <f t="shared" si="0"/>
        <v>0</v>
      </c>
    </row>
    <row r="39" spans="1:11" x14ac:dyDescent="0.25">
      <c r="A39" s="42" t="s">
        <v>1</v>
      </c>
      <c r="B39" s="24"/>
      <c r="C39" s="72">
        <v>0</v>
      </c>
      <c r="D39" s="74">
        <v>1059050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7">
        <f t="shared" si="0"/>
        <v>1059050</v>
      </c>
    </row>
    <row r="40" spans="1:11" x14ac:dyDescent="0.25">
      <c r="A40" s="42" t="s">
        <v>40</v>
      </c>
      <c r="B40" s="24"/>
      <c r="C40" s="72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7">
        <f t="shared" si="0"/>
        <v>0</v>
      </c>
    </row>
    <row r="41" spans="1:11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7">
        <f t="shared" si="0"/>
        <v>0</v>
      </c>
    </row>
    <row r="42" spans="1:11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7">
        <f t="shared" si="0"/>
        <v>0</v>
      </c>
    </row>
    <row r="43" spans="1:11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7">
        <f t="shared" si="0"/>
        <v>0</v>
      </c>
    </row>
    <row r="44" spans="1:11" x14ac:dyDescent="0.25">
      <c r="A44" s="42" t="s">
        <v>43</v>
      </c>
      <c r="B44" s="24"/>
      <c r="C44" s="72">
        <v>0</v>
      </c>
      <c r="D44" s="74">
        <v>957519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7">
        <f t="shared" si="0"/>
        <v>957519</v>
      </c>
    </row>
    <row r="45" spans="1:11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7">
        <f t="shared" si="0"/>
        <v>0</v>
      </c>
    </row>
    <row r="46" spans="1:11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7">
        <f t="shared" si="0"/>
        <v>0</v>
      </c>
    </row>
    <row r="47" spans="1:11" x14ac:dyDescent="0.25">
      <c r="A47" s="42" t="s">
        <v>46</v>
      </c>
      <c r="B47" s="24"/>
      <c r="C47" s="72">
        <v>61777963</v>
      </c>
      <c r="D47" s="74">
        <v>26602975</v>
      </c>
      <c r="E47" s="74">
        <v>7985048</v>
      </c>
      <c r="F47" s="74">
        <v>2296117</v>
      </c>
      <c r="G47" s="74">
        <v>0</v>
      </c>
      <c r="H47" s="74">
        <v>0</v>
      </c>
      <c r="I47" s="74">
        <v>0</v>
      </c>
      <c r="J47" s="74">
        <v>0</v>
      </c>
      <c r="K47" s="77">
        <f t="shared" si="0"/>
        <v>98662103</v>
      </c>
    </row>
    <row r="48" spans="1:11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7">
        <f t="shared" si="0"/>
        <v>0</v>
      </c>
    </row>
    <row r="49" spans="1:11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7">
        <f t="shared" si="0"/>
        <v>0</v>
      </c>
    </row>
    <row r="50" spans="1:11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7">
        <f t="shared" si="0"/>
        <v>0</v>
      </c>
    </row>
    <row r="51" spans="1:11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1524538</v>
      </c>
      <c r="G51" s="74">
        <v>0</v>
      </c>
      <c r="H51" s="74">
        <v>0</v>
      </c>
      <c r="I51" s="74">
        <v>0</v>
      </c>
      <c r="J51" s="74">
        <v>0</v>
      </c>
      <c r="K51" s="77">
        <f t="shared" si="0"/>
        <v>1524538</v>
      </c>
    </row>
    <row r="52" spans="1:11" x14ac:dyDescent="0.25">
      <c r="A52" s="42" t="s">
        <v>50</v>
      </c>
      <c r="B52" s="24"/>
      <c r="C52" s="72">
        <v>34812716</v>
      </c>
      <c r="D52" s="74">
        <v>11137748</v>
      </c>
      <c r="E52" s="74">
        <v>4662837</v>
      </c>
      <c r="F52" s="74">
        <v>1078185</v>
      </c>
      <c r="G52" s="74">
        <v>0</v>
      </c>
      <c r="H52" s="74">
        <v>18949</v>
      </c>
      <c r="I52" s="74">
        <v>506937</v>
      </c>
      <c r="J52" s="74">
        <v>0</v>
      </c>
      <c r="K52" s="77">
        <f t="shared" si="0"/>
        <v>52217372</v>
      </c>
    </row>
    <row r="53" spans="1:11" x14ac:dyDescent="0.25">
      <c r="A53" s="42" t="s">
        <v>51</v>
      </c>
      <c r="B53" s="24"/>
      <c r="C53" s="72">
        <v>854504</v>
      </c>
      <c r="D53" s="74">
        <v>387223</v>
      </c>
      <c r="E53" s="74">
        <v>0</v>
      </c>
      <c r="F53" s="74">
        <v>0</v>
      </c>
      <c r="G53" s="74">
        <v>0</v>
      </c>
      <c r="H53" s="74">
        <v>12</v>
      </c>
      <c r="I53" s="74">
        <v>15651</v>
      </c>
      <c r="J53" s="74">
        <v>0</v>
      </c>
      <c r="K53" s="77">
        <f t="shared" si="0"/>
        <v>1257390</v>
      </c>
    </row>
    <row r="54" spans="1:11" x14ac:dyDescent="0.25">
      <c r="A54" s="42" t="s">
        <v>4</v>
      </c>
      <c r="B54" s="24"/>
      <c r="C54" s="72">
        <v>25170386</v>
      </c>
      <c r="D54" s="74">
        <v>10287293</v>
      </c>
      <c r="E54" s="74">
        <v>0</v>
      </c>
      <c r="F54" s="74">
        <v>846134</v>
      </c>
      <c r="G54" s="74">
        <v>0</v>
      </c>
      <c r="H54" s="74">
        <v>0</v>
      </c>
      <c r="I54" s="74">
        <v>0</v>
      </c>
      <c r="J54" s="74">
        <v>0</v>
      </c>
      <c r="K54" s="77">
        <f t="shared" si="0"/>
        <v>36303813</v>
      </c>
    </row>
    <row r="55" spans="1:11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7">
        <f t="shared" si="0"/>
        <v>0</v>
      </c>
    </row>
    <row r="56" spans="1:11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7">
        <f t="shared" si="0"/>
        <v>0</v>
      </c>
    </row>
    <row r="57" spans="1:11" x14ac:dyDescent="0.25">
      <c r="A57" s="42" t="s">
        <v>54</v>
      </c>
      <c r="B57" s="24"/>
      <c r="C57" s="72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7">
        <f t="shared" si="0"/>
        <v>0</v>
      </c>
    </row>
    <row r="58" spans="1:11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7">
        <f t="shared" si="0"/>
        <v>0</v>
      </c>
    </row>
    <row r="59" spans="1:11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7">
        <f t="shared" si="0"/>
        <v>0</v>
      </c>
    </row>
    <row r="60" spans="1:11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7">
        <f t="shared" si="0"/>
        <v>0</v>
      </c>
    </row>
    <row r="61" spans="1:11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7">
        <f t="shared" si="0"/>
        <v>0</v>
      </c>
    </row>
    <row r="62" spans="1:11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7">
        <f t="shared" si="0"/>
        <v>0</v>
      </c>
    </row>
    <row r="63" spans="1:11" x14ac:dyDescent="0.25">
      <c r="A63" s="42" t="s">
        <v>5</v>
      </c>
      <c r="B63" s="24"/>
      <c r="C63" s="72">
        <v>3518162</v>
      </c>
      <c r="D63" s="74">
        <v>983261</v>
      </c>
      <c r="E63" s="74">
        <v>574984</v>
      </c>
      <c r="F63" s="74">
        <v>122452</v>
      </c>
      <c r="G63" s="74">
        <v>0</v>
      </c>
      <c r="H63" s="74">
        <v>2798</v>
      </c>
      <c r="I63" s="74">
        <v>0</v>
      </c>
      <c r="J63" s="74">
        <v>0</v>
      </c>
      <c r="K63" s="77">
        <f t="shared" si="0"/>
        <v>5201657</v>
      </c>
    </row>
    <row r="64" spans="1:11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7">
        <f t="shared" si="0"/>
        <v>0</v>
      </c>
    </row>
    <row r="65" spans="1:11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7">
        <f t="shared" si="0"/>
        <v>0</v>
      </c>
    </row>
    <row r="66" spans="1:11" x14ac:dyDescent="0.25">
      <c r="A66" s="42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7">
        <f t="shared" si="0"/>
        <v>0</v>
      </c>
    </row>
    <row r="67" spans="1:11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7">
        <f t="shared" si="0"/>
        <v>0</v>
      </c>
    </row>
    <row r="68" spans="1:11" x14ac:dyDescent="0.25">
      <c r="A68" s="42" t="s">
        <v>61</v>
      </c>
      <c r="B68" s="24"/>
      <c r="C68" s="72">
        <v>5742063</v>
      </c>
      <c r="D68" s="74">
        <v>1359507</v>
      </c>
      <c r="E68" s="74">
        <v>0</v>
      </c>
      <c r="F68" s="74">
        <v>0</v>
      </c>
      <c r="G68" s="74">
        <v>0</v>
      </c>
      <c r="H68" s="74">
        <v>0</v>
      </c>
      <c r="I68" s="74">
        <v>233376</v>
      </c>
      <c r="J68" s="74">
        <v>0</v>
      </c>
      <c r="K68" s="77">
        <f t="shared" si="0"/>
        <v>7334946</v>
      </c>
    </row>
    <row r="69" spans="1:11" x14ac:dyDescent="0.25">
      <c r="A69" s="42" t="s">
        <v>62</v>
      </c>
      <c r="B69" s="24"/>
      <c r="C69" s="72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7">
        <f t="shared" si="0"/>
        <v>0</v>
      </c>
    </row>
    <row r="70" spans="1:11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7">
        <f t="shared" si="0"/>
        <v>0</v>
      </c>
    </row>
    <row r="71" spans="1:11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7">
        <f>SUM(C71:J71)</f>
        <v>0</v>
      </c>
    </row>
    <row r="72" spans="1:11" x14ac:dyDescent="0.25">
      <c r="A72" s="47" t="s">
        <v>91</v>
      </c>
      <c r="B72" s="57"/>
      <c r="C72" s="58">
        <f t="shared" ref="C72:K72" si="1">SUM(C5:C71)</f>
        <v>144944005</v>
      </c>
      <c r="D72" s="59">
        <f t="shared" si="1"/>
        <v>60038417</v>
      </c>
      <c r="E72" s="59">
        <f t="shared" si="1"/>
        <v>21523563</v>
      </c>
      <c r="F72" s="59">
        <f t="shared" si="1"/>
        <v>5867426</v>
      </c>
      <c r="G72" s="59">
        <f t="shared" si="1"/>
        <v>0</v>
      </c>
      <c r="H72" s="59">
        <f>SUM(H5:H71)</f>
        <v>21873</v>
      </c>
      <c r="I72" s="59">
        <f>SUM(I5:I71)</f>
        <v>1187357</v>
      </c>
      <c r="J72" s="59">
        <f>SUM(J5:J71)</f>
        <v>0</v>
      </c>
      <c r="K72" s="60">
        <f t="shared" si="1"/>
        <v>233582641</v>
      </c>
    </row>
    <row r="73" spans="1:11" x14ac:dyDescent="0.25">
      <c r="A73" s="48" t="s">
        <v>72</v>
      </c>
      <c r="B73" s="57"/>
      <c r="C73" s="61">
        <f>(C72/$K72)</f>
        <v>0.62052558520391077</v>
      </c>
      <c r="D73" s="62">
        <f t="shared" ref="D73:K73" si="2">(D72/$K72)</f>
        <v>0.25703287171926442</v>
      </c>
      <c r="E73" s="62">
        <f t="shared" si="2"/>
        <v>9.2145387636061532E-2</v>
      </c>
      <c r="F73" s="62">
        <f t="shared" si="2"/>
        <v>2.5119272454839657E-2</v>
      </c>
      <c r="G73" s="62">
        <f t="shared" si="2"/>
        <v>0</v>
      </c>
      <c r="H73" s="62">
        <f t="shared" si="2"/>
        <v>9.3641376372656044E-5</v>
      </c>
      <c r="I73" s="62">
        <f t="shared" si="2"/>
        <v>5.0832416095509423E-3</v>
      </c>
      <c r="J73" s="62">
        <f t="shared" si="2"/>
        <v>0</v>
      </c>
      <c r="K73" s="63">
        <f t="shared" si="2"/>
        <v>1</v>
      </c>
    </row>
    <row r="74" spans="1:11" x14ac:dyDescent="0.25">
      <c r="A74" s="48" t="s">
        <v>93</v>
      </c>
      <c r="B74" s="49"/>
      <c r="C74" s="54">
        <f>COUNTIF(C5:C71,"&gt;0")</f>
        <v>10</v>
      </c>
      <c r="D74" s="54">
        <f t="shared" ref="D74:K74" si="3">COUNTIF(D5:D71,"&gt;0")</f>
        <v>11</v>
      </c>
      <c r="E74" s="54">
        <f t="shared" si="3"/>
        <v>5</v>
      </c>
      <c r="F74" s="54">
        <f t="shared" si="3"/>
        <v>5</v>
      </c>
      <c r="G74" s="54">
        <f t="shared" si="3"/>
        <v>0</v>
      </c>
      <c r="H74" s="54">
        <f t="shared" si="3"/>
        <v>4</v>
      </c>
      <c r="I74" s="54">
        <f t="shared" si="3"/>
        <v>4</v>
      </c>
      <c r="J74" s="54">
        <f t="shared" si="3"/>
        <v>0</v>
      </c>
      <c r="K74" s="56">
        <f t="shared" si="3"/>
        <v>14</v>
      </c>
    </row>
    <row r="75" spans="1:11" x14ac:dyDescent="0.25">
      <c r="A75" s="43"/>
      <c r="B75" s="44"/>
      <c r="C75" s="12"/>
      <c r="D75" s="25"/>
      <c r="E75" s="25"/>
      <c r="F75" s="25"/>
      <c r="G75" s="25"/>
      <c r="H75" s="25"/>
      <c r="I75" s="25"/>
      <c r="J75" s="25"/>
      <c r="K75" s="26"/>
    </row>
    <row r="76" spans="1:11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29"/>
      <c r="J76" s="29"/>
      <c r="K76" s="30"/>
    </row>
    <row r="77" spans="1:11" x14ac:dyDescent="0.25">
      <c r="D77" s="1"/>
      <c r="E77" s="1"/>
      <c r="F77" s="1"/>
      <c r="G77" s="1"/>
      <c r="H77" s="1"/>
      <c r="I77" s="1"/>
      <c r="J77" s="1"/>
      <c r="K77" s="1"/>
    </row>
  </sheetData>
  <phoneticPr fontId="7" type="noConversion"/>
  <printOptions horizontalCentered="1"/>
  <pageMargins left="0.5" right="0.5" top="0.5" bottom="0.5" header="0.3" footer="0.3"/>
  <pageSetup scale="84" fitToHeight="0" orientation="landscape" r:id="rId1"/>
  <headerFooter>
    <oddFooter>&amp;LOffice of Economic and Demographic Research&amp;RPage 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K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11" width="14.6640625" customWidth="1"/>
  </cols>
  <sheetData>
    <row r="1" spans="1:11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5"/>
      <c r="J1" s="5"/>
      <c r="K1" s="6"/>
    </row>
    <row r="2" spans="1:11" ht="18" thickBot="1" x14ac:dyDescent="0.35">
      <c r="A2" s="80" t="s">
        <v>85</v>
      </c>
      <c r="B2" s="7"/>
      <c r="C2" s="8"/>
      <c r="D2" s="9"/>
      <c r="E2" s="9"/>
      <c r="F2" s="9"/>
      <c r="G2" s="9"/>
      <c r="H2" s="9"/>
      <c r="I2" s="9"/>
      <c r="J2" s="9"/>
      <c r="K2" s="10"/>
    </row>
    <row r="3" spans="1:11" x14ac:dyDescent="0.25">
      <c r="A3" s="31"/>
      <c r="B3" s="32"/>
      <c r="C3" s="33"/>
      <c r="D3" s="34" t="s">
        <v>76</v>
      </c>
      <c r="E3" s="34"/>
      <c r="F3" s="34"/>
      <c r="G3" s="34"/>
      <c r="H3" s="34"/>
      <c r="I3" s="34"/>
      <c r="J3" s="34"/>
      <c r="K3" s="35" t="s">
        <v>73</v>
      </c>
    </row>
    <row r="4" spans="1:11" ht="13.8" thickBot="1" x14ac:dyDescent="0.3">
      <c r="A4" s="36" t="s">
        <v>7</v>
      </c>
      <c r="B4" s="37"/>
      <c r="C4" s="38" t="s">
        <v>68</v>
      </c>
      <c r="D4" s="39" t="s">
        <v>75</v>
      </c>
      <c r="E4" s="39" t="s">
        <v>69</v>
      </c>
      <c r="F4" s="39" t="s">
        <v>70</v>
      </c>
      <c r="G4" s="39" t="s">
        <v>71</v>
      </c>
      <c r="H4" s="39" t="s">
        <v>77</v>
      </c>
      <c r="I4" s="39" t="s">
        <v>78</v>
      </c>
      <c r="J4" s="39" t="s">
        <v>66</v>
      </c>
      <c r="K4" s="40" t="s">
        <v>67</v>
      </c>
    </row>
    <row r="5" spans="1:11" x14ac:dyDescent="0.25">
      <c r="A5" s="41" t="s">
        <v>0</v>
      </c>
      <c r="B5" s="18"/>
      <c r="C5" s="19">
        <v>4694076</v>
      </c>
      <c r="D5" s="20">
        <v>2151063</v>
      </c>
      <c r="E5" s="21">
        <v>417817</v>
      </c>
      <c r="F5" s="21">
        <v>0</v>
      </c>
      <c r="G5" s="20">
        <v>0</v>
      </c>
      <c r="H5" s="20">
        <v>712</v>
      </c>
      <c r="I5" s="20">
        <v>417418</v>
      </c>
      <c r="J5" s="20">
        <v>0</v>
      </c>
      <c r="K5" s="22">
        <f>SUM(C5:J5)</f>
        <v>7681086</v>
      </c>
    </row>
    <row r="6" spans="1:11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7">
        <f>SUM(C6:J6)</f>
        <v>0</v>
      </c>
    </row>
    <row r="7" spans="1:11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7">
        <f t="shared" ref="K7:K70" si="0">SUM(C7:J7)</f>
        <v>0</v>
      </c>
    </row>
    <row r="8" spans="1:11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7">
        <f t="shared" si="0"/>
        <v>0</v>
      </c>
    </row>
    <row r="9" spans="1:11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7">
        <f t="shared" si="0"/>
        <v>0</v>
      </c>
    </row>
    <row r="10" spans="1:11" x14ac:dyDescent="0.25">
      <c r="A10" s="42" t="s">
        <v>12</v>
      </c>
      <c r="B10" s="24"/>
      <c r="C10" s="72">
        <v>8419000</v>
      </c>
      <c r="D10" s="74">
        <v>4756000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7">
        <f t="shared" si="0"/>
        <v>13175000</v>
      </c>
    </row>
    <row r="11" spans="1:11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7">
        <f t="shared" si="0"/>
        <v>0</v>
      </c>
    </row>
    <row r="12" spans="1:11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7">
        <f t="shared" si="0"/>
        <v>0</v>
      </c>
    </row>
    <row r="13" spans="1:11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7">
        <f t="shared" si="0"/>
        <v>0</v>
      </c>
    </row>
    <row r="14" spans="1:11" x14ac:dyDescent="0.25">
      <c r="A14" s="42" t="s">
        <v>16</v>
      </c>
      <c r="B14" s="24"/>
      <c r="C14" s="72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7">
        <f t="shared" si="0"/>
        <v>0</v>
      </c>
    </row>
    <row r="15" spans="1:11" x14ac:dyDescent="0.25">
      <c r="A15" s="42" t="s">
        <v>17</v>
      </c>
      <c r="B15" s="24"/>
      <c r="C15" s="72">
        <v>0</v>
      </c>
      <c r="D15" s="74">
        <v>747865</v>
      </c>
      <c r="E15" s="74">
        <v>7245869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7">
        <f t="shared" si="0"/>
        <v>7993734</v>
      </c>
    </row>
    <row r="16" spans="1:11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7">
        <f t="shared" si="0"/>
        <v>0</v>
      </c>
    </row>
    <row r="17" spans="1:11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7">
        <f t="shared" si="0"/>
        <v>0</v>
      </c>
    </row>
    <row r="18" spans="1:11" x14ac:dyDescent="0.25">
      <c r="A18" s="42" t="s">
        <v>19</v>
      </c>
      <c r="B18" s="24"/>
      <c r="C18" s="72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7">
        <f t="shared" si="0"/>
        <v>0</v>
      </c>
    </row>
    <row r="19" spans="1:11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4"/>
      <c r="J19" s="74"/>
      <c r="K19" s="77">
        <f t="shared" si="0"/>
        <v>0</v>
      </c>
    </row>
    <row r="20" spans="1:11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7">
        <f t="shared" si="0"/>
        <v>0</v>
      </c>
    </row>
    <row r="21" spans="1:11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7">
        <f t="shared" si="0"/>
        <v>0</v>
      </c>
    </row>
    <row r="22" spans="1:11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7">
        <f t="shared" si="0"/>
        <v>0</v>
      </c>
    </row>
    <row r="23" spans="1:11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7">
        <f t="shared" si="0"/>
        <v>0</v>
      </c>
    </row>
    <row r="24" spans="1:11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7">
        <f t="shared" si="0"/>
        <v>0</v>
      </c>
    </row>
    <row r="25" spans="1:11" x14ac:dyDescent="0.25">
      <c r="A25" s="42" t="s">
        <v>26</v>
      </c>
      <c r="B25" s="24"/>
      <c r="C25" s="72">
        <v>16730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7">
        <f t="shared" si="0"/>
        <v>16730</v>
      </c>
    </row>
    <row r="26" spans="1:11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7">
        <f t="shared" si="0"/>
        <v>0</v>
      </c>
    </row>
    <row r="27" spans="1:11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7">
        <f t="shared" si="0"/>
        <v>0</v>
      </c>
    </row>
    <row r="28" spans="1:11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7">
        <f t="shared" si="0"/>
        <v>0</v>
      </c>
    </row>
    <row r="29" spans="1:11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7">
        <f t="shared" si="0"/>
        <v>0</v>
      </c>
    </row>
    <row r="30" spans="1:11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7">
        <f t="shared" si="0"/>
        <v>0</v>
      </c>
    </row>
    <row r="31" spans="1:11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7">
        <f t="shared" si="0"/>
        <v>0</v>
      </c>
    </row>
    <row r="32" spans="1:11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7">
        <f t="shared" si="0"/>
        <v>0</v>
      </c>
    </row>
    <row r="33" spans="1:11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7">
        <f t="shared" si="0"/>
        <v>0</v>
      </c>
    </row>
    <row r="34" spans="1:11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7">
        <f t="shared" si="0"/>
        <v>0</v>
      </c>
    </row>
    <row r="35" spans="1:11" x14ac:dyDescent="0.25">
      <c r="A35" s="42" t="s">
        <v>36</v>
      </c>
      <c r="B35" s="24"/>
      <c r="C35" s="72">
        <v>370076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7">
        <f t="shared" si="0"/>
        <v>370076</v>
      </c>
    </row>
    <row r="36" spans="1:11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7">
        <f t="shared" si="0"/>
        <v>0</v>
      </c>
    </row>
    <row r="37" spans="1:11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7">
        <f t="shared" si="0"/>
        <v>0</v>
      </c>
    </row>
    <row r="38" spans="1:11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7">
        <f t="shared" si="0"/>
        <v>0</v>
      </c>
    </row>
    <row r="39" spans="1:11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7">
        <f t="shared" si="0"/>
        <v>0</v>
      </c>
    </row>
    <row r="40" spans="1:11" x14ac:dyDescent="0.25">
      <c r="A40" s="42" t="s">
        <v>40</v>
      </c>
      <c r="B40" s="24"/>
      <c r="C40" s="72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7">
        <f t="shared" si="0"/>
        <v>0</v>
      </c>
    </row>
    <row r="41" spans="1:11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7">
        <f t="shared" si="0"/>
        <v>0</v>
      </c>
    </row>
    <row r="42" spans="1:11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7">
        <f t="shared" si="0"/>
        <v>0</v>
      </c>
    </row>
    <row r="43" spans="1:11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7">
        <f t="shared" si="0"/>
        <v>0</v>
      </c>
    </row>
    <row r="44" spans="1:11" x14ac:dyDescent="0.25">
      <c r="A44" s="42" t="s">
        <v>43</v>
      </c>
      <c r="B44" s="24"/>
      <c r="C44" s="72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7">
        <f t="shared" si="0"/>
        <v>0</v>
      </c>
    </row>
    <row r="45" spans="1:11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7">
        <f t="shared" si="0"/>
        <v>0</v>
      </c>
    </row>
    <row r="46" spans="1:11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7">
        <f t="shared" si="0"/>
        <v>0</v>
      </c>
    </row>
    <row r="47" spans="1:11" x14ac:dyDescent="0.25">
      <c r="A47" s="42" t="s">
        <v>46</v>
      </c>
      <c r="B47" s="24"/>
      <c r="C47" s="72">
        <v>61562350</v>
      </c>
      <c r="D47" s="74">
        <v>25385726</v>
      </c>
      <c r="E47" s="74">
        <v>8035373</v>
      </c>
      <c r="F47" s="74">
        <v>2305579</v>
      </c>
      <c r="G47" s="74">
        <v>0</v>
      </c>
      <c r="H47" s="74">
        <v>0</v>
      </c>
      <c r="I47" s="74">
        <v>0</v>
      </c>
      <c r="J47" s="74">
        <v>0</v>
      </c>
      <c r="K47" s="77">
        <f t="shared" si="0"/>
        <v>97289028</v>
      </c>
    </row>
    <row r="48" spans="1:11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7">
        <f t="shared" si="0"/>
        <v>0</v>
      </c>
    </row>
    <row r="49" spans="1:11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7">
        <f t="shared" si="0"/>
        <v>0</v>
      </c>
    </row>
    <row r="50" spans="1:11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7">
        <f t="shared" si="0"/>
        <v>0</v>
      </c>
    </row>
    <row r="51" spans="1:11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7">
        <f t="shared" si="0"/>
        <v>0</v>
      </c>
    </row>
    <row r="52" spans="1:11" x14ac:dyDescent="0.25">
      <c r="A52" s="42" t="s">
        <v>50</v>
      </c>
      <c r="B52" s="24"/>
      <c r="C52" s="72">
        <v>31557877</v>
      </c>
      <c r="D52" s="74">
        <v>9778504</v>
      </c>
      <c r="E52" s="74">
        <v>4101632</v>
      </c>
      <c r="F52" s="74">
        <v>982493</v>
      </c>
      <c r="G52" s="74">
        <v>0</v>
      </c>
      <c r="H52" s="74">
        <v>18129</v>
      </c>
      <c r="I52" s="74">
        <v>381392</v>
      </c>
      <c r="J52" s="74">
        <v>0</v>
      </c>
      <c r="K52" s="77">
        <f t="shared" si="0"/>
        <v>46820027</v>
      </c>
    </row>
    <row r="53" spans="1:11" x14ac:dyDescent="0.25">
      <c r="A53" s="42" t="s">
        <v>51</v>
      </c>
      <c r="B53" s="24"/>
      <c r="C53" s="72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7">
        <f t="shared" si="0"/>
        <v>0</v>
      </c>
    </row>
    <row r="54" spans="1:11" x14ac:dyDescent="0.25">
      <c r="A54" s="42" t="s">
        <v>4</v>
      </c>
      <c r="B54" s="24"/>
      <c r="C54" s="72">
        <v>23769826</v>
      </c>
      <c r="D54" s="74">
        <v>9454055</v>
      </c>
      <c r="E54" s="74">
        <v>0</v>
      </c>
      <c r="F54" s="74">
        <v>822459</v>
      </c>
      <c r="G54" s="74">
        <v>0</v>
      </c>
      <c r="H54" s="74">
        <v>0</v>
      </c>
      <c r="I54" s="74">
        <v>0</v>
      </c>
      <c r="J54" s="74">
        <v>0</v>
      </c>
      <c r="K54" s="77">
        <f t="shared" si="0"/>
        <v>34046340</v>
      </c>
    </row>
    <row r="55" spans="1:11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7">
        <f t="shared" si="0"/>
        <v>0</v>
      </c>
    </row>
    <row r="56" spans="1:11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7">
        <f t="shared" si="0"/>
        <v>0</v>
      </c>
    </row>
    <row r="57" spans="1:11" x14ac:dyDescent="0.25">
      <c r="A57" s="42" t="s">
        <v>54</v>
      </c>
      <c r="B57" s="24"/>
      <c r="C57" s="72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7">
        <f t="shared" si="0"/>
        <v>0</v>
      </c>
    </row>
    <row r="58" spans="1:11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7">
        <f t="shared" si="0"/>
        <v>0</v>
      </c>
    </row>
    <row r="59" spans="1:11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7">
        <f t="shared" si="0"/>
        <v>0</v>
      </c>
    </row>
    <row r="60" spans="1:11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7">
        <f t="shared" si="0"/>
        <v>0</v>
      </c>
    </row>
    <row r="61" spans="1:11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7">
        <f t="shared" si="0"/>
        <v>0</v>
      </c>
    </row>
    <row r="62" spans="1:11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7">
        <f t="shared" si="0"/>
        <v>0</v>
      </c>
    </row>
    <row r="63" spans="1:11" x14ac:dyDescent="0.25">
      <c r="A63" s="42" t="s">
        <v>5</v>
      </c>
      <c r="B63" s="24"/>
      <c r="C63" s="72">
        <v>3097175</v>
      </c>
      <c r="D63" s="74">
        <v>894823</v>
      </c>
      <c r="E63" s="74">
        <v>518008</v>
      </c>
      <c r="F63" s="74">
        <v>111338</v>
      </c>
      <c r="G63" s="74">
        <v>0</v>
      </c>
      <c r="H63" s="74">
        <v>2370</v>
      </c>
      <c r="I63" s="74">
        <v>0</v>
      </c>
      <c r="J63" s="74">
        <v>0</v>
      </c>
      <c r="K63" s="77">
        <f t="shared" si="0"/>
        <v>4623714</v>
      </c>
    </row>
    <row r="64" spans="1:11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7">
        <f t="shared" si="0"/>
        <v>0</v>
      </c>
    </row>
    <row r="65" spans="1:11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7">
        <f t="shared" si="0"/>
        <v>0</v>
      </c>
    </row>
    <row r="66" spans="1:11" x14ac:dyDescent="0.25">
      <c r="A66" s="42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7">
        <f t="shared" si="0"/>
        <v>0</v>
      </c>
    </row>
    <row r="67" spans="1:11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7">
        <f t="shared" si="0"/>
        <v>0</v>
      </c>
    </row>
    <row r="68" spans="1:11" x14ac:dyDescent="0.25">
      <c r="A68" s="42" t="s">
        <v>61</v>
      </c>
      <c r="B68" s="24"/>
      <c r="C68" s="72">
        <v>5269940</v>
      </c>
      <c r="D68" s="74">
        <v>972578</v>
      </c>
      <c r="E68" s="74">
        <v>0</v>
      </c>
      <c r="F68" s="74">
        <v>0</v>
      </c>
      <c r="G68" s="74">
        <v>0</v>
      </c>
      <c r="H68" s="74">
        <v>0</v>
      </c>
      <c r="I68" s="74">
        <v>232241</v>
      </c>
      <c r="J68" s="74">
        <v>0</v>
      </c>
      <c r="K68" s="77">
        <f t="shared" si="0"/>
        <v>6474759</v>
      </c>
    </row>
    <row r="69" spans="1:11" x14ac:dyDescent="0.25">
      <c r="A69" s="42" t="s">
        <v>62</v>
      </c>
      <c r="B69" s="24"/>
      <c r="C69" s="72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7">
        <f t="shared" si="0"/>
        <v>0</v>
      </c>
    </row>
    <row r="70" spans="1:11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7">
        <f t="shared" si="0"/>
        <v>0</v>
      </c>
    </row>
    <row r="71" spans="1:11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7">
        <f>SUM(C71:J71)</f>
        <v>0</v>
      </c>
    </row>
    <row r="72" spans="1:11" x14ac:dyDescent="0.25">
      <c r="A72" s="47" t="s">
        <v>91</v>
      </c>
      <c r="B72" s="57"/>
      <c r="C72" s="58">
        <f t="shared" ref="C72:K72" si="1">SUM(C5:C71)</f>
        <v>138757050</v>
      </c>
      <c r="D72" s="59">
        <f t="shared" si="1"/>
        <v>54140614</v>
      </c>
      <c r="E72" s="59">
        <f t="shared" si="1"/>
        <v>20318699</v>
      </c>
      <c r="F72" s="59">
        <f t="shared" si="1"/>
        <v>4221869</v>
      </c>
      <c r="G72" s="59">
        <f t="shared" si="1"/>
        <v>0</v>
      </c>
      <c r="H72" s="59">
        <f>SUM(H5:H71)</f>
        <v>21211</v>
      </c>
      <c r="I72" s="59">
        <f>SUM(I5:I71)</f>
        <v>1031051</v>
      </c>
      <c r="J72" s="59">
        <f>SUM(J5:J71)</f>
        <v>0</v>
      </c>
      <c r="K72" s="60">
        <f t="shared" si="1"/>
        <v>218490494</v>
      </c>
    </row>
    <row r="73" spans="1:11" x14ac:dyDescent="0.25">
      <c r="A73" s="48" t="s">
        <v>72</v>
      </c>
      <c r="B73" s="57"/>
      <c r="C73" s="61">
        <f>(C72/$K72)</f>
        <v>0.63507133633008306</v>
      </c>
      <c r="D73" s="62">
        <f t="shared" ref="D73:K73" si="2">(D72/$K72)</f>
        <v>0.24779391088749153</v>
      </c>
      <c r="E73" s="62">
        <f t="shared" si="2"/>
        <v>9.2995803286526513E-2</v>
      </c>
      <c r="F73" s="62">
        <f t="shared" si="2"/>
        <v>1.932289557640892E-2</v>
      </c>
      <c r="G73" s="62">
        <f t="shared" si="2"/>
        <v>0</v>
      </c>
      <c r="H73" s="62">
        <f t="shared" si="2"/>
        <v>9.7079738398138271E-5</v>
      </c>
      <c r="I73" s="62">
        <f t="shared" si="2"/>
        <v>4.7189741810918324E-3</v>
      </c>
      <c r="J73" s="62">
        <f t="shared" si="2"/>
        <v>0</v>
      </c>
      <c r="K73" s="63">
        <f t="shared" si="2"/>
        <v>1</v>
      </c>
    </row>
    <row r="74" spans="1:11" x14ac:dyDescent="0.25">
      <c r="A74" s="48" t="s">
        <v>93</v>
      </c>
      <c r="B74" s="49"/>
      <c r="C74" s="54">
        <f>COUNTIF(C5:C71,"&gt;0")</f>
        <v>9</v>
      </c>
      <c r="D74" s="54">
        <f t="shared" ref="D74:K74" si="3">COUNTIF(D5:D71,"&gt;0")</f>
        <v>8</v>
      </c>
      <c r="E74" s="54">
        <f t="shared" si="3"/>
        <v>5</v>
      </c>
      <c r="F74" s="54">
        <f t="shared" si="3"/>
        <v>4</v>
      </c>
      <c r="G74" s="54">
        <f t="shared" si="3"/>
        <v>0</v>
      </c>
      <c r="H74" s="54">
        <f t="shared" si="3"/>
        <v>3</v>
      </c>
      <c r="I74" s="54">
        <f t="shared" si="3"/>
        <v>3</v>
      </c>
      <c r="J74" s="54">
        <f t="shared" si="3"/>
        <v>0</v>
      </c>
      <c r="K74" s="56">
        <f t="shared" si="3"/>
        <v>10</v>
      </c>
    </row>
    <row r="75" spans="1:11" x14ac:dyDescent="0.25">
      <c r="A75" s="43"/>
      <c r="B75" s="44"/>
      <c r="C75" s="12"/>
      <c r="D75" s="25"/>
      <c r="E75" s="25"/>
      <c r="F75" s="25"/>
      <c r="G75" s="25"/>
      <c r="H75" s="25"/>
      <c r="I75" s="25"/>
      <c r="J75" s="25"/>
      <c r="K75" s="26"/>
    </row>
    <row r="76" spans="1:11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29"/>
      <c r="J76" s="29"/>
      <c r="K76" s="30"/>
    </row>
    <row r="77" spans="1:11" x14ac:dyDescent="0.25">
      <c r="D77" s="1"/>
      <c r="E77" s="1"/>
      <c r="F77" s="1"/>
      <c r="G77" s="1"/>
      <c r="H77" s="1"/>
      <c r="I77" s="1"/>
      <c r="J77" s="1"/>
      <c r="K77" s="1"/>
    </row>
  </sheetData>
  <phoneticPr fontId="7" type="noConversion"/>
  <printOptions horizontalCentered="1"/>
  <pageMargins left="0.5" right="0.5" top="0.5" bottom="0.5" header="0.3" footer="0.3"/>
  <pageSetup scale="84" fitToHeight="0" orientation="landscape" r:id="rId1"/>
  <headerFooter>
    <oddFooter>&amp;LOffice of Economic and Demographic Research&amp;RPage 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K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11" width="14.6640625" customWidth="1"/>
  </cols>
  <sheetData>
    <row r="1" spans="1:11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5"/>
      <c r="J1" s="5"/>
      <c r="K1" s="6"/>
    </row>
    <row r="2" spans="1:11" ht="18" thickBot="1" x14ac:dyDescent="0.35">
      <c r="A2" s="80" t="s">
        <v>86</v>
      </c>
      <c r="B2" s="7"/>
      <c r="C2" s="8"/>
      <c r="D2" s="9"/>
      <c r="E2" s="9"/>
      <c r="F2" s="9"/>
      <c r="G2" s="9"/>
      <c r="H2" s="9"/>
      <c r="I2" s="9"/>
      <c r="J2" s="9"/>
      <c r="K2" s="10"/>
    </row>
    <row r="3" spans="1:11" x14ac:dyDescent="0.25">
      <c r="A3" s="31"/>
      <c r="B3" s="32"/>
      <c r="C3" s="33"/>
      <c r="D3" s="34" t="s">
        <v>76</v>
      </c>
      <c r="E3" s="34"/>
      <c r="F3" s="34"/>
      <c r="G3" s="34"/>
      <c r="H3" s="34"/>
      <c r="I3" s="34"/>
      <c r="J3" s="34"/>
      <c r="K3" s="35" t="s">
        <v>73</v>
      </c>
    </row>
    <row r="4" spans="1:11" ht="13.8" thickBot="1" x14ac:dyDescent="0.3">
      <c r="A4" s="36" t="s">
        <v>7</v>
      </c>
      <c r="B4" s="37"/>
      <c r="C4" s="38" t="s">
        <v>68</v>
      </c>
      <c r="D4" s="39" t="s">
        <v>75</v>
      </c>
      <c r="E4" s="39" t="s">
        <v>69</v>
      </c>
      <c r="F4" s="39" t="s">
        <v>70</v>
      </c>
      <c r="G4" s="39" t="s">
        <v>71</v>
      </c>
      <c r="H4" s="39" t="s">
        <v>77</v>
      </c>
      <c r="I4" s="39" t="s">
        <v>78</v>
      </c>
      <c r="J4" s="39" t="s">
        <v>66</v>
      </c>
      <c r="K4" s="40" t="s">
        <v>67</v>
      </c>
    </row>
    <row r="5" spans="1:11" x14ac:dyDescent="0.25">
      <c r="A5" s="41" t="s">
        <v>0</v>
      </c>
      <c r="B5" s="18"/>
      <c r="C5" s="19">
        <v>4827686</v>
      </c>
      <c r="D5" s="20">
        <v>913849</v>
      </c>
      <c r="E5" s="21">
        <v>380275</v>
      </c>
      <c r="F5" s="21">
        <v>0</v>
      </c>
      <c r="G5" s="20">
        <v>0</v>
      </c>
      <c r="H5" s="20">
        <v>0</v>
      </c>
      <c r="I5" s="20">
        <v>485412</v>
      </c>
      <c r="J5" s="20">
        <v>0</v>
      </c>
      <c r="K5" s="22">
        <f>SUM(C5:J5)</f>
        <v>6607222</v>
      </c>
    </row>
    <row r="6" spans="1:11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7">
        <f>SUM(C6:J6)</f>
        <v>0</v>
      </c>
    </row>
    <row r="7" spans="1:11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7">
        <f t="shared" ref="K7:K70" si="0">SUM(C7:J7)</f>
        <v>0</v>
      </c>
    </row>
    <row r="8" spans="1:11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7">
        <f t="shared" si="0"/>
        <v>0</v>
      </c>
    </row>
    <row r="9" spans="1:11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7">
        <f t="shared" si="0"/>
        <v>0</v>
      </c>
    </row>
    <row r="10" spans="1:11" x14ac:dyDescent="0.25">
      <c r="A10" s="42" t="s">
        <v>12</v>
      </c>
      <c r="B10" s="24"/>
      <c r="C10" s="72">
        <v>8324000</v>
      </c>
      <c r="D10" s="74">
        <v>7118000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7">
        <f t="shared" si="0"/>
        <v>15442000</v>
      </c>
    </row>
    <row r="11" spans="1:11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7">
        <f t="shared" si="0"/>
        <v>0</v>
      </c>
    </row>
    <row r="12" spans="1:11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7">
        <f t="shared" si="0"/>
        <v>0</v>
      </c>
    </row>
    <row r="13" spans="1:11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7">
        <f t="shared" si="0"/>
        <v>0</v>
      </c>
    </row>
    <row r="14" spans="1:11" x14ac:dyDescent="0.25">
      <c r="A14" s="42" t="s">
        <v>16</v>
      </c>
      <c r="B14" s="24"/>
      <c r="C14" s="72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7">
        <f t="shared" si="0"/>
        <v>0</v>
      </c>
    </row>
    <row r="15" spans="1:11" x14ac:dyDescent="0.25">
      <c r="A15" s="42" t="s">
        <v>17</v>
      </c>
      <c r="B15" s="24"/>
      <c r="C15" s="72">
        <v>0</v>
      </c>
      <c r="D15" s="74">
        <v>681757</v>
      </c>
      <c r="E15" s="74">
        <v>6114859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7">
        <f t="shared" si="0"/>
        <v>6796616</v>
      </c>
    </row>
    <row r="16" spans="1:11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7">
        <f t="shared" si="0"/>
        <v>0</v>
      </c>
    </row>
    <row r="17" spans="1:11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7">
        <f t="shared" si="0"/>
        <v>0</v>
      </c>
    </row>
    <row r="18" spans="1:11" x14ac:dyDescent="0.25">
      <c r="A18" s="42" t="s">
        <v>19</v>
      </c>
      <c r="B18" s="24"/>
      <c r="C18" s="72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7">
        <f t="shared" si="0"/>
        <v>0</v>
      </c>
    </row>
    <row r="19" spans="1:11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4"/>
      <c r="J19" s="74"/>
      <c r="K19" s="77">
        <f t="shared" si="0"/>
        <v>0</v>
      </c>
    </row>
    <row r="20" spans="1:11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7">
        <f t="shared" si="0"/>
        <v>0</v>
      </c>
    </row>
    <row r="21" spans="1:11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7">
        <f t="shared" si="0"/>
        <v>0</v>
      </c>
    </row>
    <row r="22" spans="1:11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7">
        <f t="shared" si="0"/>
        <v>0</v>
      </c>
    </row>
    <row r="23" spans="1:11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7">
        <f t="shared" si="0"/>
        <v>0</v>
      </c>
    </row>
    <row r="24" spans="1:11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7">
        <f t="shared" si="0"/>
        <v>0</v>
      </c>
    </row>
    <row r="25" spans="1:11" x14ac:dyDescent="0.25">
      <c r="A25" s="42" t="s">
        <v>26</v>
      </c>
      <c r="B25" s="24"/>
      <c r="C25" s="72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7">
        <f t="shared" si="0"/>
        <v>0</v>
      </c>
    </row>
    <row r="26" spans="1:11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7">
        <f t="shared" si="0"/>
        <v>0</v>
      </c>
    </row>
    <row r="27" spans="1:11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7">
        <f t="shared" si="0"/>
        <v>0</v>
      </c>
    </row>
    <row r="28" spans="1:11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7">
        <f t="shared" si="0"/>
        <v>0</v>
      </c>
    </row>
    <row r="29" spans="1:11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7">
        <f t="shared" si="0"/>
        <v>0</v>
      </c>
    </row>
    <row r="30" spans="1:11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7">
        <f t="shared" si="0"/>
        <v>0</v>
      </c>
    </row>
    <row r="31" spans="1:11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7">
        <f t="shared" si="0"/>
        <v>0</v>
      </c>
    </row>
    <row r="32" spans="1:11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7">
        <f t="shared" si="0"/>
        <v>0</v>
      </c>
    </row>
    <row r="33" spans="1:11" x14ac:dyDescent="0.25">
      <c r="A33" s="42" t="s">
        <v>34</v>
      </c>
      <c r="B33" s="24"/>
      <c r="C33" s="72">
        <v>0</v>
      </c>
      <c r="D33" s="74">
        <v>3320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7">
        <f t="shared" si="0"/>
        <v>3320</v>
      </c>
    </row>
    <row r="34" spans="1:11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7">
        <f t="shared" si="0"/>
        <v>0</v>
      </c>
    </row>
    <row r="35" spans="1:11" x14ac:dyDescent="0.25">
      <c r="A35" s="42" t="s">
        <v>36</v>
      </c>
      <c r="B35" s="24"/>
      <c r="C35" s="72">
        <v>390260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7">
        <f t="shared" si="0"/>
        <v>390260</v>
      </c>
    </row>
    <row r="36" spans="1:11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7">
        <f t="shared" si="0"/>
        <v>0</v>
      </c>
    </row>
    <row r="37" spans="1:11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7">
        <f t="shared" si="0"/>
        <v>0</v>
      </c>
    </row>
    <row r="38" spans="1:11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7">
        <f t="shared" si="0"/>
        <v>0</v>
      </c>
    </row>
    <row r="39" spans="1:11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7">
        <f t="shared" si="0"/>
        <v>0</v>
      </c>
    </row>
    <row r="40" spans="1:11" x14ac:dyDescent="0.25">
      <c r="A40" s="42" t="s">
        <v>40</v>
      </c>
      <c r="B40" s="24"/>
      <c r="C40" s="72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7">
        <f t="shared" si="0"/>
        <v>0</v>
      </c>
    </row>
    <row r="41" spans="1:11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7">
        <f t="shared" si="0"/>
        <v>0</v>
      </c>
    </row>
    <row r="42" spans="1:11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7">
        <f t="shared" si="0"/>
        <v>0</v>
      </c>
    </row>
    <row r="43" spans="1:11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7">
        <f t="shared" si="0"/>
        <v>0</v>
      </c>
    </row>
    <row r="44" spans="1:11" x14ac:dyDescent="0.25">
      <c r="A44" s="42" t="s">
        <v>43</v>
      </c>
      <c r="B44" s="24"/>
      <c r="C44" s="72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7">
        <f t="shared" si="0"/>
        <v>0</v>
      </c>
    </row>
    <row r="45" spans="1:11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7">
        <f t="shared" si="0"/>
        <v>0</v>
      </c>
    </row>
    <row r="46" spans="1:11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7">
        <f t="shared" si="0"/>
        <v>0</v>
      </c>
    </row>
    <row r="47" spans="1:11" x14ac:dyDescent="0.25">
      <c r="A47" s="42" t="s">
        <v>46</v>
      </c>
      <c r="B47" s="24"/>
      <c r="C47" s="72">
        <v>62207645</v>
      </c>
      <c r="D47" s="74">
        <v>15385880</v>
      </c>
      <c r="E47" s="74">
        <v>7841957</v>
      </c>
      <c r="F47" s="74">
        <v>2486137</v>
      </c>
      <c r="G47" s="74">
        <v>0</v>
      </c>
      <c r="H47" s="74">
        <v>0</v>
      </c>
      <c r="I47" s="74">
        <v>0</v>
      </c>
      <c r="J47" s="74">
        <v>10502751</v>
      </c>
      <c r="K47" s="77">
        <f t="shared" si="0"/>
        <v>98424370</v>
      </c>
    </row>
    <row r="48" spans="1:11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7">
        <f t="shared" si="0"/>
        <v>0</v>
      </c>
    </row>
    <row r="49" spans="1:11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7">
        <f t="shared" si="0"/>
        <v>0</v>
      </c>
    </row>
    <row r="50" spans="1:11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7">
        <f t="shared" si="0"/>
        <v>0</v>
      </c>
    </row>
    <row r="51" spans="1:11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7">
        <f t="shared" si="0"/>
        <v>0</v>
      </c>
    </row>
    <row r="52" spans="1:11" x14ac:dyDescent="0.25">
      <c r="A52" s="42" t="s">
        <v>50</v>
      </c>
      <c r="B52" s="24"/>
      <c r="C52" s="72">
        <v>31284475</v>
      </c>
      <c r="D52" s="74">
        <v>9277858</v>
      </c>
      <c r="E52" s="74">
        <v>3619298</v>
      </c>
      <c r="F52" s="74">
        <v>1575373</v>
      </c>
      <c r="G52" s="74">
        <v>0</v>
      </c>
      <c r="H52" s="74">
        <v>30212</v>
      </c>
      <c r="I52" s="74">
        <v>485109</v>
      </c>
      <c r="J52" s="74">
        <v>0</v>
      </c>
      <c r="K52" s="77">
        <f t="shared" si="0"/>
        <v>46272325</v>
      </c>
    </row>
    <row r="53" spans="1:11" x14ac:dyDescent="0.25">
      <c r="A53" s="42" t="s">
        <v>51</v>
      </c>
      <c r="B53" s="24"/>
      <c r="C53" s="72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7">
        <f t="shared" si="0"/>
        <v>0</v>
      </c>
    </row>
    <row r="54" spans="1:11" x14ac:dyDescent="0.25">
      <c r="A54" s="42" t="s">
        <v>4</v>
      </c>
      <c r="B54" s="24"/>
      <c r="C54" s="72">
        <v>24415968</v>
      </c>
      <c r="D54" s="74">
        <v>10271352</v>
      </c>
      <c r="E54" s="74">
        <v>0</v>
      </c>
      <c r="F54" s="74">
        <v>892125</v>
      </c>
      <c r="G54" s="74">
        <v>0</v>
      </c>
      <c r="H54" s="74">
        <v>0</v>
      </c>
      <c r="I54" s="74">
        <v>0</v>
      </c>
      <c r="J54" s="74">
        <v>0</v>
      </c>
      <c r="K54" s="77">
        <f t="shared" si="0"/>
        <v>35579445</v>
      </c>
    </row>
    <row r="55" spans="1:11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7">
        <f t="shared" si="0"/>
        <v>0</v>
      </c>
    </row>
    <row r="56" spans="1:11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7">
        <f t="shared" si="0"/>
        <v>0</v>
      </c>
    </row>
    <row r="57" spans="1:11" x14ac:dyDescent="0.25">
      <c r="A57" s="42" t="s">
        <v>54</v>
      </c>
      <c r="B57" s="24"/>
      <c r="C57" s="72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7">
        <f t="shared" si="0"/>
        <v>0</v>
      </c>
    </row>
    <row r="58" spans="1:11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7">
        <f t="shared" si="0"/>
        <v>0</v>
      </c>
    </row>
    <row r="59" spans="1:11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7">
        <f t="shared" si="0"/>
        <v>0</v>
      </c>
    </row>
    <row r="60" spans="1:11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7">
        <f t="shared" si="0"/>
        <v>0</v>
      </c>
    </row>
    <row r="61" spans="1:11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7">
        <f t="shared" si="0"/>
        <v>0</v>
      </c>
    </row>
    <row r="62" spans="1:11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7">
        <f t="shared" si="0"/>
        <v>0</v>
      </c>
    </row>
    <row r="63" spans="1:11" x14ac:dyDescent="0.25">
      <c r="A63" s="42" t="s">
        <v>5</v>
      </c>
      <c r="B63" s="24"/>
      <c r="C63" s="72">
        <v>3300310</v>
      </c>
      <c r="D63" s="74">
        <v>828512</v>
      </c>
      <c r="E63" s="74">
        <v>0</v>
      </c>
      <c r="F63" s="74">
        <v>461853</v>
      </c>
      <c r="G63" s="74">
        <v>0</v>
      </c>
      <c r="H63" s="74">
        <v>127817</v>
      </c>
      <c r="I63" s="74">
        <v>0</v>
      </c>
      <c r="J63" s="74">
        <v>4664</v>
      </c>
      <c r="K63" s="77">
        <f t="shared" si="0"/>
        <v>4723156</v>
      </c>
    </row>
    <row r="64" spans="1:11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7">
        <f t="shared" si="0"/>
        <v>0</v>
      </c>
    </row>
    <row r="65" spans="1:11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7">
        <f t="shared" si="0"/>
        <v>0</v>
      </c>
    </row>
    <row r="66" spans="1:11" x14ac:dyDescent="0.25">
      <c r="A66" s="42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7">
        <f t="shared" si="0"/>
        <v>0</v>
      </c>
    </row>
    <row r="67" spans="1:11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7">
        <f t="shared" si="0"/>
        <v>0</v>
      </c>
    </row>
    <row r="68" spans="1:11" x14ac:dyDescent="0.25">
      <c r="A68" s="42" t="s">
        <v>61</v>
      </c>
      <c r="B68" s="24"/>
      <c r="C68" s="72">
        <v>8353360</v>
      </c>
      <c r="D68" s="74">
        <v>1293334</v>
      </c>
      <c r="E68" s="74">
        <v>0</v>
      </c>
      <c r="F68" s="74">
        <v>0</v>
      </c>
      <c r="G68" s="74">
        <v>0</v>
      </c>
      <c r="H68" s="74">
        <v>0</v>
      </c>
      <c r="I68" s="74">
        <v>356439</v>
      </c>
      <c r="J68" s="74">
        <v>0</v>
      </c>
      <c r="K68" s="77">
        <f t="shared" si="0"/>
        <v>10003133</v>
      </c>
    </row>
    <row r="69" spans="1:11" x14ac:dyDescent="0.25">
      <c r="A69" s="42" t="s">
        <v>62</v>
      </c>
      <c r="B69" s="24"/>
      <c r="C69" s="72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7">
        <f t="shared" si="0"/>
        <v>0</v>
      </c>
    </row>
    <row r="70" spans="1:11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7">
        <f t="shared" si="0"/>
        <v>0</v>
      </c>
    </row>
    <row r="71" spans="1:11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7">
        <f>SUM(C71:J71)</f>
        <v>0</v>
      </c>
    </row>
    <row r="72" spans="1:11" x14ac:dyDescent="0.25">
      <c r="A72" s="47" t="s">
        <v>91</v>
      </c>
      <c r="B72" s="57"/>
      <c r="C72" s="58">
        <f t="shared" ref="C72:K72" si="1">SUM(C5:C71)</f>
        <v>143103704</v>
      </c>
      <c r="D72" s="59">
        <f t="shared" si="1"/>
        <v>45773862</v>
      </c>
      <c r="E72" s="59">
        <f t="shared" si="1"/>
        <v>17956389</v>
      </c>
      <c r="F72" s="59">
        <f t="shared" si="1"/>
        <v>5415488</v>
      </c>
      <c r="G72" s="59">
        <f t="shared" si="1"/>
        <v>0</v>
      </c>
      <c r="H72" s="59">
        <f>SUM(H5:H71)</f>
        <v>158029</v>
      </c>
      <c r="I72" s="59">
        <f>SUM(I5:I71)</f>
        <v>1326960</v>
      </c>
      <c r="J72" s="59">
        <f>SUM(J5:J71)</f>
        <v>10507415</v>
      </c>
      <c r="K72" s="60">
        <f t="shared" si="1"/>
        <v>224241847</v>
      </c>
    </row>
    <row r="73" spans="1:11" x14ac:dyDescent="0.25">
      <c r="A73" s="48" t="s">
        <v>72</v>
      </c>
      <c r="B73" s="57"/>
      <c r="C73" s="61">
        <f>(C72/$K72)</f>
        <v>0.63816680924858771</v>
      </c>
      <c r="D73" s="62">
        <f t="shared" ref="D73:K73" si="2">(D72/$K72)</f>
        <v>0.20412720735394227</v>
      </c>
      <c r="E73" s="62">
        <f t="shared" si="2"/>
        <v>8.0075994914544202E-2</v>
      </c>
      <c r="F73" s="62">
        <f t="shared" si="2"/>
        <v>2.415021135640218E-2</v>
      </c>
      <c r="G73" s="62">
        <f t="shared" si="2"/>
        <v>0</v>
      </c>
      <c r="H73" s="62">
        <f t="shared" si="2"/>
        <v>7.0472573301628223E-4</v>
      </c>
      <c r="I73" s="62">
        <f t="shared" si="2"/>
        <v>5.9175395571906793E-3</v>
      </c>
      <c r="J73" s="62">
        <f t="shared" si="2"/>
        <v>4.6857511836316618E-2</v>
      </c>
      <c r="K73" s="63">
        <f t="shared" si="2"/>
        <v>1</v>
      </c>
    </row>
    <row r="74" spans="1:11" x14ac:dyDescent="0.25">
      <c r="A74" s="48" t="s">
        <v>93</v>
      </c>
      <c r="B74" s="49"/>
      <c r="C74" s="54">
        <f>COUNTIF(C5:C71,"&gt;0")</f>
        <v>8</v>
      </c>
      <c r="D74" s="54">
        <f t="shared" ref="D74:K74" si="3">COUNTIF(D5:D71,"&gt;0")</f>
        <v>9</v>
      </c>
      <c r="E74" s="54">
        <f t="shared" si="3"/>
        <v>4</v>
      </c>
      <c r="F74" s="54">
        <f t="shared" si="3"/>
        <v>4</v>
      </c>
      <c r="G74" s="54">
        <f t="shared" si="3"/>
        <v>0</v>
      </c>
      <c r="H74" s="54">
        <f t="shared" si="3"/>
        <v>2</v>
      </c>
      <c r="I74" s="54">
        <f t="shared" si="3"/>
        <v>3</v>
      </c>
      <c r="J74" s="54">
        <f t="shared" si="3"/>
        <v>2</v>
      </c>
      <c r="K74" s="56">
        <f t="shared" si="3"/>
        <v>10</v>
      </c>
    </row>
    <row r="75" spans="1:11" x14ac:dyDescent="0.25">
      <c r="A75" s="43"/>
      <c r="B75" s="44"/>
      <c r="C75" s="12"/>
      <c r="D75" s="25"/>
      <c r="E75" s="25"/>
      <c r="F75" s="25"/>
      <c r="G75" s="25"/>
      <c r="H75" s="25"/>
      <c r="I75" s="25"/>
      <c r="J75" s="25"/>
      <c r="K75" s="26"/>
    </row>
    <row r="76" spans="1:11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29"/>
      <c r="J76" s="29"/>
      <c r="K76" s="30"/>
    </row>
    <row r="77" spans="1:11" x14ac:dyDescent="0.25">
      <c r="D77" s="1"/>
      <c r="E77" s="1"/>
      <c r="F77" s="1"/>
      <c r="G77" s="1"/>
      <c r="H77" s="1"/>
      <c r="I77" s="1"/>
      <c r="J77" s="1"/>
      <c r="K77" s="1"/>
    </row>
  </sheetData>
  <phoneticPr fontId="7" type="noConversion"/>
  <printOptions horizontalCentered="1"/>
  <pageMargins left="0.5" right="0.5" top="0.5" bottom="0.5" header="0.3" footer="0.3"/>
  <pageSetup scale="84" fitToHeight="0" orientation="landscape" r:id="rId1"/>
  <headerFooter>
    <oddFooter>&amp;LOffice of Economic and Demographic Research&amp;RPage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9" width="14.6640625" customWidth="1"/>
  </cols>
  <sheetData>
    <row r="1" spans="1:9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6"/>
    </row>
    <row r="2" spans="1:9" ht="18" thickBot="1" x14ac:dyDescent="0.35">
      <c r="A2" s="80" t="s">
        <v>119</v>
      </c>
      <c r="B2" s="7"/>
      <c r="C2" s="8"/>
      <c r="D2" s="9"/>
      <c r="E2" s="9"/>
      <c r="F2" s="9"/>
      <c r="G2" s="9"/>
      <c r="H2" s="9"/>
      <c r="I2" s="10"/>
    </row>
    <row r="3" spans="1:9" x14ac:dyDescent="0.25">
      <c r="A3" s="31"/>
      <c r="B3" s="32"/>
      <c r="C3" s="33"/>
      <c r="D3" s="34"/>
      <c r="E3" s="34"/>
      <c r="F3" s="34"/>
      <c r="G3" s="34"/>
      <c r="H3" s="34"/>
      <c r="I3" s="35" t="s">
        <v>73</v>
      </c>
    </row>
    <row r="4" spans="1:9" ht="13.8" thickBot="1" x14ac:dyDescent="0.3">
      <c r="A4" s="36" t="s">
        <v>7</v>
      </c>
      <c r="B4" s="37"/>
      <c r="C4" s="38" t="s">
        <v>68</v>
      </c>
      <c r="D4" s="39" t="s">
        <v>69</v>
      </c>
      <c r="E4" s="39" t="s">
        <v>108</v>
      </c>
      <c r="F4" s="39" t="s">
        <v>77</v>
      </c>
      <c r="G4" s="39" t="s">
        <v>78</v>
      </c>
      <c r="H4" s="39" t="s">
        <v>66</v>
      </c>
      <c r="I4" s="40" t="s">
        <v>67</v>
      </c>
    </row>
    <row r="5" spans="1:9" x14ac:dyDescent="0.25">
      <c r="A5" s="41" t="s">
        <v>0</v>
      </c>
      <c r="B5" s="18"/>
      <c r="C5" s="19">
        <v>8568810</v>
      </c>
      <c r="D5" s="21">
        <v>1394503</v>
      </c>
      <c r="E5" s="21">
        <v>0</v>
      </c>
      <c r="F5" s="20">
        <v>0</v>
      </c>
      <c r="G5" s="20">
        <v>772643</v>
      </c>
      <c r="H5" s="20">
        <v>0</v>
      </c>
      <c r="I5" s="22">
        <f t="shared" ref="I5:I68" si="0">SUM(C5:H5)</f>
        <v>10735956</v>
      </c>
    </row>
    <row r="6" spans="1:9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7">
        <f t="shared" si="0"/>
        <v>0</v>
      </c>
    </row>
    <row r="7" spans="1:9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7">
        <f t="shared" si="0"/>
        <v>0</v>
      </c>
    </row>
    <row r="8" spans="1:9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7">
        <f t="shared" si="0"/>
        <v>0</v>
      </c>
    </row>
    <row r="9" spans="1:9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7">
        <f t="shared" si="0"/>
        <v>0</v>
      </c>
    </row>
    <row r="10" spans="1:9" x14ac:dyDescent="0.25">
      <c r="A10" s="42" t="s">
        <v>12</v>
      </c>
      <c r="B10" s="24"/>
      <c r="C10" s="72">
        <v>1137143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7">
        <f t="shared" si="0"/>
        <v>1137143</v>
      </c>
    </row>
    <row r="11" spans="1:9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7">
        <f t="shared" si="0"/>
        <v>0</v>
      </c>
    </row>
    <row r="12" spans="1:9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7">
        <f t="shared" si="0"/>
        <v>0</v>
      </c>
    </row>
    <row r="13" spans="1:9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7">
        <f t="shared" si="0"/>
        <v>0</v>
      </c>
    </row>
    <row r="14" spans="1:9" x14ac:dyDescent="0.25">
      <c r="A14" s="42" t="s">
        <v>16</v>
      </c>
      <c r="B14" s="24"/>
      <c r="C14" s="72">
        <v>4629596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7">
        <f t="shared" si="0"/>
        <v>4629596</v>
      </c>
    </row>
    <row r="15" spans="1:9" x14ac:dyDescent="0.25">
      <c r="A15" s="42" t="s">
        <v>17</v>
      </c>
      <c r="B15" s="24"/>
      <c r="C15" s="72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7">
        <f t="shared" si="0"/>
        <v>0</v>
      </c>
    </row>
    <row r="16" spans="1:9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7">
        <f t="shared" si="0"/>
        <v>0</v>
      </c>
    </row>
    <row r="17" spans="1:9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7">
        <f t="shared" si="0"/>
        <v>0</v>
      </c>
    </row>
    <row r="18" spans="1:9" x14ac:dyDescent="0.25">
      <c r="A18" s="42" t="s">
        <v>19</v>
      </c>
      <c r="B18" s="24"/>
      <c r="C18" s="72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7">
        <f t="shared" si="0"/>
        <v>0</v>
      </c>
    </row>
    <row r="19" spans="1:9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7">
        <f t="shared" si="0"/>
        <v>0</v>
      </c>
    </row>
    <row r="20" spans="1:9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7">
        <f t="shared" si="0"/>
        <v>0</v>
      </c>
    </row>
    <row r="21" spans="1:9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7">
        <f t="shared" si="0"/>
        <v>0</v>
      </c>
    </row>
    <row r="22" spans="1:9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7">
        <f t="shared" si="0"/>
        <v>0</v>
      </c>
    </row>
    <row r="23" spans="1:9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7">
        <f t="shared" si="0"/>
        <v>0</v>
      </c>
    </row>
    <row r="24" spans="1:9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7">
        <f t="shared" si="0"/>
        <v>0</v>
      </c>
    </row>
    <row r="25" spans="1:9" x14ac:dyDescent="0.25">
      <c r="A25" s="42" t="s">
        <v>26</v>
      </c>
      <c r="B25" s="24"/>
      <c r="C25" s="72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7">
        <f t="shared" si="0"/>
        <v>0</v>
      </c>
    </row>
    <row r="26" spans="1:9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7">
        <f t="shared" si="0"/>
        <v>0</v>
      </c>
    </row>
    <row r="27" spans="1:9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7">
        <f t="shared" si="0"/>
        <v>0</v>
      </c>
    </row>
    <row r="28" spans="1:9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7">
        <f t="shared" si="0"/>
        <v>0</v>
      </c>
    </row>
    <row r="29" spans="1:9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7">
        <f t="shared" si="0"/>
        <v>0</v>
      </c>
    </row>
    <row r="30" spans="1:9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7">
        <f t="shared" si="0"/>
        <v>0</v>
      </c>
    </row>
    <row r="31" spans="1:9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7">
        <f t="shared" si="0"/>
        <v>0</v>
      </c>
    </row>
    <row r="32" spans="1:9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7">
        <f t="shared" si="0"/>
        <v>0</v>
      </c>
    </row>
    <row r="33" spans="1:9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7">
        <f t="shared" si="0"/>
        <v>0</v>
      </c>
    </row>
    <row r="34" spans="1:9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7">
        <f t="shared" si="0"/>
        <v>0</v>
      </c>
    </row>
    <row r="35" spans="1:9" x14ac:dyDescent="0.25">
      <c r="A35" s="42" t="s">
        <v>36</v>
      </c>
      <c r="B35" s="24"/>
      <c r="C35" s="72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7">
        <f t="shared" si="0"/>
        <v>0</v>
      </c>
    </row>
    <row r="36" spans="1:9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7">
        <f t="shared" si="0"/>
        <v>0</v>
      </c>
    </row>
    <row r="37" spans="1:9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7">
        <f t="shared" si="0"/>
        <v>0</v>
      </c>
    </row>
    <row r="38" spans="1:9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7">
        <f t="shared" si="0"/>
        <v>0</v>
      </c>
    </row>
    <row r="39" spans="1:9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7">
        <f t="shared" si="0"/>
        <v>0</v>
      </c>
    </row>
    <row r="40" spans="1:9" x14ac:dyDescent="0.25">
      <c r="A40" s="42" t="s">
        <v>40</v>
      </c>
      <c r="B40" s="24"/>
      <c r="C40" s="72">
        <v>6814503</v>
      </c>
      <c r="D40" s="74">
        <v>1132032</v>
      </c>
      <c r="E40" s="74">
        <v>724481</v>
      </c>
      <c r="F40" s="74">
        <v>1038</v>
      </c>
      <c r="G40" s="74">
        <v>0</v>
      </c>
      <c r="H40" s="74">
        <v>-30070</v>
      </c>
      <c r="I40" s="77">
        <f t="shared" si="0"/>
        <v>8641984</v>
      </c>
    </row>
    <row r="41" spans="1:9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7">
        <f t="shared" si="0"/>
        <v>0</v>
      </c>
    </row>
    <row r="42" spans="1:9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7">
        <f t="shared" si="0"/>
        <v>0</v>
      </c>
    </row>
    <row r="43" spans="1:9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7">
        <f t="shared" si="0"/>
        <v>0</v>
      </c>
    </row>
    <row r="44" spans="1:9" x14ac:dyDescent="0.25">
      <c r="A44" s="42" t="s">
        <v>43</v>
      </c>
      <c r="B44" s="24"/>
      <c r="C44" s="72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7">
        <f t="shared" si="0"/>
        <v>0</v>
      </c>
    </row>
    <row r="45" spans="1:9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7">
        <f t="shared" si="0"/>
        <v>0</v>
      </c>
    </row>
    <row r="46" spans="1:9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7">
        <f t="shared" si="0"/>
        <v>0</v>
      </c>
    </row>
    <row r="47" spans="1:9" x14ac:dyDescent="0.25">
      <c r="A47" s="42" t="s">
        <v>46</v>
      </c>
      <c r="B47" s="24"/>
      <c r="C47" s="72">
        <v>93807697</v>
      </c>
      <c r="D47" s="74">
        <v>15267922</v>
      </c>
      <c r="E47" s="74">
        <v>2646048</v>
      </c>
      <c r="F47" s="74">
        <v>0</v>
      </c>
      <c r="G47" s="74">
        <v>0</v>
      </c>
      <c r="H47" s="74">
        <v>0</v>
      </c>
      <c r="I47" s="77">
        <f t="shared" si="0"/>
        <v>111721667</v>
      </c>
    </row>
    <row r="48" spans="1:9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7">
        <f t="shared" si="0"/>
        <v>0</v>
      </c>
    </row>
    <row r="49" spans="1:9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7">
        <f t="shared" si="0"/>
        <v>0</v>
      </c>
    </row>
    <row r="50" spans="1:9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7">
        <f t="shared" si="0"/>
        <v>0</v>
      </c>
    </row>
    <row r="51" spans="1:9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7">
        <f t="shared" si="0"/>
        <v>0</v>
      </c>
    </row>
    <row r="52" spans="1:9" x14ac:dyDescent="0.25">
      <c r="A52" s="42" t="s">
        <v>50</v>
      </c>
      <c r="B52" s="24"/>
      <c r="C52" s="72">
        <v>85340986</v>
      </c>
      <c r="D52" s="74">
        <v>11571970</v>
      </c>
      <c r="E52" s="74">
        <v>1596060</v>
      </c>
      <c r="F52" s="74">
        <v>387</v>
      </c>
      <c r="G52" s="74">
        <v>1354898</v>
      </c>
      <c r="H52" s="74">
        <v>0</v>
      </c>
      <c r="I52" s="77">
        <f t="shared" si="0"/>
        <v>99864301</v>
      </c>
    </row>
    <row r="53" spans="1:9" x14ac:dyDescent="0.25">
      <c r="A53" s="42" t="s">
        <v>51</v>
      </c>
      <c r="B53" s="24"/>
      <c r="C53" s="72">
        <v>18962463</v>
      </c>
      <c r="D53" s="74">
        <v>0</v>
      </c>
      <c r="E53" s="74">
        <v>571751</v>
      </c>
      <c r="F53" s="74">
        <v>5</v>
      </c>
      <c r="G53" s="74">
        <v>309435</v>
      </c>
      <c r="H53" s="74">
        <v>0</v>
      </c>
      <c r="I53" s="77">
        <f t="shared" si="0"/>
        <v>19843654</v>
      </c>
    </row>
    <row r="54" spans="1:9" x14ac:dyDescent="0.25">
      <c r="A54" s="42" t="s">
        <v>4</v>
      </c>
      <c r="B54" s="24"/>
      <c r="C54" s="72">
        <v>46245276</v>
      </c>
      <c r="D54" s="74">
        <v>0</v>
      </c>
      <c r="E54" s="74">
        <v>2329674</v>
      </c>
      <c r="F54" s="74">
        <v>0</v>
      </c>
      <c r="G54" s="74">
        <v>0</v>
      </c>
      <c r="H54" s="74">
        <v>0</v>
      </c>
      <c r="I54" s="77">
        <f t="shared" si="0"/>
        <v>48574950</v>
      </c>
    </row>
    <row r="55" spans="1:9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7">
        <f t="shared" si="0"/>
        <v>0</v>
      </c>
    </row>
    <row r="56" spans="1:9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7">
        <f t="shared" si="0"/>
        <v>0</v>
      </c>
    </row>
    <row r="57" spans="1:9" x14ac:dyDescent="0.25">
      <c r="A57" s="42" t="s">
        <v>54</v>
      </c>
      <c r="B57" s="24"/>
      <c r="C57" s="72">
        <v>37506404</v>
      </c>
      <c r="D57" s="74">
        <v>5986459</v>
      </c>
      <c r="E57" s="74">
        <v>894220</v>
      </c>
      <c r="F57" s="74">
        <v>0</v>
      </c>
      <c r="G57" s="74">
        <v>0</v>
      </c>
      <c r="H57" s="74">
        <v>0</v>
      </c>
      <c r="I57" s="77">
        <f t="shared" si="0"/>
        <v>44387083</v>
      </c>
    </row>
    <row r="58" spans="1:9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7">
        <f t="shared" si="0"/>
        <v>0</v>
      </c>
    </row>
    <row r="59" spans="1:9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7">
        <f t="shared" si="0"/>
        <v>0</v>
      </c>
    </row>
    <row r="60" spans="1:9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7">
        <f t="shared" si="0"/>
        <v>0</v>
      </c>
    </row>
    <row r="61" spans="1:9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7">
        <f t="shared" si="0"/>
        <v>0</v>
      </c>
    </row>
    <row r="62" spans="1:9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7">
        <f t="shared" si="0"/>
        <v>0</v>
      </c>
    </row>
    <row r="63" spans="1:9" x14ac:dyDescent="0.25">
      <c r="A63" s="42" t="s">
        <v>5</v>
      </c>
      <c r="B63" s="24"/>
      <c r="C63" s="72">
        <v>6274316</v>
      </c>
      <c r="D63" s="74">
        <v>1620395</v>
      </c>
      <c r="E63" s="74">
        <v>2907</v>
      </c>
      <c r="F63" s="74">
        <v>89</v>
      </c>
      <c r="G63" s="74">
        <v>342021</v>
      </c>
      <c r="H63" s="74">
        <v>0</v>
      </c>
      <c r="I63" s="77">
        <f t="shared" si="0"/>
        <v>8239728</v>
      </c>
    </row>
    <row r="64" spans="1:9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7">
        <f t="shared" si="0"/>
        <v>0</v>
      </c>
    </row>
    <row r="65" spans="1:9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7">
        <f t="shared" si="0"/>
        <v>0</v>
      </c>
    </row>
    <row r="66" spans="1:9" x14ac:dyDescent="0.25">
      <c r="A66" s="78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7">
        <f t="shared" si="0"/>
        <v>0</v>
      </c>
    </row>
    <row r="67" spans="1:9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7">
        <f t="shared" si="0"/>
        <v>0</v>
      </c>
    </row>
    <row r="68" spans="1:9" x14ac:dyDescent="0.25">
      <c r="A68" s="42" t="s">
        <v>61</v>
      </c>
      <c r="B68" s="24"/>
      <c r="C68" s="72">
        <v>9577532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  <c r="I68" s="77">
        <f t="shared" si="0"/>
        <v>9577532</v>
      </c>
    </row>
    <row r="69" spans="1:9" x14ac:dyDescent="0.25">
      <c r="A69" s="42" t="s">
        <v>62</v>
      </c>
      <c r="B69" s="24"/>
      <c r="C69" s="72">
        <v>2477255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7">
        <f>SUM(C69:H69)</f>
        <v>2477255</v>
      </c>
    </row>
    <row r="70" spans="1:9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7">
        <f>SUM(C70:H70)</f>
        <v>0</v>
      </c>
    </row>
    <row r="71" spans="1:9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7">
        <f>SUM(C71:H71)</f>
        <v>0</v>
      </c>
    </row>
    <row r="72" spans="1:9" x14ac:dyDescent="0.25">
      <c r="A72" s="47" t="s">
        <v>91</v>
      </c>
      <c r="B72" s="57"/>
      <c r="C72" s="58">
        <f t="shared" ref="C72:I72" si="1">SUM(C5:C71)</f>
        <v>321341981</v>
      </c>
      <c r="D72" s="59">
        <f t="shared" si="1"/>
        <v>36973281</v>
      </c>
      <c r="E72" s="59">
        <f t="shared" si="1"/>
        <v>8765141</v>
      </c>
      <c r="F72" s="59">
        <f>SUM(F5:F71)</f>
        <v>1519</v>
      </c>
      <c r="G72" s="59">
        <f>SUM(G5:G71)</f>
        <v>2778997</v>
      </c>
      <c r="H72" s="59">
        <f>SUM(H5:H71)</f>
        <v>-30070</v>
      </c>
      <c r="I72" s="60">
        <f t="shared" si="1"/>
        <v>369830849</v>
      </c>
    </row>
    <row r="73" spans="1:9" x14ac:dyDescent="0.25">
      <c r="A73" s="48" t="s">
        <v>72</v>
      </c>
      <c r="B73" s="57"/>
      <c r="C73" s="61">
        <f t="shared" ref="C73:I73" si="2">(C72/$I72)</f>
        <v>0.86888906609302352</v>
      </c>
      <c r="D73" s="62">
        <f t="shared" si="2"/>
        <v>9.9973490853922792E-2</v>
      </c>
      <c r="E73" s="62">
        <f t="shared" si="2"/>
        <v>2.3700405262839497E-2</v>
      </c>
      <c r="F73" s="62">
        <f t="shared" si="2"/>
        <v>4.1072831109337771E-6</v>
      </c>
      <c r="G73" s="62">
        <f t="shared" si="2"/>
        <v>7.5142379482788903E-3</v>
      </c>
      <c r="H73" s="62">
        <f t="shared" si="2"/>
        <v>-8.1307441175627835E-5</v>
      </c>
      <c r="I73" s="63">
        <f t="shared" si="2"/>
        <v>1</v>
      </c>
    </row>
    <row r="74" spans="1:9" x14ac:dyDescent="0.25">
      <c r="A74" s="48" t="s">
        <v>93</v>
      </c>
      <c r="B74" s="49"/>
      <c r="C74" s="54">
        <f>COUNTIF(C5:C71,"&gt;0")</f>
        <v>12</v>
      </c>
      <c r="D74" s="54">
        <f t="shared" ref="D74:I74" si="3">COUNTIF(D5:D71,"&gt;0")</f>
        <v>6</v>
      </c>
      <c r="E74" s="54">
        <f t="shared" si="3"/>
        <v>7</v>
      </c>
      <c r="F74" s="54">
        <f t="shared" si="3"/>
        <v>4</v>
      </c>
      <c r="G74" s="54">
        <f t="shared" si="3"/>
        <v>4</v>
      </c>
      <c r="H74" s="54">
        <f t="shared" si="3"/>
        <v>0</v>
      </c>
      <c r="I74" s="56">
        <f t="shared" si="3"/>
        <v>12</v>
      </c>
    </row>
    <row r="75" spans="1:9" x14ac:dyDescent="0.25">
      <c r="A75" s="43"/>
      <c r="B75" s="44"/>
      <c r="C75" s="25"/>
      <c r="D75" s="25"/>
      <c r="E75" s="25"/>
      <c r="F75" s="25"/>
      <c r="G75" s="25"/>
      <c r="H75" s="25"/>
      <c r="I75" s="26"/>
    </row>
    <row r="76" spans="1:9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30"/>
    </row>
    <row r="77" spans="1:9" x14ac:dyDescent="0.25">
      <c r="D77" s="1"/>
      <c r="E77" s="1"/>
      <c r="F77" s="1"/>
      <c r="G77" s="1"/>
      <c r="H77" s="1"/>
      <c r="I77" s="1"/>
    </row>
  </sheetData>
  <printOptions horizontalCentered="1"/>
  <pageMargins left="0.5" right="0.5" top="0.5" bottom="0.5" header="0.3" footer="0.3"/>
  <pageSetup scale="78" fitToHeight="0" orientation="portrait" verticalDpi="0" r:id="rId1"/>
  <headerFooter>
    <oddFooter>&amp;LOffice of Economic and Demographic Research&amp;RPage &amp;P of &amp;N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K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11" width="14.6640625" customWidth="1"/>
  </cols>
  <sheetData>
    <row r="1" spans="1:11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5"/>
      <c r="J1" s="5"/>
      <c r="K1" s="6"/>
    </row>
    <row r="2" spans="1:11" ht="18" thickBot="1" x14ac:dyDescent="0.35">
      <c r="A2" s="80" t="s">
        <v>87</v>
      </c>
      <c r="B2" s="7"/>
      <c r="C2" s="8"/>
      <c r="D2" s="9"/>
      <c r="E2" s="9"/>
      <c r="F2" s="9"/>
      <c r="G2" s="9"/>
      <c r="H2" s="9"/>
      <c r="I2" s="9"/>
      <c r="J2" s="9"/>
      <c r="K2" s="10"/>
    </row>
    <row r="3" spans="1:11" x14ac:dyDescent="0.25">
      <c r="A3" s="31"/>
      <c r="B3" s="32"/>
      <c r="C3" s="33"/>
      <c r="D3" s="34" t="s">
        <v>76</v>
      </c>
      <c r="E3" s="34"/>
      <c r="F3" s="34"/>
      <c r="G3" s="34"/>
      <c r="H3" s="34"/>
      <c r="I3" s="34"/>
      <c r="J3" s="34"/>
      <c r="K3" s="35" t="s">
        <v>73</v>
      </c>
    </row>
    <row r="4" spans="1:11" ht="13.8" thickBot="1" x14ac:dyDescent="0.3">
      <c r="A4" s="36" t="s">
        <v>7</v>
      </c>
      <c r="B4" s="37"/>
      <c r="C4" s="38" t="s">
        <v>68</v>
      </c>
      <c r="D4" s="39" t="s">
        <v>75</v>
      </c>
      <c r="E4" s="39" t="s">
        <v>69</v>
      </c>
      <c r="F4" s="39" t="s">
        <v>70</v>
      </c>
      <c r="G4" s="39" t="s">
        <v>71</v>
      </c>
      <c r="H4" s="39" t="s">
        <v>77</v>
      </c>
      <c r="I4" s="39" t="s">
        <v>78</v>
      </c>
      <c r="J4" s="39" t="s">
        <v>66</v>
      </c>
      <c r="K4" s="40" t="s">
        <v>67</v>
      </c>
    </row>
    <row r="5" spans="1:11" x14ac:dyDescent="0.25">
      <c r="A5" s="41" t="s">
        <v>0</v>
      </c>
      <c r="B5" s="18"/>
      <c r="C5" s="19">
        <v>4600139</v>
      </c>
      <c r="D5" s="20">
        <v>839985</v>
      </c>
      <c r="E5" s="21">
        <v>374431</v>
      </c>
      <c r="F5" s="21">
        <v>0</v>
      </c>
      <c r="G5" s="20">
        <v>0</v>
      </c>
      <c r="H5" s="20">
        <v>0</v>
      </c>
      <c r="I5" s="20">
        <v>371631</v>
      </c>
      <c r="J5" s="20">
        <v>0</v>
      </c>
      <c r="K5" s="22">
        <f>SUM(C5:J5)</f>
        <v>6186186</v>
      </c>
    </row>
    <row r="6" spans="1:11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7">
        <f>SUM(C6:J6)</f>
        <v>0</v>
      </c>
    </row>
    <row r="7" spans="1:11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7">
        <f t="shared" ref="K7:K70" si="0">SUM(C7:J7)</f>
        <v>0</v>
      </c>
    </row>
    <row r="8" spans="1:11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7">
        <f t="shared" si="0"/>
        <v>0</v>
      </c>
    </row>
    <row r="9" spans="1:11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7">
        <f t="shared" si="0"/>
        <v>0</v>
      </c>
    </row>
    <row r="10" spans="1:11" x14ac:dyDescent="0.25">
      <c r="A10" s="42" t="s">
        <v>12</v>
      </c>
      <c r="B10" s="24"/>
      <c r="C10" s="72">
        <v>7926000</v>
      </c>
      <c r="D10" s="74">
        <v>5518000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7">
        <f t="shared" si="0"/>
        <v>13444000</v>
      </c>
    </row>
    <row r="11" spans="1:11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7">
        <f t="shared" si="0"/>
        <v>0</v>
      </c>
    </row>
    <row r="12" spans="1:11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7">
        <f t="shared" si="0"/>
        <v>0</v>
      </c>
    </row>
    <row r="13" spans="1:11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7">
        <f t="shared" si="0"/>
        <v>0</v>
      </c>
    </row>
    <row r="14" spans="1:11" x14ac:dyDescent="0.25">
      <c r="A14" s="42" t="s">
        <v>16</v>
      </c>
      <c r="B14" s="24"/>
      <c r="C14" s="72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7">
        <f t="shared" si="0"/>
        <v>0</v>
      </c>
    </row>
    <row r="15" spans="1:11" x14ac:dyDescent="0.25">
      <c r="A15" s="42" t="s">
        <v>17</v>
      </c>
      <c r="B15" s="24"/>
      <c r="C15" s="72">
        <v>0</v>
      </c>
      <c r="D15" s="74">
        <v>447135</v>
      </c>
      <c r="E15" s="74">
        <v>9408199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7">
        <f t="shared" si="0"/>
        <v>9855334</v>
      </c>
    </row>
    <row r="16" spans="1:11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7">
        <f t="shared" si="0"/>
        <v>0</v>
      </c>
    </row>
    <row r="17" spans="1:11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7">
        <f t="shared" si="0"/>
        <v>0</v>
      </c>
    </row>
    <row r="18" spans="1:11" x14ac:dyDescent="0.25">
      <c r="A18" s="42" t="s">
        <v>19</v>
      </c>
      <c r="B18" s="24"/>
      <c r="C18" s="72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7">
        <f t="shared" si="0"/>
        <v>0</v>
      </c>
    </row>
    <row r="19" spans="1:11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4"/>
      <c r="J19" s="74"/>
      <c r="K19" s="77">
        <f t="shared" si="0"/>
        <v>0</v>
      </c>
    </row>
    <row r="20" spans="1:11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7">
        <f t="shared" si="0"/>
        <v>0</v>
      </c>
    </row>
    <row r="21" spans="1:11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7">
        <f t="shared" si="0"/>
        <v>0</v>
      </c>
    </row>
    <row r="22" spans="1:11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7">
        <f t="shared" si="0"/>
        <v>0</v>
      </c>
    </row>
    <row r="23" spans="1:11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7">
        <f t="shared" si="0"/>
        <v>0</v>
      </c>
    </row>
    <row r="24" spans="1:11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7">
        <f t="shared" si="0"/>
        <v>0</v>
      </c>
    </row>
    <row r="25" spans="1:11" x14ac:dyDescent="0.25">
      <c r="A25" s="42" t="s">
        <v>26</v>
      </c>
      <c r="B25" s="24"/>
      <c r="C25" s="72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7">
        <f t="shared" si="0"/>
        <v>0</v>
      </c>
    </row>
    <row r="26" spans="1:11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7">
        <f t="shared" si="0"/>
        <v>0</v>
      </c>
    </row>
    <row r="27" spans="1:11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7">
        <f t="shared" si="0"/>
        <v>0</v>
      </c>
    </row>
    <row r="28" spans="1:11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7">
        <f t="shared" si="0"/>
        <v>0</v>
      </c>
    </row>
    <row r="29" spans="1:11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7">
        <f t="shared" si="0"/>
        <v>0</v>
      </c>
    </row>
    <row r="30" spans="1:11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7">
        <f t="shared" si="0"/>
        <v>0</v>
      </c>
    </row>
    <row r="31" spans="1:11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7">
        <f t="shared" si="0"/>
        <v>0</v>
      </c>
    </row>
    <row r="32" spans="1:11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7">
        <f t="shared" si="0"/>
        <v>0</v>
      </c>
    </row>
    <row r="33" spans="1:11" x14ac:dyDescent="0.25">
      <c r="A33" s="42" t="s">
        <v>34</v>
      </c>
      <c r="B33" s="24"/>
      <c r="C33" s="72">
        <v>0</v>
      </c>
      <c r="D33" s="74">
        <v>5726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7">
        <f t="shared" si="0"/>
        <v>5726</v>
      </c>
    </row>
    <row r="34" spans="1:11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7">
        <f t="shared" si="0"/>
        <v>0</v>
      </c>
    </row>
    <row r="35" spans="1:11" x14ac:dyDescent="0.25">
      <c r="A35" s="42" t="s">
        <v>36</v>
      </c>
      <c r="B35" s="24"/>
      <c r="C35" s="72">
        <v>557143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7">
        <f t="shared" si="0"/>
        <v>557143</v>
      </c>
    </row>
    <row r="36" spans="1:11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7">
        <f t="shared" si="0"/>
        <v>0</v>
      </c>
    </row>
    <row r="37" spans="1:11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7">
        <f t="shared" si="0"/>
        <v>0</v>
      </c>
    </row>
    <row r="38" spans="1:11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7">
        <f t="shared" si="0"/>
        <v>0</v>
      </c>
    </row>
    <row r="39" spans="1:11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7">
        <f t="shared" si="0"/>
        <v>0</v>
      </c>
    </row>
    <row r="40" spans="1:11" x14ac:dyDescent="0.25">
      <c r="A40" s="42" t="s">
        <v>40</v>
      </c>
      <c r="B40" s="24"/>
      <c r="C40" s="72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7">
        <f t="shared" si="0"/>
        <v>0</v>
      </c>
    </row>
    <row r="41" spans="1:11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7">
        <f t="shared" si="0"/>
        <v>0</v>
      </c>
    </row>
    <row r="42" spans="1:11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7">
        <f t="shared" si="0"/>
        <v>0</v>
      </c>
    </row>
    <row r="43" spans="1:11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7">
        <f t="shared" si="0"/>
        <v>0</v>
      </c>
    </row>
    <row r="44" spans="1:11" x14ac:dyDescent="0.25">
      <c r="A44" s="42" t="s">
        <v>43</v>
      </c>
      <c r="B44" s="24"/>
      <c r="C44" s="72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7">
        <f t="shared" si="0"/>
        <v>0</v>
      </c>
    </row>
    <row r="45" spans="1:11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7">
        <f t="shared" si="0"/>
        <v>0</v>
      </c>
    </row>
    <row r="46" spans="1:11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7">
        <f t="shared" si="0"/>
        <v>0</v>
      </c>
    </row>
    <row r="47" spans="1:11" x14ac:dyDescent="0.25">
      <c r="A47" s="42" t="s">
        <v>46</v>
      </c>
      <c r="B47" s="24"/>
      <c r="C47" s="72">
        <v>61107844</v>
      </c>
      <c r="D47" s="74">
        <v>14826630</v>
      </c>
      <c r="E47" s="74">
        <v>7789413</v>
      </c>
      <c r="F47" s="74">
        <v>2485663</v>
      </c>
      <c r="G47" s="74">
        <v>0</v>
      </c>
      <c r="H47" s="74">
        <v>0</v>
      </c>
      <c r="I47" s="74">
        <v>0</v>
      </c>
      <c r="J47" s="74">
        <v>8662964</v>
      </c>
      <c r="K47" s="77">
        <f t="shared" si="0"/>
        <v>94872514</v>
      </c>
    </row>
    <row r="48" spans="1:11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7">
        <f t="shared" si="0"/>
        <v>0</v>
      </c>
    </row>
    <row r="49" spans="1:11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7">
        <f t="shared" si="0"/>
        <v>0</v>
      </c>
    </row>
    <row r="50" spans="1:11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7">
        <f t="shared" si="0"/>
        <v>0</v>
      </c>
    </row>
    <row r="51" spans="1:11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7">
        <f t="shared" si="0"/>
        <v>0</v>
      </c>
    </row>
    <row r="52" spans="1:11" x14ac:dyDescent="0.25">
      <c r="A52" s="42" t="s">
        <v>50</v>
      </c>
      <c r="B52" s="24"/>
      <c r="C52" s="72">
        <v>29835787</v>
      </c>
      <c r="D52" s="74">
        <v>9050744</v>
      </c>
      <c r="E52" s="74">
        <v>3192782</v>
      </c>
      <c r="F52" s="74">
        <v>939804</v>
      </c>
      <c r="G52" s="74">
        <v>0</v>
      </c>
      <c r="H52" s="74">
        <v>86543</v>
      </c>
      <c r="I52" s="74">
        <v>427305</v>
      </c>
      <c r="J52" s="74">
        <v>0</v>
      </c>
      <c r="K52" s="77">
        <f t="shared" si="0"/>
        <v>43532965</v>
      </c>
    </row>
    <row r="53" spans="1:11" x14ac:dyDescent="0.25">
      <c r="A53" s="42" t="s">
        <v>51</v>
      </c>
      <c r="B53" s="24"/>
      <c r="C53" s="72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7">
        <f t="shared" si="0"/>
        <v>0</v>
      </c>
    </row>
    <row r="54" spans="1:11" x14ac:dyDescent="0.25">
      <c r="A54" s="42" t="s">
        <v>4</v>
      </c>
      <c r="B54" s="24"/>
      <c r="C54" s="72">
        <v>23580251</v>
      </c>
      <c r="D54" s="74">
        <v>9395341</v>
      </c>
      <c r="E54" s="74">
        <v>0</v>
      </c>
      <c r="F54" s="74">
        <v>816641</v>
      </c>
      <c r="G54" s="74">
        <v>0</v>
      </c>
      <c r="H54" s="74">
        <v>0</v>
      </c>
      <c r="I54" s="74">
        <v>0</v>
      </c>
      <c r="J54" s="74">
        <v>0</v>
      </c>
      <c r="K54" s="77">
        <f t="shared" si="0"/>
        <v>33792233</v>
      </c>
    </row>
    <row r="55" spans="1:11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7">
        <f t="shared" si="0"/>
        <v>0</v>
      </c>
    </row>
    <row r="56" spans="1:11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7">
        <f t="shared" si="0"/>
        <v>0</v>
      </c>
    </row>
    <row r="57" spans="1:11" x14ac:dyDescent="0.25">
      <c r="A57" s="42" t="s">
        <v>54</v>
      </c>
      <c r="B57" s="24"/>
      <c r="C57" s="72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7">
        <f t="shared" si="0"/>
        <v>0</v>
      </c>
    </row>
    <row r="58" spans="1:11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7">
        <f t="shared" si="0"/>
        <v>0</v>
      </c>
    </row>
    <row r="59" spans="1:11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7">
        <f t="shared" si="0"/>
        <v>0</v>
      </c>
    </row>
    <row r="60" spans="1:11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7">
        <f t="shared" si="0"/>
        <v>0</v>
      </c>
    </row>
    <row r="61" spans="1:11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7">
        <f t="shared" si="0"/>
        <v>0</v>
      </c>
    </row>
    <row r="62" spans="1:11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7">
        <f t="shared" si="0"/>
        <v>0</v>
      </c>
    </row>
    <row r="63" spans="1:11" x14ac:dyDescent="0.25">
      <c r="A63" s="42" t="s">
        <v>5</v>
      </c>
      <c r="B63" s="24"/>
      <c r="C63" s="72">
        <v>2970762</v>
      </c>
      <c r="D63" s="74">
        <v>734280</v>
      </c>
      <c r="E63" s="74">
        <v>398736</v>
      </c>
      <c r="F63" s="74">
        <v>120821</v>
      </c>
      <c r="G63" s="74">
        <v>0</v>
      </c>
      <c r="H63" s="74">
        <v>3418</v>
      </c>
      <c r="I63" s="74">
        <v>0</v>
      </c>
      <c r="J63" s="74">
        <v>0</v>
      </c>
      <c r="K63" s="77">
        <f t="shared" si="0"/>
        <v>4228017</v>
      </c>
    </row>
    <row r="64" spans="1:11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7">
        <f t="shared" si="0"/>
        <v>0</v>
      </c>
    </row>
    <row r="65" spans="1:11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7">
        <f t="shared" si="0"/>
        <v>0</v>
      </c>
    </row>
    <row r="66" spans="1:11" x14ac:dyDescent="0.25">
      <c r="A66" s="42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7">
        <f t="shared" si="0"/>
        <v>0</v>
      </c>
    </row>
    <row r="67" spans="1:11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7">
        <f t="shared" si="0"/>
        <v>0</v>
      </c>
    </row>
    <row r="68" spans="1:11" x14ac:dyDescent="0.25">
      <c r="A68" s="42" t="s">
        <v>61</v>
      </c>
      <c r="B68" s="24"/>
      <c r="C68" s="72">
        <v>7732903</v>
      </c>
      <c r="D68" s="74">
        <v>1192085</v>
      </c>
      <c r="E68" s="74">
        <v>0</v>
      </c>
      <c r="F68" s="74">
        <v>0</v>
      </c>
      <c r="G68" s="74">
        <v>0</v>
      </c>
      <c r="H68" s="74">
        <v>0</v>
      </c>
      <c r="I68" s="74">
        <v>320903</v>
      </c>
      <c r="J68" s="74">
        <v>0</v>
      </c>
      <c r="K68" s="77">
        <f t="shared" si="0"/>
        <v>9245891</v>
      </c>
    </row>
    <row r="69" spans="1:11" x14ac:dyDescent="0.25">
      <c r="A69" s="42" t="s">
        <v>62</v>
      </c>
      <c r="B69" s="24"/>
      <c r="C69" s="72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7">
        <f t="shared" si="0"/>
        <v>0</v>
      </c>
    </row>
    <row r="70" spans="1:11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7">
        <f t="shared" si="0"/>
        <v>0</v>
      </c>
    </row>
    <row r="71" spans="1:11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7">
        <f>SUM(C71:J71)</f>
        <v>0</v>
      </c>
    </row>
    <row r="72" spans="1:11" x14ac:dyDescent="0.25">
      <c r="A72" s="47" t="s">
        <v>91</v>
      </c>
      <c r="B72" s="57"/>
      <c r="C72" s="58">
        <f t="shared" ref="C72:K72" si="1">SUM(C5:C71)</f>
        <v>138310829</v>
      </c>
      <c r="D72" s="59">
        <f t="shared" si="1"/>
        <v>42009926</v>
      </c>
      <c r="E72" s="59">
        <f t="shared" si="1"/>
        <v>21163561</v>
      </c>
      <c r="F72" s="59">
        <f t="shared" si="1"/>
        <v>4362929</v>
      </c>
      <c r="G72" s="59">
        <f t="shared" si="1"/>
        <v>0</v>
      </c>
      <c r="H72" s="59">
        <f>SUM(H5:H71)</f>
        <v>89961</v>
      </c>
      <c r="I72" s="59">
        <f>SUM(I5:I71)</f>
        <v>1119839</v>
      </c>
      <c r="J72" s="59">
        <f>SUM(J5:J71)</f>
        <v>8662964</v>
      </c>
      <c r="K72" s="60">
        <f t="shared" si="1"/>
        <v>215720009</v>
      </c>
    </row>
    <row r="73" spans="1:11" x14ac:dyDescent="0.25">
      <c r="A73" s="48" t="s">
        <v>72</v>
      </c>
      <c r="B73" s="57"/>
      <c r="C73" s="61">
        <f>(C72/$K72)</f>
        <v>0.64115901738164682</v>
      </c>
      <c r="D73" s="62">
        <f t="shared" ref="D73:K73" si="2">(D72/$K72)</f>
        <v>0.19474283444888971</v>
      </c>
      <c r="E73" s="62">
        <f t="shared" si="2"/>
        <v>9.8106620234750683E-2</v>
      </c>
      <c r="F73" s="62">
        <f t="shared" si="2"/>
        <v>2.0224962071089102E-2</v>
      </c>
      <c r="G73" s="62">
        <f t="shared" si="2"/>
        <v>0</v>
      </c>
      <c r="H73" s="62">
        <f t="shared" si="2"/>
        <v>4.1702668388077067E-4</v>
      </c>
      <c r="I73" s="62">
        <f t="shared" si="2"/>
        <v>5.1911688915236417E-3</v>
      </c>
      <c r="J73" s="62">
        <f t="shared" si="2"/>
        <v>4.0158370288219301E-2</v>
      </c>
      <c r="K73" s="63">
        <f t="shared" si="2"/>
        <v>1</v>
      </c>
    </row>
    <row r="74" spans="1:11" x14ac:dyDescent="0.25">
      <c r="A74" s="48" t="s">
        <v>93</v>
      </c>
      <c r="B74" s="49"/>
      <c r="C74" s="54">
        <f>COUNTIF(C5:C71,"&gt;0")</f>
        <v>8</v>
      </c>
      <c r="D74" s="54">
        <f t="shared" ref="D74:K74" si="3">COUNTIF(D5:D71,"&gt;0")</f>
        <v>9</v>
      </c>
      <c r="E74" s="54">
        <f t="shared" si="3"/>
        <v>5</v>
      </c>
      <c r="F74" s="54">
        <f t="shared" si="3"/>
        <v>4</v>
      </c>
      <c r="G74" s="54">
        <f t="shared" si="3"/>
        <v>0</v>
      </c>
      <c r="H74" s="54">
        <f t="shared" si="3"/>
        <v>2</v>
      </c>
      <c r="I74" s="54">
        <f t="shared" si="3"/>
        <v>3</v>
      </c>
      <c r="J74" s="54">
        <f t="shared" si="3"/>
        <v>1</v>
      </c>
      <c r="K74" s="56">
        <f t="shared" si="3"/>
        <v>10</v>
      </c>
    </row>
    <row r="75" spans="1:11" x14ac:dyDescent="0.25">
      <c r="A75" s="43"/>
      <c r="B75" s="44"/>
      <c r="C75" s="12"/>
      <c r="D75" s="25"/>
      <c r="E75" s="25"/>
      <c r="F75" s="25"/>
      <c r="G75" s="25"/>
      <c r="H75" s="25"/>
      <c r="I75" s="25"/>
      <c r="J75" s="25"/>
      <c r="K75" s="26"/>
    </row>
    <row r="76" spans="1:11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29"/>
      <c r="J76" s="29"/>
      <c r="K76" s="30"/>
    </row>
    <row r="77" spans="1:11" x14ac:dyDescent="0.25">
      <c r="D77" s="1"/>
      <c r="E77" s="1"/>
      <c r="F77" s="1"/>
      <c r="G77" s="1"/>
      <c r="H77" s="1"/>
      <c r="I77" s="1"/>
      <c r="J77" s="1"/>
      <c r="K77" s="1"/>
    </row>
  </sheetData>
  <phoneticPr fontId="7" type="noConversion"/>
  <printOptions horizontalCentered="1"/>
  <pageMargins left="0.5" right="0.5" top="0.5" bottom="0.5" header="0.3" footer="0.3"/>
  <pageSetup scale="84" fitToHeight="0" orientation="landscape" r:id="rId1"/>
  <headerFooter>
    <oddFooter>&amp;LOffice of Economic and Demographic Research&amp;RPage &amp;P of &amp;N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K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11" width="14.6640625" customWidth="1"/>
  </cols>
  <sheetData>
    <row r="1" spans="1:11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5"/>
      <c r="J1" s="5"/>
      <c r="K1" s="6"/>
    </row>
    <row r="2" spans="1:11" ht="18" thickBot="1" x14ac:dyDescent="0.35">
      <c r="A2" s="80" t="s">
        <v>88</v>
      </c>
      <c r="B2" s="7"/>
      <c r="C2" s="8"/>
      <c r="D2" s="9"/>
      <c r="E2" s="9"/>
      <c r="F2" s="9"/>
      <c r="G2" s="9"/>
      <c r="H2" s="9"/>
      <c r="I2" s="9"/>
      <c r="J2" s="9"/>
      <c r="K2" s="10"/>
    </row>
    <row r="3" spans="1:11" x14ac:dyDescent="0.25">
      <c r="A3" s="31"/>
      <c r="B3" s="32"/>
      <c r="C3" s="33"/>
      <c r="D3" s="34" t="s">
        <v>76</v>
      </c>
      <c r="E3" s="34"/>
      <c r="F3" s="34"/>
      <c r="G3" s="34"/>
      <c r="H3" s="34"/>
      <c r="I3" s="34"/>
      <c r="J3" s="34"/>
      <c r="K3" s="35" t="s">
        <v>73</v>
      </c>
    </row>
    <row r="4" spans="1:11" ht="13.8" thickBot="1" x14ac:dyDescent="0.3">
      <c r="A4" s="36" t="s">
        <v>7</v>
      </c>
      <c r="B4" s="37"/>
      <c r="C4" s="38" t="s">
        <v>68</v>
      </c>
      <c r="D4" s="39" t="s">
        <v>75</v>
      </c>
      <c r="E4" s="39" t="s">
        <v>69</v>
      </c>
      <c r="F4" s="39" t="s">
        <v>70</v>
      </c>
      <c r="G4" s="39" t="s">
        <v>71</v>
      </c>
      <c r="H4" s="39" t="s">
        <v>77</v>
      </c>
      <c r="I4" s="39" t="s">
        <v>78</v>
      </c>
      <c r="J4" s="39" t="s">
        <v>66</v>
      </c>
      <c r="K4" s="40" t="s">
        <v>67</v>
      </c>
    </row>
    <row r="5" spans="1:11" x14ac:dyDescent="0.25">
      <c r="A5" s="41" t="s">
        <v>0</v>
      </c>
      <c r="B5" s="18"/>
      <c r="C5" s="19">
        <v>0</v>
      </c>
      <c r="D5" s="20">
        <v>0</v>
      </c>
      <c r="E5" s="21">
        <v>0</v>
      </c>
      <c r="F5" s="21">
        <v>0</v>
      </c>
      <c r="G5" s="20">
        <v>0</v>
      </c>
      <c r="H5" s="20">
        <v>0</v>
      </c>
      <c r="I5" s="20">
        <v>0</v>
      </c>
      <c r="J5" s="20">
        <v>5889898</v>
      </c>
      <c r="K5" s="22">
        <f>SUM(C5:J5)</f>
        <v>5889898</v>
      </c>
    </row>
    <row r="6" spans="1:11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7">
        <f>SUM(C6:J6)</f>
        <v>0</v>
      </c>
    </row>
    <row r="7" spans="1:11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7">
        <f t="shared" ref="K7:K70" si="0">SUM(C7:J7)</f>
        <v>0</v>
      </c>
    </row>
    <row r="8" spans="1:11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7">
        <f t="shared" si="0"/>
        <v>0</v>
      </c>
    </row>
    <row r="9" spans="1:11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7">
        <f t="shared" si="0"/>
        <v>0</v>
      </c>
    </row>
    <row r="10" spans="1:11" x14ac:dyDescent="0.25">
      <c r="A10" s="42" t="s">
        <v>12</v>
      </c>
      <c r="B10" s="24"/>
      <c r="C10" s="72">
        <v>7095000</v>
      </c>
      <c r="D10" s="74">
        <v>3388000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7">
        <f t="shared" si="0"/>
        <v>10483000</v>
      </c>
    </row>
    <row r="11" spans="1:11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7">
        <f t="shared" si="0"/>
        <v>0</v>
      </c>
    </row>
    <row r="12" spans="1:11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7">
        <f t="shared" si="0"/>
        <v>0</v>
      </c>
    </row>
    <row r="13" spans="1:11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7">
        <f t="shared" si="0"/>
        <v>0</v>
      </c>
    </row>
    <row r="14" spans="1:11" x14ac:dyDescent="0.25">
      <c r="A14" s="42" t="s">
        <v>16</v>
      </c>
      <c r="B14" s="24"/>
      <c r="C14" s="72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7">
        <f t="shared" si="0"/>
        <v>0</v>
      </c>
    </row>
    <row r="15" spans="1:11" x14ac:dyDescent="0.25">
      <c r="A15" s="42" t="s">
        <v>17</v>
      </c>
      <c r="B15" s="24"/>
      <c r="C15" s="72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7">
        <f t="shared" si="0"/>
        <v>0</v>
      </c>
    </row>
    <row r="16" spans="1:11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7">
        <f t="shared" si="0"/>
        <v>0</v>
      </c>
    </row>
    <row r="17" spans="1:11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7">
        <f t="shared" si="0"/>
        <v>0</v>
      </c>
    </row>
    <row r="18" spans="1:11" x14ac:dyDescent="0.25">
      <c r="A18" s="42" t="s">
        <v>19</v>
      </c>
      <c r="B18" s="24"/>
      <c r="C18" s="72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7">
        <f t="shared" si="0"/>
        <v>0</v>
      </c>
    </row>
    <row r="19" spans="1:11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4"/>
      <c r="J19" s="74"/>
      <c r="K19" s="77">
        <f t="shared" si="0"/>
        <v>0</v>
      </c>
    </row>
    <row r="20" spans="1:11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7">
        <f t="shared" si="0"/>
        <v>0</v>
      </c>
    </row>
    <row r="21" spans="1:11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7">
        <f t="shared" si="0"/>
        <v>0</v>
      </c>
    </row>
    <row r="22" spans="1:11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7">
        <f t="shared" si="0"/>
        <v>0</v>
      </c>
    </row>
    <row r="23" spans="1:11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7">
        <f t="shared" si="0"/>
        <v>0</v>
      </c>
    </row>
    <row r="24" spans="1:11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7">
        <f t="shared" si="0"/>
        <v>0</v>
      </c>
    </row>
    <row r="25" spans="1:11" x14ac:dyDescent="0.25">
      <c r="A25" s="42" t="s">
        <v>26</v>
      </c>
      <c r="B25" s="24"/>
      <c r="C25" s="72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7">
        <f t="shared" si="0"/>
        <v>0</v>
      </c>
    </row>
    <row r="26" spans="1:11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7">
        <f t="shared" si="0"/>
        <v>0</v>
      </c>
    </row>
    <row r="27" spans="1:11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7">
        <f t="shared" si="0"/>
        <v>0</v>
      </c>
    </row>
    <row r="28" spans="1:11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7">
        <f t="shared" si="0"/>
        <v>0</v>
      </c>
    </row>
    <row r="29" spans="1:11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7">
        <f t="shared" si="0"/>
        <v>0</v>
      </c>
    </row>
    <row r="30" spans="1:11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7">
        <f t="shared" si="0"/>
        <v>0</v>
      </c>
    </row>
    <row r="31" spans="1:11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7">
        <f t="shared" si="0"/>
        <v>0</v>
      </c>
    </row>
    <row r="32" spans="1:11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7">
        <f t="shared" si="0"/>
        <v>0</v>
      </c>
    </row>
    <row r="33" spans="1:11" x14ac:dyDescent="0.25">
      <c r="A33" s="42" t="s">
        <v>34</v>
      </c>
      <c r="B33" s="24"/>
      <c r="C33" s="72">
        <v>0</v>
      </c>
      <c r="D33" s="74">
        <v>16248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7">
        <f t="shared" si="0"/>
        <v>16248</v>
      </c>
    </row>
    <row r="34" spans="1:11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7">
        <f t="shared" si="0"/>
        <v>0</v>
      </c>
    </row>
    <row r="35" spans="1:11" x14ac:dyDescent="0.25">
      <c r="A35" s="42" t="s">
        <v>36</v>
      </c>
      <c r="B35" s="24"/>
      <c r="C35" s="72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7">
        <f t="shared" si="0"/>
        <v>0</v>
      </c>
    </row>
    <row r="36" spans="1:11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7">
        <f t="shared" si="0"/>
        <v>0</v>
      </c>
    </row>
    <row r="37" spans="1:11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7">
        <f t="shared" si="0"/>
        <v>0</v>
      </c>
    </row>
    <row r="38" spans="1:11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7">
        <f t="shared" si="0"/>
        <v>0</v>
      </c>
    </row>
    <row r="39" spans="1:11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7">
        <f t="shared" si="0"/>
        <v>0</v>
      </c>
    </row>
    <row r="40" spans="1:11" x14ac:dyDescent="0.25">
      <c r="A40" s="42" t="s">
        <v>40</v>
      </c>
      <c r="B40" s="24"/>
      <c r="C40" s="72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7">
        <f t="shared" si="0"/>
        <v>0</v>
      </c>
    </row>
    <row r="41" spans="1:11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7">
        <f t="shared" si="0"/>
        <v>0</v>
      </c>
    </row>
    <row r="42" spans="1:11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7">
        <f t="shared" si="0"/>
        <v>0</v>
      </c>
    </row>
    <row r="43" spans="1:11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7">
        <f t="shared" si="0"/>
        <v>0</v>
      </c>
    </row>
    <row r="44" spans="1:11" x14ac:dyDescent="0.25">
      <c r="A44" s="42" t="s">
        <v>43</v>
      </c>
      <c r="B44" s="24"/>
      <c r="C44" s="72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7">
        <f t="shared" si="0"/>
        <v>0</v>
      </c>
    </row>
    <row r="45" spans="1:11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7">
        <f t="shared" si="0"/>
        <v>0</v>
      </c>
    </row>
    <row r="46" spans="1:11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7">
        <f t="shared" si="0"/>
        <v>0</v>
      </c>
    </row>
    <row r="47" spans="1:11" x14ac:dyDescent="0.25">
      <c r="A47" s="42" t="s">
        <v>46</v>
      </c>
      <c r="B47" s="24"/>
      <c r="C47" s="72">
        <v>59638000</v>
      </c>
      <c r="D47" s="74">
        <v>14782000</v>
      </c>
      <c r="E47" s="74">
        <v>7680000</v>
      </c>
      <c r="F47" s="74">
        <v>2461000</v>
      </c>
      <c r="G47" s="74">
        <v>0</v>
      </c>
      <c r="H47" s="74">
        <v>0</v>
      </c>
      <c r="I47" s="74">
        <v>0</v>
      </c>
      <c r="J47" s="74">
        <v>7229000</v>
      </c>
      <c r="K47" s="77">
        <f t="shared" si="0"/>
        <v>91790000</v>
      </c>
    </row>
    <row r="48" spans="1:11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7">
        <f t="shared" si="0"/>
        <v>0</v>
      </c>
    </row>
    <row r="49" spans="1:11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7">
        <f t="shared" si="0"/>
        <v>0</v>
      </c>
    </row>
    <row r="50" spans="1:11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7">
        <f t="shared" si="0"/>
        <v>0</v>
      </c>
    </row>
    <row r="51" spans="1:11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7">
        <f t="shared" si="0"/>
        <v>0</v>
      </c>
    </row>
    <row r="52" spans="1:11" x14ac:dyDescent="0.25">
      <c r="A52" s="42" t="s">
        <v>50</v>
      </c>
      <c r="B52" s="24"/>
      <c r="C52" s="72">
        <v>27206660</v>
      </c>
      <c r="D52" s="74">
        <v>7640548</v>
      </c>
      <c r="E52" s="74">
        <v>3234044</v>
      </c>
      <c r="F52" s="74">
        <v>990549</v>
      </c>
      <c r="G52" s="74">
        <v>0</v>
      </c>
      <c r="H52" s="74">
        <v>49256</v>
      </c>
      <c r="I52" s="74">
        <v>401852</v>
      </c>
      <c r="J52" s="74">
        <v>0</v>
      </c>
      <c r="K52" s="77">
        <f t="shared" si="0"/>
        <v>39522909</v>
      </c>
    </row>
    <row r="53" spans="1:11" x14ac:dyDescent="0.25">
      <c r="A53" s="42" t="s">
        <v>51</v>
      </c>
      <c r="B53" s="24"/>
      <c r="C53" s="72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7">
        <f t="shared" si="0"/>
        <v>0</v>
      </c>
    </row>
    <row r="54" spans="1:11" x14ac:dyDescent="0.25">
      <c r="A54" s="42" t="s">
        <v>4</v>
      </c>
      <c r="B54" s="24"/>
      <c r="C54" s="72">
        <v>22587421</v>
      </c>
      <c r="D54" s="74">
        <v>8298102</v>
      </c>
      <c r="E54" s="74">
        <v>0</v>
      </c>
      <c r="F54" s="74">
        <v>866679</v>
      </c>
      <c r="G54" s="74">
        <v>0</v>
      </c>
      <c r="H54" s="74">
        <v>0</v>
      </c>
      <c r="I54" s="74">
        <v>0</v>
      </c>
      <c r="J54" s="74">
        <v>0</v>
      </c>
      <c r="K54" s="77">
        <f t="shared" si="0"/>
        <v>31752202</v>
      </c>
    </row>
    <row r="55" spans="1:11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7">
        <f t="shared" si="0"/>
        <v>0</v>
      </c>
    </row>
    <row r="56" spans="1:11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7">
        <f t="shared" si="0"/>
        <v>0</v>
      </c>
    </row>
    <row r="57" spans="1:11" x14ac:dyDescent="0.25">
      <c r="A57" s="42" t="s">
        <v>54</v>
      </c>
      <c r="B57" s="24"/>
      <c r="C57" s="72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7">
        <f t="shared" si="0"/>
        <v>0</v>
      </c>
    </row>
    <row r="58" spans="1:11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7">
        <f t="shared" si="0"/>
        <v>0</v>
      </c>
    </row>
    <row r="59" spans="1:11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7">
        <f t="shared" si="0"/>
        <v>0</v>
      </c>
    </row>
    <row r="60" spans="1:11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7">
        <f t="shared" si="0"/>
        <v>0</v>
      </c>
    </row>
    <row r="61" spans="1:11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7">
        <f t="shared" si="0"/>
        <v>0</v>
      </c>
    </row>
    <row r="62" spans="1:11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7">
        <f t="shared" si="0"/>
        <v>0</v>
      </c>
    </row>
    <row r="63" spans="1:11" x14ac:dyDescent="0.25">
      <c r="A63" s="42" t="s">
        <v>5</v>
      </c>
      <c r="B63" s="24"/>
      <c r="C63" s="72">
        <v>2758944</v>
      </c>
      <c r="D63" s="74">
        <v>691963</v>
      </c>
      <c r="E63" s="74">
        <v>390400</v>
      </c>
      <c r="F63" s="74">
        <v>99540</v>
      </c>
      <c r="G63" s="74">
        <v>0</v>
      </c>
      <c r="H63" s="74">
        <v>4107</v>
      </c>
      <c r="I63" s="74">
        <v>0</v>
      </c>
      <c r="J63" s="74">
        <v>0</v>
      </c>
      <c r="K63" s="77">
        <f t="shared" si="0"/>
        <v>3944954</v>
      </c>
    </row>
    <row r="64" spans="1:11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7">
        <f t="shared" si="0"/>
        <v>0</v>
      </c>
    </row>
    <row r="65" spans="1:11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7">
        <f t="shared" si="0"/>
        <v>0</v>
      </c>
    </row>
    <row r="66" spans="1:11" x14ac:dyDescent="0.25">
      <c r="A66" s="42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7">
        <f t="shared" si="0"/>
        <v>0</v>
      </c>
    </row>
    <row r="67" spans="1:11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7">
        <f t="shared" si="0"/>
        <v>0</v>
      </c>
    </row>
    <row r="68" spans="1:11" x14ac:dyDescent="0.25">
      <c r="A68" s="42" t="s">
        <v>61</v>
      </c>
      <c r="B68" s="24"/>
      <c r="C68" s="72">
        <v>7681000</v>
      </c>
      <c r="D68" s="74">
        <v>1218383</v>
      </c>
      <c r="E68" s="74">
        <v>0</v>
      </c>
      <c r="F68" s="74">
        <v>0</v>
      </c>
      <c r="G68" s="74">
        <v>0</v>
      </c>
      <c r="H68" s="74">
        <v>0</v>
      </c>
      <c r="I68" s="74">
        <v>343643</v>
      </c>
      <c r="J68" s="74">
        <v>0</v>
      </c>
      <c r="K68" s="77">
        <f t="shared" si="0"/>
        <v>9243026</v>
      </c>
    </row>
    <row r="69" spans="1:11" x14ac:dyDescent="0.25">
      <c r="A69" s="42" t="s">
        <v>62</v>
      </c>
      <c r="B69" s="24"/>
      <c r="C69" s="72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7">
        <f t="shared" si="0"/>
        <v>0</v>
      </c>
    </row>
    <row r="70" spans="1:11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7">
        <f t="shared" si="0"/>
        <v>0</v>
      </c>
    </row>
    <row r="71" spans="1:11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7">
        <f>SUM(C71:J71)</f>
        <v>0</v>
      </c>
    </row>
    <row r="72" spans="1:11" x14ac:dyDescent="0.25">
      <c r="A72" s="47" t="s">
        <v>91</v>
      </c>
      <c r="B72" s="57"/>
      <c r="C72" s="58">
        <f t="shared" ref="C72:K72" si="1">SUM(C5:C71)</f>
        <v>126967025</v>
      </c>
      <c r="D72" s="59">
        <f t="shared" si="1"/>
        <v>36035244</v>
      </c>
      <c r="E72" s="59">
        <f t="shared" si="1"/>
        <v>11304444</v>
      </c>
      <c r="F72" s="59">
        <f t="shared" si="1"/>
        <v>4417768</v>
      </c>
      <c r="G72" s="59">
        <f t="shared" si="1"/>
        <v>0</v>
      </c>
      <c r="H72" s="59">
        <f>SUM(H5:H71)</f>
        <v>53363</v>
      </c>
      <c r="I72" s="59">
        <f>SUM(I5:I71)</f>
        <v>745495</v>
      </c>
      <c r="J72" s="59">
        <f>SUM(J5:J71)</f>
        <v>13118898</v>
      </c>
      <c r="K72" s="60">
        <f t="shared" si="1"/>
        <v>192642237</v>
      </c>
    </row>
    <row r="73" spans="1:11" x14ac:dyDescent="0.25">
      <c r="A73" s="48" t="s">
        <v>72</v>
      </c>
      <c r="B73" s="57"/>
      <c r="C73" s="61">
        <f>(C72/$K72)</f>
        <v>0.65908196965133869</v>
      </c>
      <c r="D73" s="62">
        <f t="shared" ref="D73:K73" si="2">(D72/$K72)</f>
        <v>0.18705785689147703</v>
      </c>
      <c r="E73" s="62">
        <f t="shared" si="2"/>
        <v>5.8681025386971598E-2</v>
      </c>
      <c r="F73" s="62">
        <f t="shared" si="2"/>
        <v>2.2932499480890059E-2</v>
      </c>
      <c r="G73" s="62">
        <f t="shared" si="2"/>
        <v>0</v>
      </c>
      <c r="H73" s="62">
        <f t="shared" si="2"/>
        <v>2.7700571188861352E-4</v>
      </c>
      <c r="I73" s="62">
        <f t="shared" si="2"/>
        <v>3.8698418976519672E-3</v>
      </c>
      <c r="J73" s="62">
        <f t="shared" si="2"/>
        <v>6.8099800979782021E-2</v>
      </c>
      <c r="K73" s="63">
        <f t="shared" si="2"/>
        <v>1</v>
      </c>
    </row>
    <row r="74" spans="1:11" x14ac:dyDescent="0.25">
      <c r="A74" s="48" t="s">
        <v>93</v>
      </c>
      <c r="B74" s="49"/>
      <c r="C74" s="54">
        <f>COUNTIF(C5:C71,"&gt;0")</f>
        <v>6</v>
      </c>
      <c r="D74" s="54">
        <f t="shared" ref="D74:K74" si="3">COUNTIF(D5:D71,"&gt;0")</f>
        <v>7</v>
      </c>
      <c r="E74" s="54">
        <f t="shared" si="3"/>
        <v>3</v>
      </c>
      <c r="F74" s="54">
        <f t="shared" si="3"/>
        <v>4</v>
      </c>
      <c r="G74" s="54">
        <f t="shared" si="3"/>
        <v>0</v>
      </c>
      <c r="H74" s="54">
        <f t="shared" si="3"/>
        <v>2</v>
      </c>
      <c r="I74" s="54">
        <f t="shared" si="3"/>
        <v>2</v>
      </c>
      <c r="J74" s="54">
        <f t="shared" si="3"/>
        <v>2</v>
      </c>
      <c r="K74" s="56">
        <f t="shared" si="3"/>
        <v>8</v>
      </c>
    </row>
    <row r="75" spans="1:11" x14ac:dyDescent="0.25">
      <c r="A75" s="43"/>
      <c r="B75" s="44"/>
      <c r="C75" s="12"/>
      <c r="D75" s="25"/>
      <c r="E75" s="25"/>
      <c r="F75" s="25"/>
      <c r="G75" s="25"/>
      <c r="H75" s="25"/>
      <c r="I75" s="25"/>
      <c r="J75" s="25"/>
      <c r="K75" s="26"/>
    </row>
    <row r="76" spans="1:11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29"/>
      <c r="J76" s="29"/>
      <c r="K76" s="30"/>
    </row>
    <row r="77" spans="1:11" x14ac:dyDescent="0.25">
      <c r="D77" s="1"/>
      <c r="E77" s="1"/>
      <c r="F77" s="1"/>
      <c r="G77" s="1"/>
      <c r="H77" s="1"/>
      <c r="I77" s="1"/>
      <c r="J77" s="1"/>
      <c r="K77" s="1"/>
    </row>
  </sheetData>
  <phoneticPr fontId="7" type="noConversion"/>
  <printOptions horizontalCentered="1"/>
  <pageMargins left="0.5" right="0.5" top="0.5" bottom="0.5" header="0.3" footer="0.3"/>
  <pageSetup scale="84" fitToHeight="0" orientation="landscape" r:id="rId1"/>
  <headerFooter>
    <oddFooter>&amp;LOffice of Economic and Demographic Research&amp;RPage &amp;P of &amp;N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K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11" width="14.6640625" customWidth="1"/>
  </cols>
  <sheetData>
    <row r="1" spans="1:11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5"/>
      <c r="J1" s="5"/>
      <c r="K1" s="6"/>
    </row>
    <row r="2" spans="1:11" ht="18" thickBot="1" x14ac:dyDescent="0.35">
      <c r="A2" s="80" t="s">
        <v>89</v>
      </c>
      <c r="B2" s="7"/>
      <c r="C2" s="8"/>
      <c r="D2" s="9"/>
      <c r="E2" s="9"/>
      <c r="F2" s="9"/>
      <c r="G2" s="9"/>
      <c r="H2" s="9"/>
      <c r="I2" s="9"/>
      <c r="J2" s="9"/>
      <c r="K2" s="10"/>
    </row>
    <row r="3" spans="1:11" x14ac:dyDescent="0.25">
      <c r="A3" s="31"/>
      <c r="B3" s="32"/>
      <c r="C3" s="33"/>
      <c r="D3" s="34" t="s">
        <v>76</v>
      </c>
      <c r="E3" s="34"/>
      <c r="F3" s="34"/>
      <c r="G3" s="34"/>
      <c r="H3" s="34"/>
      <c r="I3" s="34"/>
      <c r="J3" s="34"/>
      <c r="K3" s="35" t="s">
        <v>73</v>
      </c>
    </row>
    <row r="4" spans="1:11" ht="13.8" thickBot="1" x14ac:dyDescent="0.3">
      <c r="A4" s="36" t="s">
        <v>7</v>
      </c>
      <c r="B4" s="37"/>
      <c r="C4" s="38" t="s">
        <v>68</v>
      </c>
      <c r="D4" s="39" t="s">
        <v>75</v>
      </c>
      <c r="E4" s="39" t="s">
        <v>69</v>
      </c>
      <c r="F4" s="39" t="s">
        <v>70</v>
      </c>
      <c r="G4" s="39" t="s">
        <v>71</v>
      </c>
      <c r="H4" s="39" t="s">
        <v>77</v>
      </c>
      <c r="I4" s="39" t="s">
        <v>78</v>
      </c>
      <c r="J4" s="39" t="s">
        <v>66</v>
      </c>
      <c r="K4" s="40" t="s">
        <v>67</v>
      </c>
    </row>
    <row r="5" spans="1:11" x14ac:dyDescent="0.25">
      <c r="A5" s="41" t="s">
        <v>0</v>
      </c>
      <c r="B5" s="18"/>
      <c r="C5" s="19">
        <v>5364589</v>
      </c>
      <c r="D5" s="20">
        <v>0</v>
      </c>
      <c r="E5" s="21">
        <v>0</v>
      </c>
      <c r="F5" s="21">
        <v>0</v>
      </c>
      <c r="G5" s="20">
        <v>0</v>
      </c>
      <c r="H5" s="20">
        <v>830788</v>
      </c>
      <c r="I5" s="20">
        <v>0</v>
      </c>
      <c r="J5" s="20">
        <v>0</v>
      </c>
      <c r="K5" s="22">
        <f>SUM(C5:J5)</f>
        <v>6195377</v>
      </c>
    </row>
    <row r="6" spans="1:11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7">
        <f>SUM(C6:J6)</f>
        <v>0</v>
      </c>
    </row>
    <row r="7" spans="1:11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7">
        <f t="shared" ref="K7:K70" si="0">SUM(C7:J7)</f>
        <v>0</v>
      </c>
    </row>
    <row r="8" spans="1:11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7">
        <f t="shared" si="0"/>
        <v>0</v>
      </c>
    </row>
    <row r="9" spans="1:11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  <c r="K9" s="77">
        <f t="shared" si="0"/>
        <v>0</v>
      </c>
    </row>
    <row r="10" spans="1:11" x14ac:dyDescent="0.25">
      <c r="A10" s="42" t="s">
        <v>12</v>
      </c>
      <c r="B10" s="24"/>
      <c r="C10" s="72">
        <v>2893000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7">
        <f t="shared" si="0"/>
        <v>2893000</v>
      </c>
    </row>
    <row r="11" spans="1:11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7">
        <f t="shared" si="0"/>
        <v>0</v>
      </c>
    </row>
    <row r="12" spans="1:11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7">
        <f t="shared" si="0"/>
        <v>0</v>
      </c>
    </row>
    <row r="13" spans="1:11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  <c r="K13" s="77">
        <f t="shared" si="0"/>
        <v>0</v>
      </c>
    </row>
    <row r="14" spans="1:11" x14ac:dyDescent="0.25">
      <c r="A14" s="42" t="s">
        <v>16</v>
      </c>
      <c r="B14" s="24"/>
      <c r="C14" s="72">
        <v>0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7">
        <f t="shared" si="0"/>
        <v>0</v>
      </c>
    </row>
    <row r="15" spans="1:11" x14ac:dyDescent="0.25">
      <c r="A15" s="42" t="s">
        <v>17</v>
      </c>
      <c r="B15" s="24"/>
      <c r="C15" s="72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4">
        <v>0</v>
      </c>
      <c r="J15" s="74">
        <v>0</v>
      </c>
      <c r="K15" s="77">
        <f t="shared" si="0"/>
        <v>0</v>
      </c>
    </row>
    <row r="16" spans="1:11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7">
        <f t="shared" si="0"/>
        <v>0</v>
      </c>
    </row>
    <row r="17" spans="1:11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7">
        <f t="shared" si="0"/>
        <v>0</v>
      </c>
    </row>
    <row r="18" spans="1:11" x14ac:dyDescent="0.25">
      <c r="A18" s="42" t="s">
        <v>19</v>
      </c>
      <c r="B18" s="24"/>
      <c r="C18" s="72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7">
        <f t="shared" si="0"/>
        <v>0</v>
      </c>
    </row>
    <row r="19" spans="1:11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4"/>
      <c r="J19" s="74"/>
      <c r="K19" s="77">
        <f t="shared" si="0"/>
        <v>0</v>
      </c>
    </row>
    <row r="20" spans="1:11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7">
        <f t="shared" si="0"/>
        <v>0</v>
      </c>
    </row>
    <row r="21" spans="1:11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7">
        <f t="shared" si="0"/>
        <v>0</v>
      </c>
    </row>
    <row r="22" spans="1:11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7">
        <f t="shared" si="0"/>
        <v>0</v>
      </c>
    </row>
    <row r="23" spans="1:11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7">
        <f t="shared" si="0"/>
        <v>0</v>
      </c>
    </row>
    <row r="24" spans="1:11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7">
        <f t="shared" si="0"/>
        <v>0</v>
      </c>
    </row>
    <row r="25" spans="1:11" x14ac:dyDescent="0.25">
      <c r="A25" s="42" t="s">
        <v>26</v>
      </c>
      <c r="B25" s="24"/>
      <c r="C25" s="72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7">
        <f t="shared" si="0"/>
        <v>0</v>
      </c>
    </row>
    <row r="26" spans="1:11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7">
        <f t="shared" si="0"/>
        <v>0</v>
      </c>
    </row>
    <row r="27" spans="1:11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7">
        <f t="shared" si="0"/>
        <v>0</v>
      </c>
    </row>
    <row r="28" spans="1:11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7">
        <f t="shared" si="0"/>
        <v>0</v>
      </c>
    </row>
    <row r="29" spans="1:11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7">
        <f t="shared" si="0"/>
        <v>0</v>
      </c>
    </row>
    <row r="30" spans="1:11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7">
        <f t="shared" si="0"/>
        <v>0</v>
      </c>
    </row>
    <row r="31" spans="1:11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7">
        <f t="shared" si="0"/>
        <v>0</v>
      </c>
    </row>
    <row r="32" spans="1:11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7">
        <f t="shared" si="0"/>
        <v>0</v>
      </c>
    </row>
    <row r="33" spans="1:11" x14ac:dyDescent="0.25">
      <c r="A33" s="42" t="s">
        <v>34</v>
      </c>
      <c r="B33" s="24"/>
      <c r="C33" s="72">
        <v>0</v>
      </c>
      <c r="D33" s="74">
        <v>3133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7">
        <f t="shared" si="0"/>
        <v>3133</v>
      </c>
    </row>
    <row r="34" spans="1:11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7">
        <f t="shared" si="0"/>
        <v>0</v>
      </c>
    </row>
    <row r="35" spans="1:11" x14ac:dyDescent="0.25">
      <c r="A35" s="42" t="s">
        <v>36</v>
      </c>
      <c r="B35" s="24"/>
      <c r="C35" s="72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7">
        <f t="shared" si="0"/>
        <v>0</v>
      </c>
    </row>
    <row r="36" spans="1:11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7">
        <f t="shared" si="0"/>
        <v>0</v>
      </c>
    </row>
    <row r="37" spans="1:11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7">
        <f t="shared" si="0"/>
        <v>0</v>
      </c>
    </row>
    <row r="38" spans="1:11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7">
        <f t="shared" si="0"/>
        <v>0</v>
      </c>
    </row>
    <row r="39" spans="1:11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7">
        <f t="shared" si="0"/>
        <v>0</v>
      </c>
    </row>
    <row r="40" spans="1:11" x14ac:dyDescent="0.25">
      <c r="A40" s="42" t="s">
        <v>40</v>
      </c>
      <c r="B40" s="24"/>
      <c r="C40" s="72"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7">
        <f t="shared" si="0"/>
        <v>0</v>
      </c>
    </row>
    <row r="41" spans="1:11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7">
        <f t="shared" si="0"/>
        <v>0</v>
      </c>
    </row>
    <row r="42" spans="1:11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7">
        <f t="shared" si="0"/>
        <v>0</v>
      </c>
    </row>
    <row r="43" spans="1:11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7">
        <f t="shared" si="0"/>
        <v>0</v>
      </c>
    </row>
    <row r="44" spans="1:11" x14ac:dyDescent="0.25">
      <c r="A44" s="42" t="s">
        <v>43</v>
      </c>
      <c r="B44" s="24"/>
      <c r="C44" s="72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7">
        <f t="shared" si="0"/>
        <v>0</v>
      </c>
    </row>
    <row r="45" spans="1:11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6079810</v>
      </c>
      <c r="G45" s="74">
        <v>0</v>
      </c>
      <c r="H45" s="74">
        <v>0</v>
      </c>
      <c r="I45" s="74">
        <v>0</v>
      </c>
      <c r="J45" s="74">
        <v>0</v>
      </c>
      <c r="K45" s="77">
        <f t="shared" si="0"/>
        <v>6079810</v>
      </c>
    </row>
    <row r="46" spans="1:11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7">
        <f t="shared" si="0"/>
        <v>0</v>
      </c>
    </row>
    <row r="47" spans="1:11" x14ac:dyDescent="0.25">
      <c r="A47" s="42" t="s">
        <v>46</v>
      </c>
      <c r="B47" s="24"/>
      <c r="C47" s="72">
        <v>56234000</v>
      </c>
      <c r="D47" s="74">
        <v>13872000</v>
      </c>
      <c r="E47" s="74">
        <v>6788000</v>
      </c>
      <c r="F47" s="74">
        <v>2612000</v>
      </c>
      <c r="G47" s="74">
        <v>0</v>
      </c>
      <c r="H47" s="74">
        <v>0</v>
      </c>
      <c r="I47" s="74">
        <v>0</v>
      </c>
      <c r="J47" s="74">
        <v>5759000</v>
      </c>
      <c r="K47" s="77">
        <f t="shared" si="0"/>
        <v>85265000</v>
      </c>
    </row>
    <row r="48" spans="1:11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7">
        <f t="shared" si="0"/>
        <v>0</v>
      </c>
    </row>
    <row r="49" spans="1:11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7">
        <f t="shared" si="0"/>
        <v>0</v>
      </c>
    </row>
    <row r="50" spans="1:11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7">
        <f t="shared" si="0"/>
        <v>0</v>
      </c>
    </row>
    <row r="51" spans="1:11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7">
        <f t="shared" si="0"/>
        <v>0</v>
      </c>
    </row>
    <row r="52" spans="1:11" x14ac:dyDescent="0.25">
      <c r="A52" s="42" t="s">
        <v>50</v>
      </c>
      <c r="B52" s="24"/>
      <c r="C52" s="72">
        <v>24862888</v>
      </c>
      <c r="D52" s="74">
        <v>6629245</v>
      </c>
      <c r="E52" s="74">
        <v>2957177</v>
      </c>
      <c r="F52" s="74">
        <v>1023550</v>
      </c>
      <c r="G52" s="74">
        <v>0</v>
      </c>
      <c r="H52" s="74">
        <v>32760</v>
      </c>
      <c r="I52" s="74">
        <v>568243</v>
      </c>
      <c r="J52" s="74">
        <v>0</v>
      </c>
      <c r="K52" s="77">
        <f t="shared" si="0"/>
        <v>36073863</v>
      </c>
    </row>
    <row r="53" spans="1:11" x14ac:dyDescent="0.25">
      <c r="A53" s="42" t="s">
        <v>51</v>
      </c>
      <c r="B53" s="24"/>
      <c r="C53" s="72">
        <v>0</v>
      </c>
      <c r="D53" s="74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7">
        <f t="shared" si="0"/>
        <v>0</v>
      </c>
    </row>
    <row r="54" spans="1:11" x14ac:dyDescent="0.25">
      <c r="A54" s="42" t="s">
        <v>4</v>
      </c>
      <c r="B54" s="24"/>
      <c r="C54" s="72">
        <v>21505949</v>
      </c>
      <c r="D54" s="74">
        <v>7269371</v>
      </c>
      <c r="E54" s="74">
        <v>0</v>
      </c>
      <c r="F54" s="74">
        <v>908435</v>
      </c>
      <c r="G54" s="74">
        <v>0</v>
      </c>
      <c r="H54" s="74">
        <v>0</v>
      </c>
      <c r="I54" s="74">
        <v>0</v>
      </c>
      <c r="J54" s="74">
        <v>0</v>
      </c>
      <c r="K54" s="77">
        <f t="shared" si="0"/>
        <v>29683755</v>
      </c>
    </row>
    <row r="55" spans="1:11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7">
        <f t="shared" si="0"/>
        <v>0</v>
      </c>
    </row>
    <row r="56" spans="1:11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7">
        <f t="shared" si="0"/>
        <v>0</v>
      </c>
    </row>
    <row r="57" spans="1:11" x14ac:dyDescent="0.25">
      <c r="A57" s="42" t="s">
        <v>54</v>
      </c>
      <c r="B57" s="24"/>
      <c r="C57" s="72">
        <v>0</v>
      </c>
      <c r="D57" s="74">
        <v>0</v>
      </c>
      <c r="E57" s="74">
        <v>0</v>
      </c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7">
        <f t="shared" si="0"/>
        <v>0</v>
      </c>
    </row>
    <row r="58" spans="1:11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7">
        <f t="shared" si="0"/>
        <v>0</v>
      </c>
    </row>
    <row r="59" spans="1:11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7">
        <f t="shared" si="0"/>
        <v>0</v>
      </c>
    </row>
    <row r="60" spans="1:11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7">
        <f t="shared" si="0"/>
        <v>0</v>
      </c>
    </row>
    <row r="61" spans="1:11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7">
        <f t="shared" si="0"/>
        <v>0</v>
      </c>
    </row>
    <row r="62" spans="1:11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7">
        <f t="shared" si="0"/>
        <v>0</v>
      </c>
    </row>
    <row r="63" spans="1:11" x14ac:dyDescent="0.25">
      <c r="A63" s="42" t="s">
        <v>5</v>
      </c>
      <c r="B63" s="24"/>
      <c r="C63" s="72">
        <v>2511515</v>
      </c>
      <c r="D63" s="74">
        <v>661080</v>
      </c>
      <c r="E63" s="74">
        <v>350732</v>
      </c>
      <c r="F63" s="74">
        <v>98553</v>
      </c>
      <c r="G63" s="74">
        <v>0</v>
      </c>
      <c r="H63" s="74">
        <v>4189</v>
      </c>
      <c r="I63" s="74">
        <v>0</v>
      </c>
      <c r="J63" s="74">
        <v>0</v>
      </c>
      <c r="K63" s="77">
        <f t="shared" si="0"/>
        <v>3626069</v>
      </c>
    </row>
    <row r="64" spans="1:11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7">
        <f t="shared" si="0"/>
        <v>0</v>
      </c>
    </row>
    <row r="65" spans="1:11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7">
        <f t="shared" si="0"/>
        <v>0</v>
      </c>
    </row>
    <row r="66" spans="1:11" x14ac:dyDescent="0.25">
      <c r="A66" s="42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7">
        <f t="shared" si="0"/>
        <v>0</v>
      </c>
    </row>
    <row r="67" spans="1:11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7">
        <f t="shared" si="0"/>
        <v>0</v>
      </c>
    </row>
    <row r="68" spans="1:11" x14ac:dyDescent="0.25">
      <c r="A68" s="42" t="s">
        <v>61</v>
      </c>
      <c r="B68" s="24"/>
      <c r="C68" s="72">
        <v>7148733</v>
      </c>
      <c r="D68" s="74">
        <v>1219688</v>
      </c>
      <c r="E68" s="74">
        <v>0</v>
      </c>
      <c r="F68" s="74">
        <v>0</v>
      </c>
      <c r="G68" s="74">
        <v>0</v>
      </c>
      <c r="H68" s="74">
        <v>0</v>
      </c>
      <c r="I68" s="74">
        <v>345974</v>
      </c>
      <c r="J68" s="74">
        <v>0</v>
      </c>
      <c r="K68" s="77">
        <f t="shared" si="0"/>
        <v>8714395</v>
      </c>
    </row>
    <row r="69" spans="1:11" x14ac:dyDescent="0.25">
      <c r="A69" s="42" t="s">
        <v>62</v>
      </c>
      <c r="B69" s="24"/>
      <c r="C69" s="72">
        <v>0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7">
        <f t="shared" si="0"/>
        <v>0</v>
      </c>
    </row>
    <row r="70" spans="1:11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7">
        <f t="shared" si="0"/>
        <v>0</v>
      </c>
    </row>
    <row r="71" spans="1:11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7">
        <f>SUM(C71:J71)</f>
        <v>0</v>
      </c>
    </row>
    <row r="72" spans="1:11" x14ac:dyDescent="0.25">
      <c r="A72" s="47" t="s">
        <v>91</v>
      </c>
      <c r="B72" s="57"/>
      <c r="C72" s="58">
        <f t="shared" ref="C72:K72" si="1">SUM(C5:C71)</f>
        <v>120520674</v>
      </c>
      <c r="D72" s="59">
        <f t="shared" si="1"/>
        <v>29654517</v>
      </c>
      <c r="E72" s="59">
        <f t="shared" si="1"/>
        <v>10095909</v>
      </c>
      <c r="F72" s="59">
        <f t="shared" si="1"/>
        <v>10722348</v>
      </c>
      <c r="G72" s="59">
        <f t="shared" si="1"/>
        <v>0</v>
      </c>
      <c r="H72" s="59">
        <f>SUM(H5:H71)</f>
        <v>867737</v>
      </c>
      <c r="I72" s="59">
        <f>SUM(I5:I71)</f>
        <v>914217</v>
      </c>
      <c r="J72" s="59">
        <f>SUM(J5:J71)</f>
        <v>5759000</v>
      </c>
      <c r="K72" s="60">
        <f t="shared" si="1"/>
        <v>178534402</v>
      </c>
    </row>
    <row r="73" spans="1:11" x14ac:dyDescent="0.25">
      <c r="A73" s="48" t="s">
        <v>72</v>
      </c>
      <c r="B73" s="57"/>
      <c r="C73" s="61">
        <f>(C72/$K72)</f>
        <v>0.67505574639894894</v>
      </c>
      <c r="D73" s="62">
        <f t="shared" ref="D73:K73" si="2">(D72/$K72)</f>
        <v>0.16609973578089449</v>
      </c>
      <c r="E73" s="62">
        <f t="shared" si="2"/>
        <v>5.6548815729082845E-2</v>
      </c>
      <c r="F73" s="62">
        <f t="shared" si="2"/>
        <v>6.0057601671637491E-2</v>
      </c>
      <c r="G73" s="62">
        <f t="shared" si="2"/>
        <v>0</v>
      </c>
      <c r="H73" s="62">
        <f t="shared" si="2"/>
        <v>4.8603349846266606E-3</v>
      </c>
      <c r="I73" s="62">
        <f t="shared" si="2"/>
        <v>5.1206769662241339E-3</v>
      </c>
      <c r="J73" s="62">
        <f t="shared" si="2"/>
        <v>3.2257088468585458E-2</v>
      </c>
      <c r="K73" s="63">
        <f t="shared" si="2"/>
        <v>1</v>
      </c>
    </row>
    <row r="74" spans="1:11" x14ac:dyDescent="0.25">
      <c r="A74" s="48" t="s">
        <v>93</v>
      </c>
      <c r="B74" s="49"/>
      <c r="C74" s="54">
        <f>COUNTIF(C5:C71,"&gt;0")</f>
        <v>7</v>
      </c>
      <c r="D74" s="54">
        <f t="shared" ref="D74:K74" si="3">COUNTIF(D5:D71,"&gt;0")</f>
        <v>6</v>
      </c>
      <c r="E74" s="54">
        <f t="shared" si="3"/>
        <v>3</v>
      </c>
      <c r="F74" s="54">
        <f t="shared" si="3"/>
        <v>5</v>
      </c>
      <c r="G74" s="54">
        <f t="shared" si="3"/>
        <v>0</v>
      </c>
      <c r="H74" s="54">
        <f t="shared" si="3"/>
        <v>3</v>
      </c>
      <c r="I74" s="54">
        <f t="shared" si="3"/>
        <v>2</v>
      </c>
      <c r="J74" s="54">
        <f t="shared" si="3"/>
        <v>1</v>
      </c>
      <c r="K74" s="56">
        <f t="shared" si="3"/>
        <v>9</v>
      </c>
    </row>
    <row r="75" spans="1:11" x14ac:dyDescent="0.25">
      <c r="A75" s="43"/>
      <c r="B75" s="44"/>
      <c r="C75" s="12"/>
      <c r="D75" s="25"/>
      <c r="E75" s="25"/>
      <c r="F75" s="25"/>
      <c r="G75" s="25"/>
      <c r="H75" s="25"/>
      <c r="I75" s="25"/>
      <c r="J75" s="25"/>
      <c r="K75" s="26"/>
    </row>
    <row r="76" spans="1:11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29"/>
      <c r="J76" s="29"/>
      <c r="K76" s="30"/>
    </row>
    <row r="77" spans="1:11" x14ac:dyDescent="0.25">
      <c r="D77" s="1"/>
      <c r="E77" s="1"/>
      <c r="F77" s="1"/>
      <c r="G77" s="1"/>
      <c r="H77" s="1"/>
      <c r="I77" s="1"/>
      <c r="J77" s="1"/>
      <c r="K77" s="1"/>
    </row>
  </sheetData>
  <phoneticPr fontId="7" type="noConversion"/>
  <printOptions horizontalCentered="1"/>
  <pageMargins left="0.5" right="0.5" top="0.5" bottom="0.5" header="0.3" footer="0.3"/>
  <pageSetup scale="84" fitToHeight="0" orientation="landscape" r:id="rId1"/>
  <headerFooter>
    <oddFooter>&amp;LOffice of Economic and Demographic Research&amp;RPage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9" width="14.6640625" customWidth="1"/>
  </cols>
  <sheetData>
    <row r="1" spans="1:9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6"/>
    </row>
    <row r="2" spans="1:9" ht="18" thickBot="1" x14ac:dyDescent="0.35">
      <c r="A2" s="80" t="s">
        <v>117</v>
      </c>
      <c r="B2" s="7"/>
      <c r="C2" s="8"/>
      <c r="D2" s="9"/>
      <c r="E2" s="9"/>
      <c r="F2" s="9"/>
      <c r="G2" s="9"/>
      <c r="H2" s="9"/>
      <c r="I2" s="10"/>
    </row>
    <row r="3" spans="1:9" x14ac:dyDescent="0.25">
      <c r="A3" s="31"/>
      <c r="B3" s="32"/>
      <c r="C3" s="33"/>
      <c r="D3" s="34"/>
      <c r="E3" s="34"/>
      <c r="F3" s="34"/>
      <c r="G3" s="34"/>
      <c r="H3" s="34"/>
      <c r="I3" s="35" t="s">
        <v>73</v>
      </c>
    </row>
    <row r="4" spans="1:9" ht="13.8" thickBot="1" x14ac:dyDescent="0.3">
      <c r="A4" s="36" t="s">
        <v>7</v>
      </c>
      <c r="B4" s="37"/>
      <c r="C4" s="38" t="s">
        <v>68</v>
      </c>
      <c r="D4" s="39" t="s">
        <v>69</v>
      </c>
      <c r="E4" s="39" t="s">
        <v>108</v>
      </c>
      <c r="F4" s="39" t="s">
        <v>77</v>
      </c>
      <c r="G4" s="39" t="s">
        <v>78</v>
      </c>
      <c r="H4" s="39" t="s">
        <v>66</v>
      </c>
      <c r="I4" s="40" t="s">
        <v>67</v>
      </c>
    </row>
    <row r="5" spans="1:9" x14ac:dyDescent="0.25">
      <c r="A5" s="41" t="s">
        <v>0</v>
      </c>
      <c r="B5" s="18"/>
      <c r="C5" s="19">
        <v>8040235</v>
      </c>
      <c r="D5" s="21">
        <v>1312857</v>
      </c>
      <c r="E5" s="21">
        <v>0</v>
      </c>
      <c r="F5" s="20">
        <v>0</v>
      </c>
      <c r="G5" s="20">
        <v>775622</v>
      </c>
      <c r="H5" s="20">
        <v>0</v>
      </c>
      <c r="I5" s="22">
        <f t="shared" ref="I5:I68" si="0">SUM(C5:H5)</f>
        <v>10128714</v>
      </c>
    </row>
    <row r="6" spans="1:9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7">
        <f t="shared" si="0"/>
        <v>0</v>
      </c>
    </row>
    <row r="7" spans="1:9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7">
        <f t="shared" si="0"/>
        <v>0</v>
      </c>
    </row>
    <row r="8" spans="1:9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7">
        <f t="shared" si="0"/>
        <v>0</v>
      </c>
    </row>
    <row r="9" spans="1:9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7">
        <f t="shared" si="0"/>
        <v>0</v>
      </c>
    </row>
    <row r="10" spans="1:9" x14ac:dyDescent="0.25">
      <c r="A10" s="42" t="s">
        <v>12</v>
      </c>
      <c r="B10" s="24"/>
      <c r="C10" s="72">
        <v>1059555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7">
        <f t="shared" si="0"/>
        <v>1059555</v>
      </c>
    </row>
    <row r="11" spans="1:9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7">
        <f t="shared" si="0"/>
        <v>0</v>
      </c>
    </row>
    <row r="12" spans="1:9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7">
        <f t="shared" si="0"/>
        <v>0</v>
      </c>
    </row>
    <row r="13" spans="1:9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7">
        <f t="shared" si="0"/>
        <v>0</v>
      </c>
    </row>
    <row r="14" spans="1:9" x14ac:dyDescent="0.25">
      <c r="A14" s="42" t="s">
        <v>16</v>
      </c>
      <c r="B14" s="24"/>
      <c r="C14" s="72">
        <v>4350028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7">
        <f t="shared" si="0"/>
        <v>4350028</v>
      </c>
    </row>
    <row r="15" spans="1:9" x14ac:dyDescent="0.25">
      <c r="A15" s="42" t="s">
        <v>17</v>
      </c>
      <c r="B15" s="24"/>
      <c r="C15" s="72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7">
        <f t="shared" si="0"/>
        <v>0</v>
      </c>
    </row>
    <row r="16" spans="1:9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7">
        <f t="shared" si="0"/>
        <v>0</v>
      </c>
    </row>
    <row r="17" spans="1:9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7">
        <f t="shared" si="0"/>
        <v>0</v>
      </c>
    </row>
    <row r="18" spans="1:9" x14ac:dyDescent="0.25">
      <c r="A18" s="42" t="s">
        <v>19</v>
      </c>
      <c r="B18" s="24"/>
      <c r="C18" s="72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7">
        <f t="shared" si="0"/>
        <v>0</v>
      </c>
    </row>
    <row r="19" spans="1:9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7">
        <f t="shared" si="0"/>
        <v>0</v>
      </c>
    </row>
    <row r="20" spans="1:9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7">
        <f t="shared" si="0"/>
        <v>0</v>
      </c>
    </row>
    <row r="21" spans="1:9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7">
        <f t="shared" si="0"/>
        <v>0</v>
      </c>
    </row>
    <row r="22" spans="1:9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7">
        <f t="shared" si="0"/>
        <v>0</v>
      </c>
    </row>
    <row r="23" spans="1:9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7">
        <f t="shared" si="0"/>
        <v>0</v>
      </c>
    </row>
    <row r="24" spans="1:9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7">
        <f t="shared" si="0"/>
        <v>0</v>
      </c>
    </row>
    <row r="25" spans="1:9" x14ac:dyDescent="0.25">
      <c r="A25" s="42" t="s">
        <v>26</v>
      </c>
      <c r="B25" s="24"/>
      <c r="C25" s="72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7">
        <f t="shared" si="0"/>
        <v>0</v>
      </c>
    </row>
    <row r="26" spans="1:9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7">
        <f t="shared" si="0"/>
        <v>0</v>
      </c>
    </row>
    <row r="27" spans="1:9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7">
        <f t="shared" si="0"/>
        <v>0</v>
      </c>
    </row>
    <row r="28" spans="1:9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7">
        <f t="shared" si="0"/>
        <v>0</v>
      </c>
    </row>
    <row r="29" spans="1:9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7">
        <f t="shared" si="0"/>
        <v>0</v>
      </c>
    </row>
    <row r="30" spans="1:9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7">
        <f t="shared" si="0"/>
        <v>0</v>
      </c>
    </row>
    <row r="31" spans="1:9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7">
        <f t="shared" si="0"/>
        <v>0</v>
      </c>
    </row>
    <row r="32" spans="1:9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7">
        <f t="shared" si="0"/>
        <v>0</v>
      </c>
    </row>
    <row r="33" spans="1:9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7">
        <f t="shared" si="0"/>
        <v>0</v>
      </c>
    </row>
    <row r="34" spans="1:9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7">
        <f t="shared" si="0"/>
        <v>0</v>
      </c>
    </row>
    <row r="35" spans="1:9" x14ac:dyDescent="0.25">
      <c r="A35" s="42" t="s">
        <v>36</v>
      </c>
      <c r="B35" s="24"/>
      <c r="C35" s="72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7">
        <f t="shared" si="0"/>
        <v>0</v>
      </c>
    </row>
    <row r="36" spans="1:9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7">
        <f t="shared" si="0"/>
        <v>0</v>
      </c>
    </row>
    <row r="37" spans="1:9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7">
        <f t="shared" si="0"/>
        <v>0</v>
      </c>
    </row>
    <row r="38" spans="1:9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7">
        <f t="shared" si="0"/>
        <v>0</v>
      </c>
    </row>
    <row r="39" spans="1:9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7">
        <f t="shared" si="0"/>
        <v>0</v>
      </c>
    </row>
    <row r="40" spans="1:9" x14ac:dyDescent="0.25">
      <c r="A40" s="42" t="s">
        <v>40</v>
      </c>
      <c r="B40" s="24"/>
      <c r="C40" s="72">
        <v>7392974</v>
      </c>
      <c r="D40" s="74">
        <v>1108683</v>
      </c>
      <c r="E40" s="74">
        <v>736520</v>
      </c>
      <c r="F40" s="74">
        <v>3258</v>
      </c>
      <c r="G40" s="74">
        <v>0</v>
      </c>
      <c r="H40" s="74">
        <v>-26882</v>
      </c>
      <c r="I40" s="77">
        <f t="shared" si="0"/>
        <v>9214553</v>
      </c>
    </row>
    <row r="41" spans="1:9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7">
        <f t="shared" si="0"/>
        <v>0</v>
      </c>
    </row>
    <row r="42" spans="1:9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7">
        <f t="shared" si="0"/>
        <v>0</v>
      </c>
    </row>
    <row r="43" spans="1:9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7">
        <f t="shared" si="0"/>
        <v>0</v>
      </c>
    </row>
    <row r="44" spans="1:9" x14ac:dyDescent="0.25">
      <c r="A44" s="42" t="s">
        <v>43</v>
      </c>
      <c r="B44" s="24"/>
      <c r="C44" s="72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7">
        <f t="shared" si="0"/>
        <v>0</v>
      </c>
    </row>
    <row r="45" spans="1:9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7">
        <f t="shared" si="0"/>
        <v>0</v>
      </c>
    </row>
    <row r="46" spans="1:9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7">
        <f t="shared" si="0"/>
        <v>0</v>
      </c>
    </row>
    <row r="47" spans="1:9" x14ac:dyDescent="0.25">
      <c r="A47" s="42" t="s">
        <v>46</v>
      </c>
      <c r="B47" s="24"/>
      <c r="C47" s="72">
        <v>87577035</v>
      </c>
      <c r="D47" s="74">
        <v>15036193</v>
      </c>
      <c r="E47" s="74">
        <v>2111854</v>
      </c>
      <c r="F47" s="74">
        <v>0</v>
      </c>
      <c r="G47" s="74">
        <v>0</v>
      </c>
      <c r="H47" s="74">
        <v>0</v>
      </c>
      <c r="I47" s="77">
        <f t="shared" si="0"/>
        <v>104725082</v>
      </c>
    </row>
    <row r="48" spans="1:9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7">
        <f t="shared" si="0"/>
        <v>0</v>
      </c>
    </row>
    <row r="49" spans="1:9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7">
        <f t="shared" si="0"/>
        <v>0</v>
      </c>
    </row>
    <row r="50" spans="1:9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7">
        <f t="shared" si="0"/>
        <v>0</v>
      </c>
    </row>
    <row r="51" spans="1:9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7">
        <f t="shared" si="0"/>
        <v>0</v>
      </c>
    </row>
    <row r="52" spans="1:9" x14ac:dyDescent="0.25">
      <c r="A52" s="42" t="s">
        <v>50</v>
      </c>
      <c r="B52" s="24"/>
      <c r="C52" s="72">
        <v>73473575</v>
      </c>
      <c r="D52" s="74">
        <v>11093397</v>
      </c>
      <c r="E52" s="74">
        <v>1448051</v>
      </c>
      <c r="F52" s="74">
        <v>639</v>
      </c>
      <c r="G52" s="74">
        <v>1119077</v>
      </c>
      <c r="H52" s="74">
        <v>0</v>
      </c>
      <c r="I52" s="77">
        <f t="shared" si="0"/>
        <v>87134739</v>
      </c>
    </row>
    <row r="53" spans="1:9" x14ac:dyDescent="0.25">
      <c r="A53" s="42" t="s">
        <v>51</v>
      </c>
      <c r="B53" s="24"/>
      <c r="C53" s="72">
        <v>17629439</v>
      </c>
      <c r="D53" s="74">
        <v>0</v>
      </c>
      <c r="E53" s="74">
        <v>470276</v>
      </c>
      <c r="F53" s="74">
        <v>6</v>
      </c>
      <c r="G53" s="74">
        <v>236541</v>
      </c>
      <c r="H53" s="74">
        <v>0</v>
      </c>
      <c r="I53" s="77">
        <f t="shared" si="0"/>
        <v>18336262</v>
      </c>
    </row>
    <row r="54" spans="1:9" x14ac:dyDescent="0.25">
      <c r="A54" s="42" t="s">
        <v>4</v>
      </c>
      <c r="B54" s="24"/>
      <c r="C54" s="72">
        <v>43954616</v>
      </c>
      <c r="D54" s="74">
        <v>0</v>
      </c>
      <c r="E54" s="74">
        <v>2212067</v>
      </c>
      <c r="F54" s="74">
        <v>0</v>
      </c>
      <c r="G54" s="74">
        <v>0</v>
      </c>
      <c r="H54" s="74">
        <v>0</v>
      </c>
      <c r="I54" s="77">
        <f t="shared" si="0"/>
        <v>46166683</v>
      </c>
    </row>
    <row r="55" spans="1:9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7">
        <f t="shared" si="0"/>
        <v>0</v>
      </c>
    </row>
    <row r="56" spans="1:9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7">
        <f t="shared" si="0"/>
        <v>0</v>
      </c>
    </row>
    <row r="57" spans="1:9" x14ac:dyDescent="0.25">
      <c r="A57" s="42" t="s">
        <v>54</v>
      </c>
      <c r="B57" s="24"/>
      <c r="C57" s="72">
        <v>31904324</v>
      </c>
      <c r="D57" s="74">
        <v>5889119</v>
      </c>
      <c r="E57" s="74">
        <v>774274</v>
      </c>
      <c r="F57" s="74">
        <v>265</v>
      </c>
      <c r="G57" s="74">
        <v>0</v>
      </c>
      <c r="H57" s="74">
        <v>0</v>
      </c>
      <c r="I57" s="77">
        <f t="shared" si="0"/>
        <v>38567982</v>
      </c>
    </row>
    <row r="58" spans="1:9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7">
        <f t="shared" si="0"/>
        <v>0</v>
      </c>
    </row>
    <row r="59" spans="1:9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7">
        <f t="shared" si="0"/>
        <v>0</v>
      </c>
    </row>
    <row r="60" spans="1:9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7">
        <f t="shared" si="0"/>
        <v>0</v>
      </c>
    </row>
    <row r="61" spans="1:9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7">
        <f t="shared" si="0"/>
        <v>0</v>
      </c>
    </row>
    <row r="62" spans="1:9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7">
        <f t="shared" si="0"/>
        <v>0</v>
      </c>
    </row>
    <row r="63" spans="1:9" x14ac:dyDescent="0.25">
      <c r="A63" s="42" t="s">
        <v>5</v>
      </c>
      <c r="B63" s="24"/>
      <c r="C63" s="72">
        <v>6162488</v>
      </c>
      <c r="D63" s="74">
        <v>1552943</v>
      </c>
      <c r="E63" s="74">
        <v>2900</v>
      </c>
      <c r="F63" s="74">
        <v>136</v>
      </c>
      <c r="G63" s="74">
        <v>310865</v>
      </c>
      <c r="H63" s="74">
        <v>0</v>
      </c>
      <c r="I63" s="77">
        <f t="shared" si="0"/>
        <v>8029332</v>
      </c>
    </row>
    <row r="64" spans="1:9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7">
        <f t="shared" si="0"/>
        <v>0</v>
      </c>
    </row>
    <row r="65" spans="1:9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7">
        <f t="shared" si="0"/>
        <v>0</v>
      </c>
    </row>
    <row r="66" spans="1:9" x14ac:dyDescent="0.25">
      <c r="A66" s="78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7">
        <f t="shared" si="0"/>
        <v>0</v>
      </c>
    </row>
    <row r="67" spans="1:9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7">
        <f t="shared" si="0"/>
        <v>0</v>
      </c>
    </row>
    <row r="68" spans="1:9" x14ac:dyDescent="0.25">
      <c r="A68" s="42" t="s">
        <v>61</v>
      </c>
      <c r="B68" s="24"/>
      <c r="C68" s="72">
        <v>0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  <c r="I68" s="77">
        <f t="shared" si="0"/>
        <v>0</v>
      </c>
    </row>
    <row r="69" spans="1:9" x14ac:dyDescent="0.25">
      <c r="A69" s="42" t="s">
        <v>62</v>
      </c>
      <c r="B69" s="24"/>
      <c r="C69" s="72">
        <v>2122707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7">
        <f>SUM(C69:H69)</f>
        <v>2122707</v>
      </c>
    </row>
    <row r="70" spans="1:9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7">
        <f>SUM(C70:H70)</f>
        <v>0</v>
      </c>
    </row>
    <row r="71" spans="1:9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7">
        <f>SUM(C71:H71)</f>
        <v>0</v>
      </c>
    </row>
    <row r="72" spans="1:9" x14ac:dyDescent="0.25">
      <c r="A72" s="47" t="s">
        <v>91</v>
      </c>
      <c r="B72" s="57"/>
      <c r="C72" s="58">
        <f t="shared" ref="C72:I72" si="1">SUM(C5:C71)</f>
        <v>283666976</v>
      </c>
      <c r="D72" s="59">
        <f t="shared" si="1"/>
        <v>35993192</v>
      </c>
      <c r="E72" s="59">
        <f t="shared" si="1"/>
        <v>7755942</v>
      </c>
      <c r="F72" s="59">
        <f>SUM(F5:F71)</f>
        <v>4304</v>
      </c>
      <c r="G72" s="59">
        <f>SUM(G5:G71)</f>
        <v>2442105</v>
      </c>
      <c r="H72" s="59">
        <f>SUM(H5:H71)</f>
        <v>-26882</v>
      </c>
      <c r="I72" s="60">
        <f t="shared" si="1"/>
        <v>329835637</v>
      </c>
    </row>
    <row r="73" spans="1:9" x14ac:dyDescent="0.25">
      <c r="A73" s="48" t="s">
        <v>72</v>
      </c>
      <c r="B73" s="57"/>
      <c r="C73" s="61">
        <f t="shared" ref="C73:I73" si="2">(C72/$I72)</f>
        <v>0.86002524948509429</v>
      </c>
      <c r="D73" s="62">
        <f t="shared" si="2"/>
        <v>0.10912463045950369</v>
      </c>
      <c r="E73" s="62">
        <f t="shared" si="2"/>
        <v>2.3514566438434911E-2</v>
      </c>
      <c r="F73" s="62">
        <f t="shared" si="2"/>
        <v>1.3048923515805541E-5</v>
      </c>
      <c r="G73" s="62">
        <f t="shared" si="2"/>
        <v>7.4040058927895653E-3</v>
      </c>
      <c r="H73" s="62">
        <f t="shared" si="2"/>
        <v>-8.1501199338263131E-5</v>
      </c>
      <c r="I73" s="63">
        <f t="shared" si="2"/>
        <v>1</v>
      </c>
    </row>
    <row r="74" spans="1:9" x14ac:dyDescent="0.25">
      <c r="A74" s="48" t="s">
        <v>93</v>
      </c>
      <c r="B74" s="49"/>
      <c r="C74" s="54">
        <f>COUNTIF(C5:C71,"&gt;0")</f>
        <v>11</v>
      </c>
      <c r="D74" s="54">
        <f t="shared" ref="D74:I74" si="3">COUNTIF(D5:D71,"&gt;0")</f>
        <v>6</v>
      </c>
      <c r="E74" s="54">
        <f t="shared" si="3"/>
        <v>7</v>
      </c>
      <c r="F74" s="54">
        <f t="shared" si="3"/>
        <v>5</v>
      </c>
      <c r="G74" s="54">
        <f t="shared" si="3"/>
        <v>4</v>
      </c>
      <c r="H74" s="54">
        <f t="shared" si="3"/>
        <v>0</v>
      </c>
      <c r="I74" s="56">
        <f t="shared" si="3"/>
        <v>11</v>
      </c>
    </row>
    <row r="75" spans="1:9" x14ac:dyDescent="0.25">
      <c r="A75" s="43"/>
      <c r="B75" s="44"/>
      <c r="C75" s="25"/>
      <c r="D75" s="25"/>
      <c r="E75" s="25"/>
      <c r="F75" s="25"/>
      <c r="G75" s="25"/>
      <c r="H75" s="25"/>
      <c r="I75" s="26"/>
    </row>
    <row r="76" spans="1:9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30"/>
    </row>
    <row r="77" spans="1:9" x14ac:dyDescent="0.25">
      <c r="D77" s="1"/>
      <c r="E77" s="1"/>
      <c r="F77" s="1"/>
      <c r="G77" s="1"/>
      <c r="H77" s="1"/>
      <c r="I77" s="1"/>
    </row>
  </sheetData>
  <printOptions horizontalCentered="1"/>
  <pageMargins left="0.5" right="0.5" top="0.5" bottom="0.5" header="0.3" footer="0.3"/>
  <pageSetup scale="77" fitToHeight="0" orientation="portrait" verticalDpi="0" r:id="rId1"/>
  <headerFooter>
    <oddFooter>&amp;LOffice of Economic and Demographic Research&amp;RPage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9" width="14.6640625" customWidth="1"/>
  </cols>
  <sheetData>
    <row r="1" spans="1:9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6"/>
    </row>
    <row r="2" spans="1:9" ht="18" thickBot="1" x14ac:dyDescent="0.35">
      <c r="A2" s="80" t="s">
        <v>116</v>
      </c>
      <c r="B2" s="7"/>
      <c r="C2" s="8"/>
      <c r="D2" s="9"/>
      <c r="E2" s="9"/>
      <c r="F2" s="9"/>
      <c r="G2" s="9"/>
      <c r="H2" s="9"/>
      <c r="I2" s="10"/>
    </row>
    <row r="3" spans="1:9" x14ac:dyDescent="0.25">
      <c r="A3" s="31"/>
      <c r="B3" s="32"/>
      <c r="C3" s="33"/>
      <c r="D3" s="34"/>
      <c r="E3" s="34"/>
      <c r="F3" s="34"/>
      <c r="G3" s="34"/>
      <c r="H3" s="34"/>
      <c r="I3" s="35" t="s">
        <v>73</v>
      </c>
    </row>
    <row r="4" spans="1:9" ht="13.8" thickBot="1" x14ac:dyDescent="0.3">
      <c r="A4" s="36" t="s">
        <v>7</v>
      </c>
      <c r="B4" s="37"/>
      <c r="C4" s="38" t="s">
        <v>68</v>
      </c>
      <c r="D4" s="39" t="s">
        <v>69</v>
      </c>
      <c r="E4" s="39" t="s">
        <v>108</v>
      </c>
      <c r="F4" s="39" t="s">
        <v>77</v>
      </c>
      <c r="G4" s="39" t="s">
        <v>78</v>
      </c>
      <c r="H4" s="39" t="s">
        <v>66</v>
      </c>
      <c r="I4" s="40" t="s">
        <v>67</v>
      </c>
    </row>
    <row r="5" spans="1:9" x14ac:dyDescent="0.25">
      <c r="A5" s="41" t="s">
        <v>0</v>
      </c>
      <c r="B5" s="18"/>
      <c r="C5" s="19">
        <v>8179428</v>
      </c>
      <c r="D5" s="21">
        <v>1351673</v>
      </c>
      <c r="E5" s="21">
        <v>0</v>
      </c>
      <c r="F5" s="20">
        <v>0</v>
      </c>
      <c r="G5" s="20">
        <v>709317</v>
      </c>
      <c r="H5" s="20">
        <v>0</v>
      </c>
      <c r="I5" s="22">
        <f t="shared" ref="I5:I68" si="0">SUM(C5:H5)</f>
        <v>10240418</v>
      </c>
    </row>
    <row r="6" spans="1:9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7">
        <f t="shared" si="0"/>
        <v>0</v>
      </c>
    </row>
    <row r="7" spans="1:9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7">
        <f t="shared" si="0"/>
        <v>0</v>
      </c>
    </row>
    <row r="8" spans="1:9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7">
        <f t="shared" si="0"/>
        <v>0</v>
      </c>
    </row>
    <row r="9" spans="1:9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7">
        <f t="shared" si="0"/>
        <v>0</v>
      </c>
    </row>
    <row r="10" spans="1:9" x14ac:dyDescent="0.25">
      <c r="A10" s="42" t="s">
        <v>12</v>
      </c>
      <c r="B10" s="24"/>
      <c r="C10" s="72">
        <v>1040139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7">
        <f t="shared" si="0"/>
        <v>1040139</v>
      </c>
    </row>
    <row r="11" spans="1:9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7">
        <f t="shared" si="0"/>
        <v>0</v>
      </c>
    </row>
    <row r="12" spans="1:9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7">
        <f t="shared" si="0"/>
        <v>0</v>
      </c>
    </row>
    <row r="13" spans="1:9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7">
        <f t="shared" si="0"/>
        <v>0</v>
      </c>
    </row>
    <row r="14" spans="1:9" x14ac:dyDescent="0.25">
      <c r="A14" s="42" t="s">
        <v>16</v>
      </c>
      <c r="B14" s="24"/>
      <c r="C14" s="72">
        <v>4280931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7">
        <f t="shared" si="0"/>
        <v>4280931</v>
      </c>
    </row>
    <row r="15" spans="1:9" x14ac:dyDescent="0.25">
      <c r="A15" s="42" t="s">
        <v>17</v>
      </c>
      <c r="B15" s="24"/>
      <c r="C15" s="72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7">
        <f t="shared" si="0"/>
        <v>0</v>
      </c>
    </row>
    <row r="16" spans="1:9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7">
        <f t="shared" si="0"/>
        <v>0</v>
      </c>
    </row>
    <row r="17" spans="1:9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7">
        <f t="shared" si="0"/>
        <v>0</v>
      </c>
    </row>
    <row r="18" spans="1:9" x14ac:dyDescent="0.25">
      <c r="A18" s="42" t="s">
        <v>19</v>
      </c>
      <c r="B18" s="24"/>
      <c r="C18" s="72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7">
        <f t="shared" si="0"/>
        <v>0</v>
      </c>
    </row>
    <row r="19" spans="1:9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7">
        <f t="shared" si="0"/>
        <v>0</v>
      </c>
    </row>
    <row r="20" spans="1:9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7">
        <f t="shared" si="0"/>
        <v>0</v>
      </c>
    </row>
    <row r="21" spans="1:9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7">
        <f t="shared" si="0"/>
        <v>0</v>
      </c>
    </row>
    <row r="22" spans="1:9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7">
        <f t="shared" si="0"/>
        <v>0</v>
      </c>
    </row>
    <row r="23" spans="1:9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7">
        <f t="shared" si="0"/>
        <v>0</v>
      </c>
    </row>
    <row r="24" spans="1:9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7">
        <f t="shared" si="0"/>
        <v>0</v>
      </c>
    </row>
    <row r="25" spans="1:9" x14ac:dyDescent="0.25">
      <c r="A25" s="42" t="s">
        <v>26</v>
      </c>
      <c r="B25" s="24"/>
      <c r="C25" s="72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7">
        <f t="shared" si="0"/>
        <v>0</v>
      </c>
    </row>
    <row r="26" spans="1:9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7">
        <f t="shared" si="0"/>
        <v>0</v>
      </c>
    </row>
    <row r="27" spans="1:9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7">
        <f t="shared" si="0"/>
        <v>0</v>
      </c>
    </row>
    <row r="28" spans="1:9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7">
        <f t="shared" si="0"/>
        <v>0</v>
      </c>
    </row>
    <row r="29" spans="1:9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7">
        <f t="shared" si="0"/>
        <v>0</v>
      </c>
    </row>
    <row r="30" spans="1:9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7">
        <f t="shared" si="0"/>
        <v>0</v>
      </c>
    </row>
    <row r="31" spans="1:9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7">
        <f t="shared" si="0"/>
        <v>0</v>
      </c>
    </row>
    <row r="32" spans="1:9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7">
        <f t="shared" si="0"/>
        <v>0</v>
      </c>
    </row>
    <row r="33" spans="1:9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7">
        <f t="shared" si="0"/>
        <v>0</v>
      </c>
    </row>
    <row r="34" spans="1:9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7">
        <f t="shared" si="0"/>
        <v>0</v>
      </c>
    </row>
    <row r="35" spans="1:9" x14ac:dyDescent="0.25">
      <c r="A35" s="42" t="s">
        <v>36</v>
      </c>
      <c r="B35" s="24"/>
      <c r="C35" s="72">
        <v>0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7">
        <f t="shared" si="0"/>
        <v>0</v>
      </c>
    </row>
    <row r="36" spans="1:9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7">
        <f t="shared" si="0"/>
        <v>0</v>
      </c>
    </row>
    <row r="37" spans="1:9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7">
        <f t="shared" si="0"/>
        <v>0</v>
      </c>
    </row>
    <row r="38" spans="1:9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7">
        <f t="shared" si="0"/>
        <v>0</v>
      </c>
    </row>
    <row r="39" spans="1:9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7">
        <f t="shared" si="0"/>
        <v>0</v>
      </c>
    </row>
    <row r="40" spans="1:9" x14ac:dyDescent="0.25">
      <c r="A40" s="42" t="s">
        <v>40</v>
      </c>
      <c r="B40" s="24"/>
      <c r="C40" s="72">
        <v>7398484</v>
      </c>
      <c r="D40" s="74">
        <v>1158679</v>
      </c>
      <c r="E40" s="74">
        <v>527540</v>
      </c>
      <c r="F40" s="74">
        <v>772</v>
      </c>
      <c r="G40" s="74">
        <v>0</v>
      </c>
      <c r="H40" s="74">
        <v>-28460</v>
      </c>
      <c r="I40" s="77">
        <f t="shared" si="0"/>
        <v>9057015</v>
      </c>
    </row>
    <row r="41" spans="1:9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7">
        <f t="shared" si="0"/>
        <v>0</v>
      </c>
    </row>
    <row r="42" spans="1:9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7">
        <f t="shared" si="0"/>
        <v>0</v>
      </c>
    </row>
    <row r="43" spans="1:9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7">
        <f t="shared" si="0"/>
        <v>0</v>
      </c>
    </row>
    <row r="44" spans="1:9" x14ac:dyDescent="0.25">
      <c r="A44" s="42" t="s">
        <v>43</v>
      </c>
      <c r="B44" s="24"/>
      <c r="C44" s="72">
        <v>0</v>
      </c>
      <c r="D44" s="74">
        <v>0</v>
      </c>
      <c r="E44" s="74">
        <v>0</v>
      </c>
      <c r="F44" s="74">
        <v>0</v>
      </c>
      <c r="G44" s="74">
        <v>0</v>
      </c>
      <c r="H44" s="74">
        <v>0</v>
      </c>
      <c r="I44" s="77">
        <f t="shared" si="0"/>
        <v>0</v>
      </c>
    </row>
    <row r="45" spans="1:9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7">
        <f t="shared" si="0"/>
        <v>0</v>
      </c>
    </row>
    <row r="46" spans="1:9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7">
        <f t="shared" si="0"/>
        <v>0</v>
      </c>
    </row>
    <row r="47" spans="1:9" x14ac:dyDescent="0.25">
      <c r="A47" s="42" t="s">
        <v>46</v>
      </c>
      <c r="B47" s="24"/>
      <c r="C47" s="72">
        <v>90430631</v>
      </c>
      <c r="D47" s="74">
        <v>12738946</v>
      </c>
      <c r="E47" s="74">
        <v>2302132</v>
      </c>
      <c r="F47" s="74">
        <v>0</v>
      </c>
      <c r="G47" s="74">
        <v>0</v>
      </c>
      <c r="H47" s="74">
        <v>20337</v>
      </c>
      <c r="I47" s="77">
        <f t="shared" si="0"/>
        <v>105492046</v>
      </c>
    </row>
    <row r="48" spans="1:9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7">
        <f t="shared" si="0"/>
        <v>0</v>
      </c>
    </row>
    <row r="49" spans="1:9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7">
        <f t="shared" si="0"/>
        <v>0</v>
      </c>
    </row>
    <row r="50" spans="1:9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7">
        <f t="shared" si="0"/>
        <v>0</v>
      </c>
    </row>
    <row r="51" spans="1:9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7">
        <f t="shared" si="0"/>
        <v>0</v>
      </c>
    </row>
    <row r="52" spans="1:9" x14ac:dyDescent="0.25">
      <c r="A52" s="42" t="s">
        <v>50</v>
      </c>
      <c r="B52" s="24"/>
      <c r="C52" s="72">
        <v>72223064</v>
      </c>
      <c r="D52" s="74">
        <v>10718680</v>
      </c>
      <c r="E52" s="74">
        <v>1350630</v>
      </c>
      <c r="F52" s="74">
        <v>431</v>
      </c>
      <c r="G52" s="74">
        <v>960255</v>
      </c>
      <c r="H52" s="74">
        <v>0</v>
      </c>
      <c r="I52" s="77">
        <f t="shared" si="0"/>
        <v>85253060</v>
      </c>
    </row>
    <row r="53" spans="1:9" x14ac:dyDescent="0.25">
      <c r="A53" s="42" t="s">
        <v>51</v>
      </c>
      <c r="B53" s="24"/>
      <c r="C53" s="72">
        <v>16410661</v>
      </c>
      <c r="D53" s="74">
        <v>0</v>
      </c>
      <c r="E53" s="74">
        <v>376113</v>
      </c>
      <c r="F53" s="74">
        <v>4</v>
      </c>
      <c r="G53" s="74">
        <v>220723</v>
      </c>
      <c r="H53" s="74">
        <v>0</v>
      </c>
      <c r="I53" s="77">
        <f t="shared" si="0"/>
        <v>17007501</v>
      </c>
    </row>
    <row r="54" spans="1:9" x14ac:dyDescent="0.25">
      <c r="A54" s="42" t="s">
        <v>4</v>
      </c>
      <c r="B54" s="24"/>
      <c r="C54" s="72">
        <v>43184286</v>
      </c>
      <c r="D54" s="74">
        <v>0</v>
      </c>
      <c r="E54" s="74">
        <v>1805486</v>
      </c>
      <c r="F54" s="74">
        <v>0</v>
      </c>
      <c r="G54" s="74">
        <v>0</v>
      </c>
      <c r="H54" s="74">
        <v>0</v>
      </c>
      <c r="I54" s="77">
        <f t="shared" si="0"/>
        <v>44989772</v>
      </c>
    </row>
    <row r="55" spans="1:9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7">
        <f t="shared" si="0"/>
        <v>0</v>
      </c>
    </row>
    <row r="56" spans="1:9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7">
        <f t="shared" si="0"/>
        <v>0</v>
      </c>
    </row>
    <row r="57" spans="1:9" x14ac:dyDescent="0.25">
      <c r="A57" s="42" t="s">
        <v>54</v>
      </c>
      <c r="B57" s="24"/>
      <c r="C57" s="72">
        <v>30553159</v>
      </c>
      <c r="D57" s="74">
        <v>5562436</v>
      </c>
      <c r="E57" s="74">
        <v>621260</v>
      </c>
      <c r="F57" s="74">
        <v>66</v>
      </c>
      <c r="G57" s="74">
        <v>0</v>
      </c>
      <c r="H57" s="74">
        <v>0</v>
      </c>
      <c r="I57" s="77">
        <f t="shared" si="0"/>
        <v>36736921</v>
      </c>
    </row>
    <row r="58" spans="1:9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7">
        <f t="shared" si="0"/>
        <v>0</v>
      </c>
    </row>
    <row r="59" spans="1:9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7">
        <f t="shared" si="0"/>
        <v>0</v>
      </c>
    </row>
    <row r="60" spans="1:9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7">
        <f t="shared" si="0"/>
        <v>0</v>
      </c>
    </row>
    <row r="61" spans="1:9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7">
        <f t="shared" si="0"/>
        <v>0</v>
      </c>
    </row>
    <row r="62" spans="1:9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7">
        <f t="shared" si="0"/>
        <v>0</v>
      </c>
    </row>
    <row r="63" spans="1:9" x14ac:dyDescent="0.25">
      <c r="A63" s="42" t="s">
        <v>5</v>
      </c>
      <c r="B63" s="24"/>
      <c r="C63" s="72">
        <v>5993807</v>
      </c>
      <c r="D63" s="74">
        <v>1518848</v>
      </c>
      <c r="E63" s="74">
        <v>2814</v>
      </c>
      <c r="F63" s="74">
        <v>337</v>
      </c>
      <c r="G63" s="74">
        <v>266968</v>
      </c>
      <c r="H63" s="74">
        <v>0</v>
      </c>
      <c r="I63" s="77">
        <f t="shared" si="0"/>
        <v>7782774</v>
      </c>
    </row>
    <row r="64" spans="1:9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7">
        <f t="shared" si="0"/>
        <v>0</v>
      </c>
    </row>
    <row r="65" spans="1:9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7">
        <f t="shared" si="0"/>
        <v>0</v>
      </c>
    </row>
    <row r="66" spans="1:9" x14ac:dyDescent="0.25">
      <c r="A66" s="78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7">
        <f t="shared" si="0"/>
        <v>0</v>
      </c>
    </row>
    <row r="67" spans="1:9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7">
        <f t="shared" si="0"/>
        <v>0</v>
      </c>
    </row>
    <row r="68" spans="1:9" x14ac:dyDescent="0.25">
      <c r="A68" s="42" t="s">
        <v>61</v>
      </c>
      <c r="B68" s="24"/>
      <c r="C68" s="72">
        <v>8752599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  <c r="I68" s="77">
        <f t="shared" si="0"/>
        <v>8752599</v>
      </c>
    </row>
    <row r="69" spans="1:9" x14ac:dyDescent="0.25">
      <c r="A69" s="42" t="s">
        <v>62</v>
      </c>
      <c r="B69" s="24"/>
      <c r="C69" s="72">
        <v>2061461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7">
        <f>SUM(C69:H69)</f>
        <v>2061461</v>
      </c>
    </row>
    <row r="70" spans="1:9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7">
        <f>SUM(C70:H70)</f>
        <v>0</v>
      </c>
    </row>
    <row r="71" spans="1:9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7">
        <f>SUM(C71:H71)</f>
        <v>0</v>
      </c>
    </row>
    <row r="72" spans="1:9" x14ac:dyDescent="0.25">
      <c r="A72" s="47" t="s">
        <v>91</v>
      </c>
      <c r="B72" s="57"/>
      <c r="C72" s="58">
        <f t="shared" ref="C72:I72" si="1">SUM(C5:C71)</f>
        <v>290508650</v>
      </c>
      <c r="D72" s="59">
        <f t="shared" si="1"/>
        <v>33049262</v>
      </c>
      <c r="E72" s="59">
        <f t="shared" si="1"/>
        <v>6985975</v>
      </c>
      <c r="F72" s="59">
        <f>SUM(F5:F71)</f>
        <v>1610</v>
      </c>
      <c r="G72" s="59">
        <f>SUM(G5:G71)</f>
        <v>2157263</v>
      </c>
      <c r="H72" s="59">
        <f>SUM(H5:H71)</f>
        <v>-8123</v>
      </c>
      <c r="I72" s="60">
        <f t="shared" si="1"/>
        <v>332694637</v>
      </c>
    </row>
    <row r="73" spans="1:9" x14ac:dyDescent="0.25">
      <c r="A73" s="48" t="s">
        <v>72</v>
      </c>
      <c r="B73" s="57"/>
      <c r="C73" s="61">
        <f t="shared" ref="C73:I73" si="2">(C72/$I72)</f>
        <v>0.87319907714653067</v>
      </c>
      <c r="D73" s="62">
        <f t="shared" si="2"/>
        <v>9.9338126691834824E-2</v>
      </c>
      <c r="E73" s="62">
        <f t="shared" si="2"/>
        <v>2.0998159342135714E-2</v>
      </c>
      <c r="F73" s="62">
        <f t="shared" si="2"/>
        <v>4.8392724767607238E-6</v>
      </c>
      <c r="G73" s="62">
        <f t="shared" si="2"/>
        <v>6.4842133298349501E-3</v>
      </c>
      <c r="H73" s="62">
        <f t="shared" si="2"/>
        <v>-2.4415782812874136E-5</v>
      </c>
      <c r="I73" s="63">
        <f t="shared" si="2"/>
        <v>1</v>
      </c>
    </row>
    <row r="74" spans="1:9" x14ac:dyDescent="0.25">
      <c r="A74" s="48" t="s">
        <v>93</v>
      </c>
      <c r="B74" s="49"/>
      <c r="C74" s="54">
        <f>COUNTIF(C5:C71,"&gt;0")</f>
        <v>12</v>
      </c>
      <c r="D74" s="54">
        <f t="shared" ref="D74:I74" si="3">COUNTIF(D5:D71,"&gt;0")</f>
        <v>6</v>
      </c>
      <c r="E74" s="54">
        <f t="shared" si="3"/>
        <v>7</v>
      </c>
      <c r="F74" s="54">
        <f t="shared" si="3"/>
        <v>5</v>
      </c>
      <c r="G74" s="54">
        <f t="shared" si="3"/>
        <v>4</v>
      </c>
      <c r="H74" s="54">
        <f t="shared" si="3"/>
        <v>1</v>
      </c>
      <c r="I74" s="56">
        <f t="shared" si="3"/>
        <v>12</v>
      </c>
    </row>
    <row r="75" spans="1:9" x14ac:dyDescent="0.25">
      <c r="A75" s="43"/>
      <c r="B75" s="44"/>
      <c r="C75" s="25"/>
      <c r="D75" s="25"/>
      <c r="E75" s="25"/>
      <c r="F75" s="25"/>
      <c r="G75" s="25"/>
      <c r="H75" s="25"/>
      <c r="I75" s="26"/>
    </row>
    <row r="76" spans="1:9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30"/>
    </row>
    <row r="77" spans="1:9" x14ac:dyDescent="0.25">
      <c r="D77" s="1"/>
      <c r="E77" s="1"/>
      <c r="F77" s="1"/>
      <c r="G77" s="1"/>
      <c r="H77" s="1"/>
      <c r="I77" s="1"/>
    </row>
  </sheetData>
  <printOptions horizontalCentered="1"/>
  <pageMargins left="0.5" right="0.5" top="0.5" bottom="0.5" header="0.3" footer="0.3"/>
  <pageSetup scale="77" fitToHeight="0" orientation="portrait" horizontalDpi="200" verticalDpi="200" r:id="rId1"/>
  <headerFooter>
    <oddFooter>&amp;LOffice of Economic and Demographic Research&amp;RPage &amp;P of &amp;N</oddFooter>
  </headerFooter>
  <ignoredErrors>
    <ignoredError sqref="C73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77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9" width="14.6640625" customWidth="1"/>
  </cols>
  <sheetData>
    <row r="1" spans="1:9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6"/>
    </row>
    <row r="2" spans="1:9" ht="18" thickBot="1" x14ac:dyDescent="0.35">
      <c r="A2" s="80" t="s">
        <v>115</v>
      </c>
      <c r="B2" s="7"/>
      <c r="C2" s="8"/>
      <c r="D2" s="9"/>
      <c r="E2" s="9"/>
      <c r="F2" s="9"/>
      <c r="G2" s="9"/>
      <c r="H2" s="9"/>
      <c r="I2" s="10"/>
    </row>
    <row r="3" spans="1:9" x14ac:dyDescent="0.25">
      <c r="A3" s="31"/>
      <c r="B3" s="32"/>
      <c r="C3" s="33"/>
      <c r="D3" s="34"/>
      <c r="E3" s="34"/>
      <c r="F3" s="34"/>
      <c r="G3" s="34"/>
      <c r="H3" s="34"/>
      <c r="I3" s="35" t="s">
        <v>73</v>
      </c>
    </row>
    <row r="4" spans="1:9" ht="13.8" thickBot="1" x14ac:dyDescent="0.3">
      <c r="A4" s="36" t="s">
        <v>7</v>
      </c>
      <c r="B4" s="37"/>
      <c r="C4" s="38" t="s">
        <v>68</v>
      </c>
      <c r="D4" s="39" t="s">
        <v>69</v>
      </c>
      <c r="E4" s="39" t="s">
        <v>108</v>
      </c>
      <c r="F4" s="39" t="s">
        <v>77</v>
      </c>
      <c r="G4" s="39" t="s">
        <v>78</v>
      </c>
      <c r="H4" s="39" t="s">
        <v>66</v>
      </c>
      <c r="I4" s="40" t="s">
        <v>67</v>
      </c>
    </row>
    <row r="5" spans="1:9" x14ac:dyDescent="0.25">
      <c r="A5" s="41" t="s">
        <v>0</v>
      </c>
      <c r="B5" s="18"/>
      <c r="C5" s="19">
        <v>7299506</v>
      </c>
      <c r="D5" s="21">
        <v>1311718</v>
      </c>
      <c r="E5" s="21">
        <v>0</v>
      </c>
      <c r="F5" s="20">
        <v>2</v>
      </c>
      <c r="G5" s="20">
        <v>720146</v>
      </c>
      <c r="H5" s="20">
        <v>0</v>
      </c>
      <c r="I5" s="22">
        <f t="shared" ref="I5:I68" si="0">SUM(C5:H5)</f>
        <v>9331372</v>
      </c>
    </row>
    <row r="6" spans="1:9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7">
        <f t="shared" si="0"/>
        <v>0</v>
      </c>
    </row>
    <row r="7" spans="1:9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7">
        <f t="shared" si="0"/>
        <v>0</v>
      </c>
    </row>
    <row r="8" spans="1:9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7">
        <f t="shared" si="0"/>
        <v>0</v>
      </c>
    </row>
    <row r="9" spans="1:9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7">
        <f t="shared" si="0"/>
        <v>0</v>
      </c>
    </row>
    <row r="10" spans="1:9" x14ac:dyDescent="0.25">
      <c r="A10" s="42" t="s">
        <v>12</v>
      </c>
      <c r="B10" s="24"/>
      <c r="C10" s="72">
        <v>1070500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7">
        <f t="shared" si="0"/>
        <v>1070500</v>
      </c>
    </row>
    <row r="11" spans="1:9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7">
        <f t="shared" si="0"/>
        <v>0</v>
      </c>
    </row>
    <row r="12" spans="1:9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7">
        <f t="shared" si="0"/>
        <v>0</v>
      </c>
    </row>
    <row r="13" spans="1:9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7">
        <f t="shared" si="0"/>
        <v>0</v>
      </c>
    </row>
    <row r="14" spans="1:9" x14ac:dyDescent="0.25">
      <c r="A14" s="42" t="s">
        <v>16</v>
      </c>
      <c r="B14" s="24"/>
      <c r="C14" s="72">
        <v>4100724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7">
        <f t="shared" si="0"/>
        <v>4100724</v>
      </c>
    </row>
    <row r="15" spans="1:9" x14ac:dyDescent="0.25">
      <c r="A15" s="42" t="s">
        <v>17</v>
      </c>
      <c r="B15" s="24"/>
      <c r="C15" s="72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7">
        <f t="shared" si="0"/>
        <v>0</v>
      </c>
    </row>
    <row r="16" spans="1:9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7">
        <f t="shared" si="0"/>
        <v>0</v>
      </c>
    </row>
    <row r="17" spans="1:9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7">
        <f t="shared" si="0"/>
        <v>0</v>
      </c>
    </row>
    <row r="18" spans="1:9" x14ac:dyDescent="0.25">
      <c r="A18" s="42" t="s">
        <v>19</v>
      </c>
      <c r="B18" s="24"/>
      <c r="C18" s="72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7">
        <f t="shared" si="0"/>
        <v>0</v>
      </c>
    </row>
    <row r="19" spans="1:9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7">
        <f t="shared" si="0"/>
        <v>0</v>
      </c>
    </row>
    <row r="20" spans="1:9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7">
        <f t="shared" si="0"/>
        <v>0</v>
      </c>
    </row>
    <row r="21" spans="1:9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7">
        <f t="shared" si="0"/>
        <v>0</v>
      </c>
    </row>
    <row r="22" spans="1:9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7">
        <f t="shared" si="0"/>
        <v>0</v>
      </c>
    </row>
    <row r="23" spans="1:9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7">
        <f t="shared" si="0"/>
        <v>0</v>
      </c>
    </row>
    <row r="24" spans="1:9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7">
        <f t="shared" si="0"/>
        <v>0</v>
      </c>
    </row>
    <row r="25" spans="1:9" x14ac:dyDescent="0.25">
      <c r="A25" s="42" t="s">
        <v>26</v>
      </c>
      <c r="B25" s="24"/>
      <c r="C25" s="72">
        <v>29227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7">
        <f t="shared" si="0"/>
        <v>29227</v>
      </c>
    </row>
    <row r="26" spans="1:9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7">
        <f t="shared" si="0"/>
        <v>0</v>
      </c>
    </row>
    <row r="27" spans="1:9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7">
        <f t="shared" si="0"/>
        <v>0</v>
      </c>
    </row>
    <row r="28" spans="1:9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7">
        <f t="shared" si="0"/>
        <v>0</v>
      </c>
    </row>
    <row r="29" spans="1:9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7">
        <f t="shared" si="0"/>
        <v>0</v>
      </c>
    </row>
    <row r="30" spans="1:9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7">
        <f t="shared" si="0"/>
        <v>0</v>
      </c>
    </row>
    <row r="31" spans="1:9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7">
        <f t="shared" si="0"/>
        <v>0</v>
      </c>
    </row>
    <row r="32" spans="1:9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7">
        <f t="shared" si="0"/>
        <v>0</v>
      </c>
    </row>
    <row r="33" spans="1:9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7">
        <f t="shared" si="0"/>
        <v>0</v>
      </c>
    </row>
    <row r="34" spans="1:9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7">
        <f t="shared" si="0"/>
        <v>0</v>
      </c>
    </row>
    <row r="35" spans="1:9" x14ac:dyDescent="0.25">
      <c r="A35" s="42" t="s">
        <v>36</v>
      </c>
      <c r="B35" s="24"/>
      <c r="C35" s="72">
        <v>2746285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7">
        <f t="shared" si="0"/>
        <v>2746285</v>
      </c>
    </row>
    <row r="36" spans="1:9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7">
        <f t="shared" si="0"/>
        <v>0</v>
      </c>
    </row>
    <row r="37" spans="1:9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7">
        <f t="shared" si="0"/>
        <v>0</v>
      </c>
    </row>
    <row r="38" spans="1:9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7">
        <f t="shared" si="0"/>
        <v>0</v>
      </c>
    </row>
    <row r="39" spans="1:9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7">
        <f t="shared" si="0"/>
        <v>0</v>
      </c>
    </row>
    <row r="40" spans="1:9" x14ac:dyDescent="0.25">
      <c r="A40" s="42" t="s">
        <v>40</v>
      </c>
      <c r="B40" s="24"/>
      <c r="C40" s="72">
        <v>7177164</v>
      </c>
      <c r="D40" s="74">
        <v>1042357</v>
      </c>
      <c r="E40" s="74">
        <v>556089</v>
      </c>
      <c r="F40" s="74">
        <v>2949</v>
      </c>
      <c r="G40" s="74">
        <v>0</v>
      </c>
      <c r="H40" s="74">
        <v>-30779</v>
      </c>
      <c r="I40" s="77">
        <f t="shared" si="0"/>
        <v>8747780</v>
      </c>
    </row>
    <row r="41" spans="1:9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7">
        <f t="shared" si="0"/>
        <v>0</v>
      </c>
    </row>
    <row r="42" spans="1:9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7">
        <f t="shared" si="0"/>
        <v>0</v>
      </c>
    </row>
    <row r="43" spans="1:9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7">
        <f t="shared" si="0"/>
        <v>0</v>
      </c>
    </row>
    <row r="44" spans="1:9" x14ac:dyDescent="0.25">
      <c r="A44" s="42" t="s">
        <v>43</v>
      </c>
      <c r="B44" s="24"/>
      <c r="C44" s="72">
        <v>0</v>
      </c>
      <c r="D44" s="74">
        <v>0</v>
      </c>
      <c r="E44" s="74">
        <v>0</v>
      </c>
      <c r="F44" s="74">
        <v>0</v>
      </c>
      <c r="G44" s="74">
        <v>0</v>
      </c>
      <c r="H44" s="74">
        <v>1815000</v>
      </c>
      <c r="I44" s="77">
        <f t="shared" si="0"/>
        <v>1815000</v>
      </c>
    </row>
    <row r="45" spans="1:9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7">
        <f t="shared" si="0"/>
        <v>0</v>
      </c>
    </row>
    <row r="46" spans="1:9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7">
        <f t="shared" si="0"/>
        <v>0</v>
      </c>
    </row>
    <row r="47" spans="1:9" x14ac:dyDescent="0.25">
      <c r="A47" s="42" t="s">
        <v>46</v>
      </c>
      <c r="B47" s="24"/>
      <c r="C47" s="72">
        <v>85555219</v>
      </c>
      <c r="D47" s="74">
        <v>11998388</v>
      </c>
      <c r="E47" s="74">
        <v>2411952</v>
      </c>
      <c r="F47" s="74">
        <v>0</v>
      </c>
      <c r="G47" s="74">
        <v>0</v>
      </c>
      <c r="H47" s="74">
        <v>16637</v>
      </c>
      <c r="I47" s="77">
        <f t="shared" si="0"/>
        <v>99982196</v>
      </c>
    </row>
    <row r="48" spans="1:9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7">
        <f t="shared" si="0"/>
        <v>0</v>
      </c>
    </row>
    <row r="49" spans="1:9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7">
        <f t="shared" si="0"/>
        <v>0</v>
      </c>
    </row>
    <row r="50" spans="1:9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7">
        <f t="shared" si="0"/>
        <v>0</v>
      </c>
    </row>
    <row r="51" spans="1:9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7">
        <f t="shared" si="0"/>
        <v>0</v>
      </c>
    </row>
    <row r="52" spans="1:9" x14ac:dyDescent="0.25">
      <c r="A52" s="42" t="s">
        <v>50</v>
      </c>
      <c r="B52" s="24"/>
      <c r="C52" s="72">
        <v>69511384</v>
      </c>
      <c r="D52" s="74">
        <v>10153098</v>
      </c>
      <c r="E52" s="74">
        <v>1246752</v>
      </c>
      <c r="F52" s="74">
        <v>780</v>
      </c>
      <c r="G52" s="74">
        <v>997258</v>
      </c>
      <c r="H52" s="74">
        <v>0</v>
      </c>
      <c r="I52" s="77">
        <f t="shared" si="0"/>
        <v>81909272</v>
      </c>
    </row>
    <row r="53" spans="1:9" x14ac:dyDescent="0.25">
      <c r="A53" s="42" t="s">
        <v>51</v>
      </c>
      <c r="B53" s="24"/>
      <c r="C53" s="72">
        <v>15966876</v>
      </c>
      <c r="D53" s="74">
        <v>0</v>
      </c>
      <c r="E53" s="74">
        <v>366318</v>
      </c>
      <c r="F53" s="74">
        <v>22</v>
      </c>
      <c r="G53" s="74">
        <v>236263</v>
      </c>
      <c r="H53" s="74">
        <v>0</v>
      </c>
      <c r="I53" s="77">
        <f t="shared" si="0"/>
        <v>16569479</v>
      </c>
    </row>
    <row r="54" spans="1:9" x14ac:dyDescent="0.25">
      <c r="A54" s="42" t="s">
        <v>4</v>
      </c>
      <c r="B54" s="24"/>
      <c r="C54" s="72">
        <v>42081335</v>
      </c>
      <c r="D54" s="74">
        <v>0</v>
      </c>
      <c r="E54" s="74">
        <v>1930672</v>
      </c>
      <c r="F54" s="74">
        <v>0</v>
      </c>
      <c r="G54" s="74">
        <v>0</v>
      </c>
      <c r="H54" s="74">
        <v>0</v>
      </c>
      <c r="I54" s="77">
        <f t="shared" si="0"/>
        <v>44012007</v>
      </c>
    </row>
    <row r="55" spans="1:9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7">
        <f t="shared" si="0"/>
        <v>0</v>
      </c>
    </row>
    <row r="56" spans="1:9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7">
        <f t="shared" si="0"/>
        <v>0</v>
      </c>
    </row>
    <row r="57" spans="1:9" x14ac:dyDescent="0.25">
      <c r="A57" s="42" t="s">
        <v>54</v>
      </c>
      <c r="B57" s="24"/>
      <c r="C57" s="72">
        <v>29556769</v>
      </c>
      <c r="D57" s="74">
        <v>5145166</v>
      </c>
      <c r="E57" s="74">
        <v>650340</v>
      </c>
      <c r="F57" s="74">
        <v>138</v>
      </c>
      <c r="G57" s="74">
        <v>0</v>
      </c>
      <c r="H57" s="74">
        <v>0</v>
      </c>
      <c r="I57" s="77">
        <f t="shared" si="0"/>
        <v>35352413</v>
      </c>
    </row>
    <row r="58" spans="1:9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7">
        <f t="shared" si="0"/>
        <v>0</v>
      </c>
    </row>
    <row r="59" spans="1:9" x14ac:dyDescent="0.25">
      <c r="A59" s="42" t="s">
        <v>97</v>
      </c>
      <c r="B59" s="24"/>
      <c r="C59" s="72">
        <v>76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7">
        <f t="shared" si="0"/>
        <v>76</v>
      </c>
    </row>
    <row r="60" spans="1:9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7">
        <f t="shared" si="0"/>
        <v>0</v>
      </c>
    </row>
    <row r="61" spans="1:9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7">
        <f t="shared" si="0"/>
        <v>0</v>
      </c>
    </row>
    <row r="62" spans="1:9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7">
        <f t="shared" si="0"/>
        <v>0</v>
      </c>
    </row>
    <row r="63" spans="1:9" x14ac:dyDescent="0.25">
      <c r="A63" s="42" t="s">
        <v>5</v>
      </c>
      <c r="B63" s="24"/>
      <c r="C63" s="72">
        <v>5731985</v>
      </c>
      <c r="D63" s="74">
        <v>1456224</v>
      </c>
      <c r="E63" s="74">
        <v>5968</v>
      </c>
      <c r="F63" s="74">
        <v>875</v>
      </c>
      <c r="G63" s="74">
        <v>262425</v>
      </c>
      <c r="H63" s="74">
        <v>0</v>
      </c>
      <c r="I63" s="77">
        <f t="shared" si="0"/>
        <v>7457477</v>
      </c>
    </row>
    <row r="64" spans="1:9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7">
        <f t="shared" si="0"/>
        <v>0</v>
      </c>
    </row>
    <row r="65" spans="1:9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7">
        <f t="shared" si="0"/>
        <v>0</v>
      </c>
    </row>
    <row r="66" spans="1:9" x14ac:dyDescent="0.25">
      <c r="A66" s="78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7">
        <f t="shared" si="0"/>
        <v>0</v>
      </c>
    </row>
    <row r="67" spans="1:9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7">
        <f t="shared" si="0"/>
        <v>0</v>
      </c>
    </row>
    <row r="68" spans="1:9" x14ac:dyDescent="0.25">
      <c r="A68" s="42" t="s">
        <v>61</v>
      </c>
      <c r="B68" s="24"/>
      <c r="C68" s="72">
        <v>8581721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  <c r="I68" s="77">
        <f t="shared" si="0"/>
        <v>8581721</v>
      </c>
    </row>
    <row r="69" spans="1:9" x14ac:dyDescent="0.25">
      <c r="A69" s="42" t="s">
        <v>62</v>
      </c>
      <c r="B69" s="24"/>
      <c r="C69" s="72">
        <v>1856991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7">
        <f>SUM(C69:H69)</f>
        <v>1856991</v>
      </c>
    </row>
    <row r="70" spans="1:9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7">
        <f>SUM(C70:H70)</f>
        <v>0</v>
      </c>
    </row>
    <row r="71" spans="1:9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7">
        <f>SUM(C71:H71)</f>
        <v>0</v>
      </c>
    </row>
    <row r="72" spans="1:9" x14ac:dyDescent="0.25">
      <c r="A72" s="47" t="s">
        <v>91</v>
      </c>
      <c r="B72" s="57"/>
      <c r="C72" s="58">
        <f t="shared" ref="C72:I72" si="1">SUM(C5:C71)</f>
        <v>281265762</v>
      </c>
      <c r="D72" s="59">
        <f t="shared" si="1"/>
        <v>31106951</v>
      </c>
      <c r="E72" s="59">
        <f t="shared" si="1"/>
        <v>7168091</v>
      </c>
      <c r="F72" s="59">
        <f>SUM(F5:F71)</f>
        <v>4766</v>
      </c>
      <c r="G72" s="59">
        <f>SUM(G5:G71)</f>
        <v>2216092</v>
      </c>
      <c r="H72" s="59">
        <f>SUM(H5:H71)</f>
        <v>1800858</v>
      </c>
      <c r="I72" s="60">
        <f t="shared" si="1"/>
        <v>323562520</v>
      </c>
    </row>
    <row r="73" spans="1:9" x14ac:dyDescent="0.25">
      <c r="A73" s="48" t="s">
        <v>72</v>
      </c>
      <c r="B73" s="57"/>
      <c r="C73" s="61">
        <f t="shared" ref="C73:I73" si="2">(C72/$I72)</f>
        <v>0.86927794356404442</v>
      </c>
      <c r="D73" s="62">
        <f t="shared" si="2"/>
        <v>9.613891930375619E-2</v>
      </c>
      <c r="E73" s="62">
        <f t="shared" si="2"/>
        <v>2.2153650552604178E-2</v>
      </c>
      <c r="F73" s="62">
        <f t="shared" si="2"/>
        <v>1.4729765363429608E-5</v>
      </c>
      <c r="G73" s="62">
        <f t="shared" si="2"/>
        <v>6.8490380158987511E-3</v>
      </c>
      <c r="H73" s="62">
        <f t="shared" si="2"/>
        <v>5.5657187983330081E-3</v>
      </c>
      <c r="I73" s="63">
        <f t="shared" si="2"/>
        <v>1</v>
      </c>
    </row>
    <row r="74" spans="1:9" x14ac:dyDescent="0.25">
      <c r="A74" s="48" t="s">
        <v>93</v>
      </c>
      <c r="B74" s="49"/>
      <c r="C74" s="54">
        <f>COUNTIF(C5:C71,"&gt;0")</f>
        <v>15</v>
      </c>
      <c r="D74" s="54">
        <f t="shared" ref="D74:I74" si="3">COUNTIF(D5:D71,"&gt;0")</f>
        <v>6</v>
      </c>
      <c r="E74" s="54">
        <f t="shared" si="3"/>
        <v>7</v>
      </c>
      <c r="F74" s="54">
        <f t="shared" si="3"/>
        <v>6</v>
      </c>
      <c r="G74" s="54">
        <f t="shared" si="3"/>
        <v>4</v>
      </c>
      <c r="H74" s="54">
        <f t="shared" si="3"/>
        <v>2</v>
      </c>
      <c r="I74" s="56">
        <f t="shared" si="3"/>
        <v>16</v>
      </c>
    </row>
    <row r="75" spans="1:9" x14ac:dyDescent="0.25">
      <c r="A75" s="43"/>
      <c r="B75" s="44"/>
      <c r="C75" s="25"/>
      <c r="D75" s="25"/>
      <c r="E75" s="25"/>
      <c r="F75" s="25"/>
      <c r="G75" s="25"/>
      <c r="H75" s="25"/>
      <c r="I75" s="26"/>
    </row>
    <row r="76" spans="1:9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30"/>
    </row>
    <row r="77" spans="1:9" x14ac:dyDescent="0.25">
      <c r="D77" s="1"/>
      <c r="E77" s="1"/>
      <c r="F77" s="1"/>
      <c r="G77" s="1"/>
      <c r="H77" s="1"/>
      <c r="I77" s="1"/>
    </row>
  </sheetData>
  <printOptions horizontalCentered="1"/>
  <pageMargins left="0.5" right="0.5" top="0.5" bottom="0.5" header="0.3" footer="0.3"/>
  <pageSetup scale="78" fitToHeight="0" orientation="portrait" r:id="rId1"/>
  <headerFooter>
    <oddFooter>&amp;LOffice of Economic and Demographic Research&amp;RPage &amp;P of &amp;N</oddFooter>
  </headerFooter>
  <ignoredErrors>
    <ignoredError sqref="C73 D73:I7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78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9" width="14.6640625" customWidth="1"/>
  </cols>
  <sheetData>
    <row r="1" spans="1:9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6"/>
    </row>
    <row r="2" spans="1:9" ht="18" thickBot="1" x14ac:dyDescent="0.35">
      <c r="A2" s="80" t="s">
        <v>114</v>
      </c>
      <c r="B2" s="7"/>
      <c r="C2" s="8"/>
      <c r="D2" s="9"/>
      <c r="E2" s="9"/>
      <c r="F2" s="9"/>
      <c r="G2" s="9"/>
      <c r="H2" s="9"/>
      <c r="I2" s="10"/>
    </row>
    <row r="3" spans="1:9" x14ac:dyDescent="0.25">
      <c r="A3" s="31"/>
      <c r="B3" s="32"/>
      <c r="C3" s="33"/>
      <c r="D3" s="34"/>
      <c r="E3" s="34"/>
      <c r="F3" s="34"/>
      <c r="G3" s="34"/>
      <c r="H3" s="34"/>
      <c r="I3" s="35" t="s">
        <v>73</v>
      </c>
    </row>
    <row r="4" spans="1:9" ht="13.8" thickBot="1" x14ac:dyDescent="0.3">
      <c r="A4" s="36" t="s">
        <v>7</v>
      </c>
      <c r="B4" s="37"/>
      <c r="C4" s="38" t="s">
        <v>68</v>
      </c>
      <c r="D4" s="39" t="s">
        <v>69</v>
      </c>
      <c r="E4" s="39" t="s">
        <v>108</v>
      </c>
      <c r="F4" s="39" t="s">
        <v>77</v>
      </c>
      <c r="G4" s="39" t="s">
        <v>78</v>
      </c>
      <c r="H4" s="39" t="s">
        <v>66</v>
      </c>
      <c r="I4" s="40" t="s">
        <v>67</v>
      </c>
    </row>
    <row r="5" spans="1:9" x14ac:dyDescent="0.25">
      <c r="A5" s="41" t="s">
        <v>0</v>
      </c>
      <c r="B5" s="18"/>
      <c r="C5" s="19">
        <v>6815047</v>
      </c>
      <c r="D5" s="21">
        <v>1267103</v>
      </c>
      <c r="E5" s="21">
        <v>0</v>
      </c>
      <c r="F5" s="20">
        <v>0</v>
      </c>
      <c r="G5" s="20">
        <v>733666</v>
      </c>
      <c r="H5" s="20">
        <v>0</v>
      </c>
      <c r="I5" s="22">
        <f t="shared" ref="I5:I68" si="0">SUM(C5:H5)</f>
        <v>8815816</v>
      </c>
    </row>
    <row r="6" spans="1:9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7">
        <f t="shared" si="0"/>
        <v>0</v>
      </c>
    </row>
    <row r="7" spans="1:9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7">
        <f t="shared" si="0"/>
        <v>0</v>
      </c>
    </row>
    <row r="8" spans="1:9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7">
        <f t="shared" si="0"/>
        <v>0</v>
      </c>
    </row>
    <row r="9" spans="1:9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7">
        <f t="shared" si="0"/>
        <v>0</v>
      </c>
    </row>
    <row r="10" spans="1:9" x14ac:dyDescent="0.25">
      <c r="A10" s="42" t="s">
        <v>12</v>
      </c>
      <c r="B10" s="24"/>
      <c r="C10" s="72">
        <v>1040000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7">
        <f t="shared" si="0"/>
        <v>1040000</v>
      </c>
    </row>
    <row r="11" spans="1:9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7">
        <f t="shared" si="0"/>
        <v>0</v>
      </c>
    </row>
    <row r="12" spans="1:9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7">
        <f t="shared" si="0"/>
        <v>0</v>
      </c>
    </row>
    <row r="13" spans="1:9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7">
        <f t="shared" si="0"/>
        <v>0</v>
      </c>
    </row>
    <row r="14" spans="1:9" x14ac:dyDescent="0.25">
      <c r="A14" s="42" t="s">
        <v>16</v>
      </c>
      <c r="B14" s="24"/>
      <c r="C14" s="72">
        <v>3948862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7">
        <f t="shared" si="0"/>
        <v>3948862</v>
      </c>
    </row>
    <row r="15" spans="1:9" x14ac:dyDescent="0.25">
      <c r="A15" s="42" t="s">
        <v>17</v>
      </c>
      <c r="B15" s="24"/>
      <c r="C15" s="72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7">
        <f t="shared" si="0"/>
        <v>0</v>
      </c>
    </row>
    <row r="16" spans="1:9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7">
        <f t="shared" si="0"/>
        <v>0</v>
      </c>
    </row>
    <row r="17" spans="1:9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7">
        <f t="shared" si="0"/>
        <v>0</v>
      </c>
    </row>
    <row r="18" spans="1:9" x14ac:dyDescent="0.25">
      <c r="A18" s="42" t="s">
        <v>19</v>
      </c>
      <c r="B18" s="24"/>
      <c r="C18" s="72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7">
        <f t="shared" si="0"/>
        <v>0</v>
      </c>
    </row>
    <row r="19" spans="1:9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7">
        <f t="shared" si="0"/>
        <v>0</v>
      </c>
    </row>
    <row r="20" spans="1:9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7">
        <f t="shared" si="0"/>
        <v>0</v>
      </c>
    </row>
    <row r="21" spans="1:9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7">
        <f t="shared" si="0"/>
        <v>0</v>
      </c>
    </row>
    <row r="22" spans="1:9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7">
        <f t="shared" si="0"/>
        <v>0</v>
      </c>
    </row>
    <row r="23" spans="1:9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7">
        <f t="shared" si="0"/>
        <v>0</v>
      </c>
    </row>
    <row r="24" spans="1:9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7">
        <f t="shared" si="0"/>
        <v>0</v>
      </c>
    </row>
    <row r="25" spans="1:9" x14ac:dyDescent="0.25">
      <c r="A25" s="42" t="s">
        <v>26</v>
      </c>
      <c r="B25" s="24"/>
      <c r="C25" s="72">
        <v>29517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7">
        <f t="shared" si="0"/>
        <v>29517</v>
      </c>
    </row>
    <row r="26" spans="1:9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7">
        <f t="shared" si="0"/>
        <v>0</v>
      </c>
    </row>
    <row r="27" spans="1:9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7">
        <f t="shared" si="0"/>
        <v>0</v>
      </c>
    </row>
    <row r="28" spans="1:9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7">
        <f t="shared" si="0"/>
        <v>0</v>
      </c>
    </row>
    <row r="29" spans="1:9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7">
        <f t="shared" si="0"/>
        <v>0</v>
      </c>
    </row>
    <row r="30" spans="1:9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7">
        <f t="shared" si="0"/>
        <v>0</v>
      </c>
    </row>
    <row r="31" spans="1:9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7">
        <f t="shared" si="0"/>
        <v>0</v>
      </c>
    </row>
    <row r="32" spans="1:9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7">
        <f t="shared" si="0"/>
        <v>0</v>
      </c>
    </row>
    <row r="33" spans="1:9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7">
        <f t="shared" si="0"/>
        <v>0</v>
      </c>
    </row>
    <row r="34" spans="1:9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7">
        <f t="shared" si="0"/>
        <v>0</v>
      </c>
    </row>
    <row r="35" spans="1:9" x14ac:dyDescent="0.25">
      <c r="A35" s="42" t="s">
        <v>36</v>
      </c>
      <c r="B35" s="24"/>
      <c r="C35" s="72">
        <v>2818271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7">
        <f t="shared" si="0"/>
        <v>2818271</v>
      </c>
    </row>
    <row r="36" spans="1:9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7">
        <f t="shared" si="0"/>
        <v>0</v>
      </c>
    </row>
    <row r="37" spans="1:9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7">
        <f t="shared" si="0"/>
        <v>0</v>
      </c>
    </row>
    <row r="38" spans="1:9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7">
        <f t="shared" si="0"/>
        <v>0</v>
      </c>
    </row>
    <row r="39" spans="1:9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7">
        <f t="shared" si="0"/>
        <v>0</v>
      </c>
    </row>
    <row r="40" spans="1:9" x14ac:dyDescent="0.25">
      <c r="A40" s="42" t="s">
        <v>40</v>
      </c>
      <c r="B40" s="24"/>
      <c r="C40" s="72">
        <v>6966979</v>
      </c>
      <c r="D40" s="74">
        <v>925689</v>
      </c>
      <c r="E40" s="74">
        <v>576259</v>
      </c>
      <c r="F40" s="74">
        <v>4691</v>
      </c>
      <c r="G40" s="74">
        <v>0</v>
      </c>
      <c r="H40" s="74">
        <v>0</v>
      </c>
      <c r="I40" s="77">
        <f t="shared" si="0"/>
        <v>8473618</v>
      </c>
    </row>
    <row r="41" spans="1:9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7">
        <f t="shared" si="0"/>
        <v>0</v>
      </c>
    </row>
    <row r="42" spans="1:9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7">
        <f t="shared" si="0"/>
        <v>0</v>
      </c>
    </row>
    <row r="43" spans="1:9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7">
        <f t="shared" si="0"/>
        <v>0</v>
      </c>
    </row>
    <row r="44" spans="1:9" x14ac:dyDescent="0.25">
      <c r="A44" s="42" t="s">
        <v>43</v>
      </c>
      <c r="B44" s="24"/>
      <c r="C44" s="72">
        <v>0</v>
      </c>
      <c r="D44" s="74">
        <v>0</v>
      </c>
      <c r="E44" s="74">
        <v>0</v>
      </c>
      <c r="F44" s="74">
        <v>0</v>
      </c>
      <c r="G44" s="74">
        <v>0</v>
      </c>
      <c r="H44" s="74">
        <v>1679000</v>
      </c>
      <c r="I44" s="77">
        <f t="shared" si="0"/>
        <v>1679000</v>
      </c>
    </row>
    <row r="45" spans="1:9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7">
        <f t="shared" si="0"/>
        <v>0</v>
      </c>
    </row>
    <row r="46" spans="1:9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7">
        <f t="shared" si="0"/>
        <v>0</v>
      </c>
    </row>
    <row r="47" spans="1:9" x14ac:dyDescent="0.25">
      <c r="A47" s="42" t="s">
        <v>46</v>
      </c>
      <c r="B47" s="24"/>
      <c r="C47" s="72">
        <v>86719651</v>
      </c>
      <c r="D47" s="74">
        <v>11326263</v>
      </c>
      <c r="E47" s="74">
        <v>2469425</v>
      </c>
      <c r="F47" s="74">
        <v>0</v>
      </c>
      <c r="G47" s="74">
        <v>0</v>
      </c>
      <c r="H47" s="74">
        <v>0</v>
      </c>
      <c r="I47" s="77">
        <f t="shared" si="0"/>
        <v>100515339</v>
      </c>
    </row>
    <row r="48" spans="1:9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7">
        <f t="shared" si="0"/>
        <v>0</v>
      </c>
    </row>
    <row r="49" spans="1:9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7">
        <f t="shared" si="0"/>
        <v>0</v>
      </c>
    </row>
    <row r="50" spans="1:9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7">
        <f t="shared" si="0"/>
        <v>0</v>
      </c>
    </row>
    <row r="51" spans="1:9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7">
        <f t="shared" si="0"/>
        <v>0</v>
      </c>
    </row>
    <row r="52" spans="1:9" x14ac:dyDescent="0.25">
      <c r="A52" s="42" t="s">
        <v>50</v>
      </c>
      <c r="B52" s="24"/>
      <c r="C52" s="72">
        <v>63927002</v>
      </c>
      <c r="D52" s="74">
        <v>9806324</v>
      </c>
      <c r="E52" s="74">
        <v>1190222</v>
      </c>
      <c r="F52" s="74">
        <v>935</v>
      </c>
      <c r="G52" s="74">
        <v>998889</v>
      </c>
      <c r="H52" s="74">
        <v>0</v>
      </c>
      <c r="I52" s="77">
        <f t="shared" si="0"/>
        <v>75923372</v>
      </c>
    </row>
    <row r="53" spans="1:9" x14ac:dyDescent="0.25">
      <c r="A53" s="42" t="s">
        <v>51</v>
      </c>
      <c r="B53" s="24"/>
      <c r="C53" s="72">
        <v>14412094</v>
      </c>
      <c r="D53" s="74">
        <v>0</v>
      </c>
      <c r="E53" s="74">
        <v>343681</v>
      </c>
      <c r="F53" s="74">
        <v>10</v>
      </c>
      <c r="G53" s="74">
        <v>227243</v>
      </c>
      <c r="H53" s="74">
        <v>0</v>
      </c>
      <c r="I53" s="77">
        <f t="shared" si="0"/>
        <v>14983028</v>
      </c>
    </row>
    <row r="54" spans="1:9" x14ac:dyDescent="0.25">
      <c r="A54" s="42" t="s">
        <v>4</v>
      </c>
      <c r="B54" s="24"/>
      <c r="C54" s="72">
        <v>41066556</v>
      </c>
      <c r="D54" s="74">
        <v>0</v>
      </c>
      <c r="E54" s="74">
        <v>1921560</v>
      </c>
      <c r="F54" s="74">
        <v>0</v>
      </c>
      <c r="G54" s="74">
        <v>0</v>
      </c>
      <c r="H54" s="74">
        <v>0</v>
      </c>
      <c r="I54" s="77">
        <f t="shared" si="0"/>
        <v>42988116</v>
      </c>
    </row>
    <row r="55" spans="1:9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7">
        <f t="shared" si="0"/>
        <v>0</v>
      </c>
    </row>
    <row r="56" spans="1:9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7">
        <f t="shared" si="0"/>
        <v>0</v>
      </c>
    </row>
    <row r="57" spans="1:9" x14ac:dyDescent="0.25">
      <c r="A57" s="42" t="s">
        <v>54</v>
      </c>
      <c r="B57" s="24"/>
      <c r="C57" s="72">
        <v>27395470</v>
      </c>
      <c r="D57" s="74">
        <v>4882097</v>
      </c>
      <c r="E57" s="74">
        <v>631748</v>
      </c>
      <c r="F57" s="74">
        <v>156</v>
      </c>
      <c r="G57" s="74">
        <v>0</v>
      </c>
      <c r="H57" s="74">
        <v>0</v>
      </c>
      <c r="I57" s="77">
        <f t="shared" si="0"/>
        <v>32909471</v>
      </c>
    </row>
    <row r="58" spans="1:9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7">
        <f t="shared" si="0"/>
        <v>0</v>
      </c>
    </row>
    <row r="59" spans="1:9" x14ac:dyDescent="0.25">
      <c r="A59" s="42" t="s">
        <v>97</v>
      </c>
      <c r="B59" s="24"/>
      <c r="C59" s="72">
        <v>14783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7">
        <f t="shared" si="0"/>
        <v>14783</v>
      </c>
    </row>
    <row r="60" spans="1:9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7">
        <f t="shared" si="0"/>
        <v>0</v>
      </c>
    </row>
    <row r="61" spans="1:9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7">
        <f t="shared" si="0"/>
        <v>0</v>
      </c>
    </row>
    <row r="62" spans="1:9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7">
        <f t="shared" si="0"/>
        <v>0</v>
      </c>
    </row>
    <row r="63" spans="1:9" x14ac:dyDescent="0.25">
      <c r="A63" s="42" t="s">
        <v>5</v>
      </c>
      <c r="B63" s="24"/>
      <c r="C63" s="72">
        <v>5278326</v>
      </c>
      <c r="D63" s="74">
        <v>1385172</v>
      </c>
      <c r="E63" s="74">
        <v>11622</v>
      </c>
      <c r="F63" s="74">
        <v>123</v>
      </c>
      <c r="G63" s="74">
        <v>246343</v>
      </c>
      <c r="H63" s="74">
        <v>0</v>
      </c>
      <c r="I63" s="77">
        <f t="shared" si="0"/>
        <v>6921586</v>
      </c>
    </row>
    <row r="64" spans="1:9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7">
        <f t="shared" si="0"/>
        <v>0</v>
      </c>
    </row>
    <row r="65" spans="1:9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7">
        <f t="shared" si="0"/>
        <v>0</v>
      </c>
    </row>
    <row r="66" spans="1:9" x14ac:dyDescent="0.25">
      <c r="A66" s="78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7">
        <f t="shared" si="0"/>
        <v>0</v>
      </c>
    </row>
    <row r="67" spans="1:9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7">
        <f t="shared" si="0"/>
        <v>0</v>
      </c>
    </row>
    <row r="68" spans="1:9" x14ac:dyDescent="0.25">
      <c r="A68" s="42" t="s">
        <v>61</v>
      </c>
      <c r="B68" s="24"/>
      <c r="C68" s="72">
        <v>8124173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  <c r="I68" s="77">
        <f t="shared" si="0"/>
        <v>8124173</v>
      </c>
    </row>
    <row r="69" spans="1:9" x14ac:dyDescent="0.25">
      <c r="A69" s="42" t="s">
        <v>62</v>
      </c>
      <c r="B69" s="24"/>
      <c r="C69" s="72">
        <v>1509319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7">
        <f>SUM(C69:H69)</f>
        <v>1509319</v>
      </c>
    </row>
    <row r="70" spans="1:9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7">
        <f>SUM(C70:H70)</f>
        <v>0</v>
      </c>
    </row>
    <row r="71" spans="1:9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7">
        <f>SUM(C71:H71)</f>
        <v>0</v>
      </c>
    </row>
    <row r="72" spans="1:9" x14ac:dyDescent="0.25">
      <c r="A72" s="47" t="s">
        <v>91</v>
      </c>
      <c r="B72" s="57"/>
      <c r="C72" s="58">
        <f t="shared" ref="C72:I72" si="1">SUM(C5:C71)</f>
        <v>270066050</v>
      </c>
      <c r="D72" s="59">
        <f t="shared" si="1"/>
        <v>29592648</v>
      </c>
      <c r="E72" s="59">
        <f t="shared" si="1"/>
        <v>7144517</v>
      </c>
      <c r="F72" s="59">
        <f>SUM(F5:F71)</f>
        <v>5915</v>
      </c>
      <c r="G72" s="59">
        <f>SUM(G5:G71)</f>
        <v>2206141</v>
      </c>
      <c r="H72" s="59">
        <f>SUM(H5:H71)</f>
        <v>1679000</v>
      </c>
      <c r="I72" s="60">
        <f t="shared" si="1"/>
        <v>310694271</v>
      </c>
    </row>
    <row r="73" spans="1:9" x14ac:dyDescent="0.25">
      <c r="A73" s="48" t="s">
        <v>72</v>
      </c>
      <c r="B73" s="57"/>
      <c r="C73" s="61">
        <f t="shared" ref="C73:I73" si="2">(C72/$I72)</f>
        <v>0.86923408381740008</v>
      </c>
      <c r="D73" s="62">
        <f t="shared" si="2"/>
        <v>9.5246841548616776E-2</v>
      </c>
      <c r="E73" s="62">
        <f t="shared" si="2"/>
        <v>2.2995329064178335E-2</v>
      </c>
      <c r="F73" s="62">
        <f t="shared" si="2"/>
        <v>1.9038007945759644E-5</v>
      </c>
      <c r="G73" s="62">
        <f t="shared" si="2"/>
        <v>7.1006812996561499E-3</v>
      </c>
      <c r="H73" s="62">
        <f t="shared" si="2"/>
        <v>5.4040262622029487E-3</v>
      </c>
      <c r="I73" s="63">
        <f t="shared" si="2"/>
        <v>1</v>
      </c>
    </row>
    <row r="74" spans="1:9" x14ac:dyDescent="0.25">
      <c r="A74" s="48" t="s">
        <v>93</v>
      </c>
      <c r="B74" s="49"/>
      <c r="C74" s="54">
        <f>COUNTIF(C5:C71,"&gt;0")</f>
        <v>15</v>
      </c>
      <c r="D74" s="54">
        <f t="shared" ref="D74:I74" si="3">COUNTIF(D5:D71,"&gt;0")</f>
        <v>6</v>
      </c>
      <c r="E74" s="54">
        <f t="shared" si="3"/>
        <v>7</v>
      </c>
      <c r="F74" s="54">
        <f t="shared" si="3"/>
        <v>5</v>
      </c>
      <c r="G74" s="54">
        <f t="shared" si="3"/>
        <v>4</v>
      </c>
      <c r="H74" s="54">
        <f t="shared" si="3"/>
        <v>1</v>
      </c>
      <c r="I74" s="56">
        <f t="shared" si="3"/>
        <v>16</v>
      </c>
    </row>
    <row r="75" spans="1:9" x14ac:dyDescent="0.25">
      <c r="A75" s="43"/>
      <c r="B75" s="44"/>
      <c r="C75" s="25"/>
      <c r="D75" s="25"/>
      <c r="E75" s="25"/>
      <c r="F75" s="25"/>
      <c r="G75" s="25"/>
      <c r="H75" s="25"/>
      <c r="I75" s="26"/>
    </row>
    <row r="76" spans="1:9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30"/>
    </row>
    <row r="77" spans="1:9" x14ac:dyDescent="0.25">
      <c r="D77" s="1"/>
      <c r="E77" s="1"/>
      <c r="F77" s="1"/>
      <c r="G77" s="1"/>
      <c r="H77" s="1"/>
      <c r="I77" s="1"/>
    </row>
    <row r="78" spans="1:9" x14ac:dyDescent="0.25">
      <c r="C78" s="1"/>
      <c r="D78" s="1"/>
      <c r="E78" s="1"/>
      <c r="F78" s="1"/>
      <c r="G78" s="1"/>
      <c r="H78" s="1"/>
    </row>
  </sheetData>
  <printOptions horizontalCentered="1"/>
  <pageMargins left="0.5" right="0.5" top="0.5" bottom="0.5" header="0.3" footer="0.3"/>
  <pageSetup scale="77" fitToHeight="0" orientation="portrait" r:id="rId1"/>
  <headerFooter>
    <oddFooter>&amp;LOffice of Economic and Demographic Research&amp;RPage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78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9" width="14.6640625" customWidth="1"/>
  </cols>
  <sheetData>
    <row r="1" spans="1:9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6"/>
    </row>
    <row r="2" spans="1:9" ht="18" thickBot="1" x14ac:dyDescent="0.35">
      <c r="A2" s="80" t="s">
        <v>113</v>
      </c>
      <c r="B2" s="7"/>
      <c r="C2" s="8"/>
      <c r="D2" s="9"/>
      <c r="E2" s="9"/>
      <c r="F2" s="9"/>
      <c r="G2" s="9"/>
      <c r="H2" s="9"/>
      <c r="I2" s="10"/>
    </row>
    <row r="3" spans="1:9" x14ac:dyDescent="0.25">
      <c r="A3" s="31"/>
      <c r="B3" s="32"/>
      <c r="C3" s="33"/>
      <c r="D3" s="34"/>
      <c r="E3" s="34"/>
      <c r="F3" s="34"/>
      <c r="G3" s="34"/>
      <c r="H3" s="34"/>
      <c r="I3" s="35" t="s">
        <v>73</v>
      </c>
    </row>
    <row r="4" spans="1:9" ht="13.8" thickBot="1" x14ac:dyDescent="0.3">
      <c r="A4" s="36" t="s">
        <v>7</v>
      </c>
      <c r="B4" s="37"/>
      <c r="C4" s="38" t="s">
        <v>68</v>
      </c>
      <c r="D4" s="39" t="s">
        <v>69</v>
      </c>
      <c r="E4" s="39" t="s">
        <v>108</v>
      </c>
      <c r="F4" s="39" t="s">
        <v>77</v>
      </c>
      <c r="G4" s="39" t="s">
        <v>78</v>
      </c>
      <c r="H4" s="39" t="s">
        <v>66</v>
      </c>
      <c r="I4" s="40" t="s">
        <v>67</v>
      </c>
    </row>
    <row r="5" spans="1:9" x14ac:dyDescent="0.25">
      <c r="A5" s="41" t="s">
        <v>0</v>
      </c>
      <c r="B5" s="18"/>
      <c r="C5" s="19">
        <v>5891110</v>
      </c>
      <c r="D5" s="21">
        <v>1325167</v>
      </c>
      <c r="E5" s="21">
        <v>0</v>
      </c>
      <c r="F5" s="20">
        <v>0</v>
      </c>
      <c r="G5" s="20">
        <v>620299</v>
      </c>
      <c r="H5" s="20">
        <v>0</v>
      </c>
      <c r="I5" s="22">
        <f t="shared" ref="I5:I68" si="0">SUM(C5:H5)</f>
        <v>7836576</v>
      </c>
    </row>
    <row r="6" spans="1:9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7">
        <f t="shared" si="0"/>
        <v>0</v>
      </c>
    </row>
    <row r="7" spans="1:9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7">
        <f t="shared" si="0"/>
        <v>0</v>
      </c>
    </row>
    <row r="8" spans="1:9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7">
        <f t="shared" si="0"/>
        <v>0</v>
      </c>
    </row>
    <row r="9" spans="1:9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7">
        <f t="shared" si="0"/>
        <v>0</v>
      </c>
    </row>
    <row r="10" spans="1:9" x14ac:dyDescent="0.25">
      <c r="A10" s="42" t="s">
        <v>12</v>
      </c>
      <c r="B10" s="24"/>
      <c r="C10" s="72">
        <v>1011000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7">
        <f t="shared" si="0"/>
        <v>1011000</v>
      </c>
    </row>
    <row r="11" spans="1:9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7">
        <f t="shared" si="0"/>
        <v>0</v>
      </c>
    </row>
    <row r="12" spans="1:9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7">
        <f t="shared" si="0"/>
        <v>0</v>
      </c>
    </row>
    <row r="13" spans="1:9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7">
        <f t="shared" si="0"/>
        <v>0</v>
      </c>
    </row>
    <row r="14" spans="1:9" x14ac:dyDescent="0.25">
      <c r="A14" s="42" t="s">
        <v>16</v>
      </c>
      <c r="B14" s="24"/>
      <c r="C14" s="72">
        <v>3772645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7">
        <f t="shared" si="0"/>
        <v>3772645</v>
      </c>
    </row>
    <row r="15" spans="1:9" x14ac:dyDescent="0.25">
      <c r="A15" s="42" t="s">
        <v>17</v>
      </c>
      <c r="B15" s="24"/>
      <c r="C15" s="72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7">
        <f t="shared" si="0"/>
        <v>0</v>
      </c>
    </row>
    <row r="16" spans="1:9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7">
        <f t="shared" si="0"/>
        <v>0</v>
      </c>
    </row>
    <row r="17" spans="1:9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7">
        <f t="shared" si="0"/>
        <v>0</v>
      </c>
    </row>
    <row r="18" spans="1:9" x14ac:dyDescent="0.25">
      <c r="A18" s="42" t="s">
        <v>19</v>
      </c>
      <c r="B18" s="24"/>
      <c r="C18" s="72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7">
        <f t="shared" si="0"/>
        <v>0</v>
      </c>
    </row>
    <row r="19" spans="1:9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7">
        <f t="shared" si="0"/>
        <v>0</v>
      </c>
    </row>
    <row r="20" spans="1:9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7">
        <f t="shared" si="0"/>
        <v>0</v>
      </c>
    </row>
    <row r="21" spans="1:9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7">
        <f t="shared" si="0"/>
        <v>0</v>
      </c>
    </row>
    <row r="22" spans="1:9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7">
        <f t="shared" si="0"/>
        <v>0</v>
      </c>
    </row>
    <row r="23" spans="1:9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7">
        <f t="shared" si="0"/>
        <v>0</v>
      </c>
    </row>
    <row r="24" spans="1:9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7">
        <f t="shared" si="0"/>
        <v>0</v>
      </c>
    </row>
    <row r="25" spans="1:9" x14ac:dyDescent="0.25">
      <c r="A25" s="42" t="s">
        <v>26</v>
      </c>
      <c r="B25" s="24"/>
      <c r="C25" s="72">
        <v>29054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7">
        <f t="shared" si="0"/>
        <v>29054</v>
      </c>
    </row>
    <row r="26" spans="1:9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7">
        <f t="shared" si="0"/>
        <v>0</v>
      </c>
    </row>
    <row r="27" spans="1:9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7">
        <f t="shared" si="0"/>
        <v>0</v>
      </c>
    </row>
    <row r="28" spans="1:9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7">
        <f t="shared" si="0"/>
        <v>0</v>
      </c>
    </row>
    <row r="29" spans="1:9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7">
        <f t="shared" si="0"/>
        <v>0</v>
      </c>
    </row>
    <row r="30" spans="1:9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7">
        <f t="shared" si="0"/>
        <v>0</v>
      </c>
    </row>
    <row r="31" spans="1:9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7">
        <f t="shared" si="0"/>
        <v>0</v>
      </c>
    </row>
    <row r="32" spans="1:9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7">
        <f t="shared" si="0"/>
        <v>0</v>
      </c>
    </row>
    <row r="33" spans="1:9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7">
        <f t="shared" si="0"/>
        <v>0</v>
      </c>
    </row>
    <row r="34" spans="1:9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7">
        <f t="shared" si="0"/>
        <v>0</v>
      </c>
    </row>
    <row r="35" spans="1:9" x14ac:dyDescent="0.25">
      <c r="A35" s="42" t="s">
        <v>36</v>
      </c>
      <c r="B35" s="24"/>
      <c r="C35" s="72">
        <v>2701376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7">
        <f t="shared" si="0"/>
        <v>2701376</v>
      </c>
    </row>
    <row r="36" spans="1:9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7">
        <f t="shared" si="0"/>
        <v>0</v>
      </c>
    </row>
    <row r="37" spans="1:9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7">
        <f t="shared" si="0"/>
        <v>0</v>
      </c>
    </row>
    <row r="38" spans="1:9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7">
        <f t="shared" si="0"/>
        <v>0</v>
      </c>
    </row>
    <row r="39" spans="1:9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7">
        <f t="shared" si="0"/>
        <v>0</v>
      </c>
    </row>
    <row r="40" spans="1:9" x14ac:dyDescent="0.25">
      <c r="A40" s="42" t="s">
        <v>40</v>
      </c>
      <c r="B40" s="24"/>
      <c r="C40" s="72">
        <v>6906259</v>
      </c>
      <c r="D40" s="74">
        <v>924267</v>
      </c>
      <c r="E40" s="74">
        <v>512800</v>
      </c>
      <c r="F40" s="74">
        <v>804</v>
      </c>
      <c r="G40" s="74">
        <v>0</v>
      </c>
      <c r="H40" s="74">
        <v>0</v>
      </c>
      <c r="I40" s="77">
        <f t="shared" si="0"/>
        <v>8344130</v>
      </c>
    </row>
    <row r="41" spans="1:9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7">
        <f t="shared" si="0"/>
        <v>0</v>
      </c>
    </row>
    <row r="42" spans="1:9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7">
        <f t="shared" si="0"/>
        <v>0</v>
      </c>
    </row>
    <row r="43" spans="1:9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7">
        <f t="shared" si="0"/>
        <v>0</v>
      </c>
    </row>
    <row r="44" spans="1:9" x14ac:dyDescent="0.25">
      <c r="A44" s="42" t="s">
        <v>43</v>
      </c>
      <c r="B44" s="24"/>
      <c r="C44" s="72">
        <v>0</v>
      </c>
      <c r="D44" s="74">
        <v>0</v>
      </c>
      <c r="E44" s="74">
        <v>0</v>
      </c>
      <c r="F44" s="74">
        <v>0</v>
      </c>
      <c r="G44" s="74">
        <v>0</v>
      </c>
      <c r="H44" s="74">
        <v>1648000</v>
      </c>
      <c r="I44" s="77">
        <f t="shared" si="0"/>
        <v>1648000</v>
      </c>
    </row>
    <row r="45" spans="1:9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7">
        <f t="shared" si="0"/>
        <v>0</v>
      </c>
    </row>
    <row r="46" spans="1:9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7">
        <f t="shared" si="0"/>
        <v>0</v>
      </c>
    </row>
    <row r="47" spans="1:9" x14ac:dyDescent="0.25">
      <c r="A47" s="42" t="s">
        <v>46</v>
      </c>
      <c r="B47" s="24"/>
      <c r="C47" s="72">
        <v>81356106</v>
      </c>
      <c r="D47" s="74">
        <v>11141243</v>
      </c>
      <c r="E47" s="74">
        <v>2130633</v>
      </c>
      <c r="F47" s="74">
        <v>0</v>
      </c>
      <c r="G47" s="74">
        <v>0</v>
      </c>
      <c r="H47" s="74">
        <v>0</v>
      </c>
      <c r="I47" s="77">
        <f t="shared" si="0"/>
        <v>94627982</v>
      </c>
    </row>
    <row r="48" spans="1:9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7">
        <f t="shared" si="0"/>
        <v>0</v>
      </c>
    </row>
    <row r="49" spans="1:9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7">
        <f t="shared" si="0"/>
        <v>0</v>
      </c>
    </row>
    <row r="50" spans="1:9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7">
        <f t="shared" si="0"/>
        <v>0</v>
      </c>
    </row>
    <row r="51" spans="1:9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7">
        <f t="shared" si="0"/>
        <v>0</v>
      </c>
    </row>
    <row r="52" spans="1:9" x14ac:dyDescent="0.25">
      <c r="A52" s="42" t="s">
        <v>50</v>
      </c>
      <c r="B52" s="24"/>
      <c r="C52" s="72">
        <v>62249046</v>
      </c>
      <c r="D52" s="74">
        <v>9701902</v>
      </c>
      <c r="E52" s="74">
        <v>1130289</v>
      </c>
      <c r="F52" s="74">
        <v>527</v>
      </c>
      <c r="G52" s="74">
        <v>934409</v>
      </c>
      <c r="H52" s="74">
        <v>0</v>
      </c>
      <c r="I52" s="77">
        <f t="shared" si="0"/>
        <v>74016173</v>
      </c>
    </row>
    <row r="53" spans="1:9" x14ac:dyDescent="0.25">
      <c r="A53" s="42" t="s">
        <v>51</v>
      </c>
      <c r="B53" s="24"/>
      <c r="C53" s="72">
        <v>13693568</v>
      </c>
      <c r="D53" s="74">
        <v>0</v>
      </c>
      <c r="E53" s="74">
        <v>286173</v>
      </c>
      <c r="F53" s="74">
        <v>11</v>
      </c>
      <c r="G53" s="74">
        <v>237947</v>
      </c>
      <c r="H53" s="74">
        <v>0</v>
      </c>
      <c r="I53" s="77">
        <f t="shared" si="0"/>
        <v>14217699</v>
      </c>
    </row>
    <row r="54" spans="1:9" x14ac:dyDescent="0.25">
      <c r="A54" s="42" t="s">
        <v>4</v>
      </c>
      <c r="B54" s="24"/>
      <c r="C54" s="72">
        <v>40040352</v>
      </c>
      <c r="D54" s="74">
        <v>0</v>
      </c>
      <c r="E54" s="74">
        <v>1866798</v>
      </c>
      <c r="F54" s="74">
        <v>0</v>
      </c>
      <c r="G54" s="74">
        <v>0</v>
      </c>
      <c r="H54" s="74">
        <v>0</v>
      </c>
      <c r="I54" s="77">
        <f t="shared" si="0"/>
        <v>41907150</v>
      </c>
    </row>
    <row r="55" spans="1:9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7">
        <f t="shared" si="0"/>
        <v>0</v>
      </c>
    </row>
    <row r="56" spans="1:9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7">
        <f t="shared" si="0"/>
        <v>0</v>
      </c>
    </row>
    <row r="57" spans="1:9" x14ac:dyDescent="0.25">
      <c r="A57" s="42" t="s">
        <v>54</v>
      </c>
      <c r="B57" s="24"/>
      <c r="C57" s="72">
        <v>27157219</v>
      </c>
      <c r="D57" s="74">
        <v>4870820</v>
      </c>
      <c r="E57" s="74">
        <v>588472</v>
      </c>
      <c r="F57" s="74">
        <v>128</v>
      </c>
      <c r="G57" s="74">
        <v>0</v>
      </c>
      <c r="H57" s="74">
        <v>0</v>
      </c>
      <c r="I57" s="77">
        <f t="shared" si="0"/>
        <v>32616639</v>
      </c>
    </row>
    <row r="58" spans="1:9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7">
        <f t="shared" si="0"/>
        <v>0</v>
      </c>
    </row>
    <row r="59" spans="1:9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7">
        <f t="shared" si="0"/>
        <v>0</v>
      </c>
    </row>
    <row r="60" spans="1:9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7">
        <f t="shared" si="0"/>
        <v>0</v>
      </c>
    </row>
    <row r="61" spans="1:9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7">
        <f t="shared" si="0"/>
        <v>0</v>
      </c>
    </row>
    <row r="62" spans="1:9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7">
        <f t="shared" si="0"/>
        <v>0</v>
      </c>
    </row>
    <row r="63" spans="1:9" x14ac:dyDescent="0.25">
      <c r="A63" s="42" t="s">
        <v>5</v>
      </c>
      <c r="B63" s="24"/>
      <c r="C63" s="72">
        <v>5208433</v>
      </c>
      <c r="D63" s="74">
        <v>1396440</v>
      </c>
      <c r="E63" s="74">
        <v>3220</v>
      </c>
      <c r="F63" s="74">
        <v>109</v>
      </c>
      <c r="G63" s="74">
        <v>241198</v>
      </c>
      <c r="H63" s="74">
        <v>0</v>
      </c>
      <c r="I63" s="77">
        <f t="shared" si="0"/>
        <v>6849400</v>
      </c>
    </row>
    <row r="64" spans="1:9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7">
        <f t="shared" si="0"/>
        <v>0</v>
      </c>
    </row>
    <row r="65" spans="1:9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7">
        <f t="shared" si="0"/>
        <v>0</v>
      </c>
    </row>
    <row r="66" spans="1:9" x14ac:dyDescent="0.25">
      <c r="A66" s="78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7">
        <f t="shared" si="0"/>
        <v>0</v>
      </c>
    </row>
    <row r="67" spans="1:9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7">
        <f t="shared" si="0"/>
        <v>0</v>
      </c>
    </row>
    <row r="68" spans="1:9" x14ac:dyDescent="0.25">
      <c r="A68" s="42" t="s">
        <v>61</v>
      </c>
      <c r="B68" s="24"/>
      <c r="C68" s="72">
        <v>7867811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  <c r="I68" s="77">
        <f t="shared" si="0"/>
        <v>7867811</v>
      </c>
    </row>
    <row r="69" spans="1:9" x14ac:dyDescent="0.25">
      <c r="A69" s="42" t="s">
        <v>62</v>
      </c>
      <c r="B69" s="24"/>
      <c r="C69" s="72">
        <v>1392109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7">
        <f>SUM(C69:H69)</f>
        <v>1392109</v>
      </c>
    </row>
    <row r="70" spans="1:9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7">
        <f>SUM(C70:H70)</f>
        <v>0</v>
      </c>
    </row>
    <row r="71" spans="1:9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7">
        <f>SUM(C71:H71)</f>
        <v>0</v>
      </c>
    </row>
    <row r="72" spans="1:9" x14ac:dyDescent="0.25">
      <c r="A72" s="47" t="s">
        <v>91</v>
      </c>
      <c r="B72" s="57"/>
      <c r="C72" s="58">
        <f t="shared" ref="C72:I72" si="1">SUM(C5:C71)</f>
        <v>259276088</v>
      </c>
      <c r="D72" s="59">
        <f t="shared" si="1"/>
        <v>29359839</v>
      </c>
      <c r="E72" s="59">
        <f t="shared" si="1"/>
        <v>6518385</v>
      </c>
      <c r="F72" s="59">
        <f>SUM(F5:F71)</f>
        <v>1579</v>
      </c>
      <c r="G72" s="59">
        <f>SUM(G5:G71)</f>
        <v>2033853</v>
      </c>
      <c r="H72" s="59">
        <f>SUM(H5:H71)</f>
        <v>1648000</v>
      </c>
      <c r="I72" s="60">
        <f t="shared" si="1"/>
        <v>298837744</v>
      </c>
    </row>
    <row r="73" spans="1:9" x14ac:dyDescent="0.25">
      <c r="A73" s="48" t="s">
        <v>72</v>
      </c>
      <c r="B73" s="57"/>
      <c r="C73" s="61">
        <f t="shared" ref="C73:I73" si="2">(C72/$I72)</f>
        <v>0.86761492885584091</v>
      </c>
      <c r="D73" s="62">
        <f t="shared" si="2"/>
        <v>9.8246756273196872E-2</v>
      </c>
      <c r="E73" s="62">
        <f t="shared" si="2"/>
        <v>2.1812455524359734E-2</v>
      </c>
      <c r="F73" s="62">
        <f t="shared" si="2"/>
        <v>5.2838037754695408E-6</v>
      </c>
      <c r="G73" s="62">
        <f t="shared" si="2"/>
        <v>6.8058772388537372E-3</v>
      </c>
      <c r="H73" s="62">
        <f t="shared" si="2"/>
        <v>5.5146983039732755E-3</v>
      </c>
      <c r="I73" s="63">
        <f t="shared" si="2"/>
        <v>1</v>
      </c>
    </row>
    <row r="74" spans="1:9" x14ac:dyDescent="0.25">
      <c r="A74" s="48" t="s">
        <v>93</v>
      </c>
      <c r="B74" s="49"/>
      <c r="C74" s="54">
        <f>COUNTIF(C5:C71,"&gt;0")</f>
        <v>14</v>
      </c>
      <c r="D74" s="54">
        <f t="shared" ref="D74:I74" si="3">COUNTIF(D5:D71,"&gt;0")</f>
        <v>6</v>
      </c>
      <c r="E74" s="54">
        <f t="shared" si="3"/>
        <v>7</v>
      </c>
      <c r="F74" s="54">
        <f t="shared" si="3"/>
        <v>5</v>
      </c>
      <c r="G74" s="54">
        <f t="shared" si="3"/>
        <v>4</v>
      </c>
      <c r="H74" s="54">
        <f t="shared" si="3"/>
        <v>1</v>
      </c>
      <c r="I74" s="56">
        <f t="shared" si="3"/>
        <v>15</v>
      </c>
    </row>
    <row r="75" spans="1:9" x14ac:dyDescent="0.25">
      <c r="A75" s="43"/>
      <c r="B75" s="44"/>
      <c r="C75" s="25"/>
      <c r="D75" s="25"/>
      <c r="E75" s="25"/>
      <c r="F75" s="25"/>
      <c r="G75" s="25"/>
      <c r="H75" s="25"/>
      <c r="I75" s="26"/>
    </row>
    <row r="76" spans="1:9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30"/>
    </row>
    <row r="77" spans="1:9" x14ac:dyDescent="0.25">
      <c r="D77" s="1"/>
      <c r="E77" s="1"/>
      <c r="F77" s="1"/>
      <c r="G77" s="1"/>
      <c r="H77" s="1"/>
      <c r="I77" s="1"/>
    </row>
    <row r="78" spans="1:9" x14ac:dyDescent="0.25">
      <c r="C78" s="1"/>
      <c r="D78" s="1"/>
      <c r="E78" s="1"/>
      <c r="F78" s="1"/>
      <c r="G78" s="1"/>
      <c r="H78" s="1"/>
    </row>
  </sheetData>
  <printOptions horizontalCentered="1"/>
  <pageMargins left="0.5" right="0.5" top="0.5" bottom="0.5" header="0.3" footer="0.3"/>
  <pageSetup scale="77" fitToHeight="0" orientation="portrait" r:id="rId1"/>
  <headerFooter>
    <oddFooter>&amp;LOffice of Economic and Demographic Research&amp;RPage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78"/>
  <sheetViews>
    <sheetView workbookViewId="0"/>
  </sheetViews>
  <sheetFormatPr defaultRowHeight="13.2" x14ac:dyDescent="0.25"/>
  <cols>
    <col min="1" max="1" width="20.6640625" customWidth="1"/>
    <col min="2" max="2" width="1.6640625" customWidth="1"/>
    <col min="3" max="9" width="14.6640625" customWidth="1"/>
  </cols>
  <sheetData>
    <row r="1" spans="1:9" ht="22.8" x14ac:dyDescent="0.4">
      <c r="A1" s="79" t="s">
        <v>81</v>
      </c>
      <c r="B1" s="3"/>
      <c r="C1" s="4"/>
      <c r="D1" s="5"/>
      <c r="E1" s="5"/>
      <c r="F1" s="5"/>
      <c r="G1" s="5"/>
      <c r="H1" s="5"/>
      <c r="I1" s="6"/>
    </row>
    <row r="2" spans="1:9" ht="18" thickBot="1" x14ac:dyDescent="0.35">
      <c r="A2" s="80" t="s">
        <v>112</v>
      </c>
      <c r="B2" s="7"/>
      <c r="C2" s="8"/>
      <c r="D2" s="9"/>
      <c r="E2" s="9"/>
      <c r="F2" s="9"/>
      <c r="G2" s="9"/>
      <c r="H2" s="9"/>
      <c r="I2" s="10"/>
    </row>
    <row r="3" spans="1:9" x14ac:dyDescent="0.25">
      <c r="A3" s="31"/>
      <c r="B3" s="32"/>
      <c r="C3" s="33"/>
      <c r="D3" s="34"/>
      <c r="E3" s="34"/>
      <c r="F3" s="34"/>
      <c r="G3" s="34"/>
      <c r="H3" s="34"/>
      <c r="I3" s="35" t="s">
        <v>73</v>
      </c>
    </row>
    <row r="4" spans="1:9" ht="13.8" thickBot="1" x14ac:dyDescent="0.3">
      <c r="A4" s="36" t="s">
        <v>7</v>
      </c>
      <c r="B4" s="37"/>
      <c r="C4" s="38" t="s">
        <v>68</v>
      </c>
      <c r="D4" s="39" t="s">
        <v>69</v>
      </c>
      <c r="E4" s="39" t="s">
        <v>108</v>
      </c>
      <c r="F4" s="39" t="s">
        <v>77</v>
      </c>
      <c r="G4" s="39" t="s">
        <v>78</v>
      </c>
      <c r="H4" s="39" t="s">
        <v>66</v>
      </c>
      <c r="I4" s="40" t="s">
        <v>67</v>
      </c>
    </row>
    <row r="5" spans="1:9" x14ac:dyDescent="0.25">
      <c r="A5" s="41" t="s">
        <v>0</v>
      </c>
      <c r="B5" s="18"/>
      <c r="C5" s="19">
        <v>6061220</v>
      </c>
      <c r="D5" s="21">
        <v>1208702</v>
      </c>
      <c r="E5" s="21">
        <v>0</v>
      </c>
      <c r="F5" s="20">
        <v>4</v>
      </c>
      <c r="G5" s="20">
        <v>600008</v>
      </c>
      <c r="H5" s="20">
        <v>0</v>
      </c>
      <c r="I5" s="22">
        <f t="shared" ref="I5:I68" si="0">SUM(C5:H5)</f>
        <v>7869934</v>
      </c>
    </row>
    <row r="6" spans="1:9" x14ac:dyDescent="0.25">
      <c r="A6" s="42" t="s">
        <v>8</v>
      </c>
      <c r="B6" s="24"/>
      <c r="C6" s="72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7">
        <f t="shared" si="0"/>
        <v>0</v>
      </c>
    </row>
    <row r="7" spans="1:9" x14ac:dyDescent="0.25">
      <c r="A7" s="42" t="s">
        <v>9</v>
      </c>
      <c r="B7" s="24"/>
      <c r="C7" s="72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7">
        <f t="shared" si="0"/>
        <v>0</v>
      </c>
    </row>
    <row r="8" spans="1:9" x14ac:dyDescent="0.25">
      <c r="A8" s="42" t="s">
        <v>10</v>
      </c>
      <c r="B8" s="24"/>
      <c r="C8" s="72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7">
        <f t="shared" si="0"/>
        <v>0</v>
      </c>
    </row>
    <row r="9" spans="1:9" x14ac:dyDescent="0.25">
      <c r="A9" s="42" t="s">
        <v>11</v>
      </c>
      <c r="B9" s="24"/>
      <c r="C9" s="72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7">
        <f t="shared" si="0"/>
        <v>0</v>
      </c>
    </row>
    <row r="10" spans="1:9" x14ac:dyDescent="0.25">
      <c r="A10" s="42" t="s">
        <v>12</v>
      </c>
      <c r="B10" s="24"/>
      <c r="C10" s="72">
        <v>1017000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7">
        <f t="shared" si="0"/>
        <v>1017000</v>
      </c>
    </row>
    <row r="11" spans="1:9" x14ac:dyDescent="0.25">
      <c r="A11" s="42" t="s">
        <v>13</v>
      </c>
      <c r="B11" s="24"/>
      <c r="C11" s="72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7">
        <f t="shared" si="0"/>
        <v>0</v>
      </c>
    </row>
    <row r="12" spans="1:9" x14ac:dyDescent="0.25">
      <c r="A12" s="42" t="s">
        <v>14</v>
      </c>
      <c r="B12" s="24"/>
      <c r="C12" s="72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7">
        <f t="shared" si="0"/>
        <v>0</v>
      </c>
    </row>
    <row r="13" spans="1:9" x14ac:dyDescent="0.25">
      <c r="A13" s="42" t="s">
        <v>15</v>
      </c>
      <c r="B13" s="24"/>
      <c r="C13" s="72">
        <v>0</v>
      </c>
      <c r="D13" s="74">
        <v>0</v>
      </c>
      <c r="E13" s="74">
        <v>0</v>
      </c>
      <c r="F13" s="74">
        <v>0</v>
      </c>
      <c r="G13" s="74">
        <v>0</v>
      </c>
      <c r="H13" s="74">
        <v>0</v>
      </c>
      <c r="I13" s="77">
        <f t="shared" si="0"/>
        <v>0</v>
      </c>
    </row>
    <row r="14" spans="1:9" x14ac:dyDescent="0.25">
      <c r="A14" s="42" t="s">
        <v>16</v>
      </c>
      <c r="B14" s="24"/>
      <c r="C14" s="72">
        <v>3964437</v>
      </c>
      <c r="D14" s="74">
        <v>0</v>
      </c>
      <c r="E14" s="74">
        <v>0</v>
      </c>
      <c r="F14" s="74">
        <v>0</v>
      </c>
      <c r="G14" s="74">
        <v>0</v>
      </c>
      <c r="H14" s="74">
        <v>0</v>
      </c>
      <c r="I14" s="77">
        <f t="shared" si="0"/>
        <v>3964437</v>
      </c>
    </row>
    <row r="15" spans="1:9" x14ac:dyDescent="0.25">
      <c r="A15" s="42" t="s">
        <v>17</v>
      </c>
      <c r="B15" s="24"/>
      <c r="C15" s="72">
        <v>0</v>
      </c>
      <c r="D15" s="74">
        <v>0</v>
      </c>
      <c r="E15" s="74">
        <v>0</v>
      </c>
      <c r="F15" s="74">
        <v>0</v>
      </c>
      <c r="G15" s="74">
        <v>0</v>
      </c>
      <c r="H15" s="74">
        <v>0</v>
      </c>
      <c r="I15" s="77">
        <f t="shared" si="0"/>
        <v>0</v>
      </c>
    </row>
    <row r="16" spans="1:9" x14ac:dyDescent="0.25">
      <c r="A16" s="42" t="s">
        <v>18</v>
      </c>
      <c r="B16" s="24"/>
      <c r="C16" s="72">
        <v>0</v>
      </c>
      <c r="D16" s="74">
        <v>0</v>
      </c>
      <c r="E16" s="74">
        <v>0</v>
      </c>
      <c r="F16" s="74">
        <v>0</v>
      </c>
      <c r="G16" s="74">
        <v>0</v>
      </c>
      <c r="H16" s="74">
        <v>0</v>
      </c>
      <c r="I16" s="77">
        <f t="shared" si="0"/>
        <v>0</v>
      </c>
    </row>
    <row r="17" spans="1:9" x14ac:dyDescent="0.25">
      <c r="A17" s="42" t="s">
        <v>104</v>
      </c>
      <c r="B17" s="24"/>
      <c r="C17" s="72">
        <v>0</v>
      </c>
      <c r="D17" s="74">
        <v>0</v>
      </c>
      <c r="E17" s="74">
        <v>0</v>
      </c>
      <c r="F17" s="74">
        <v>0</v>
      </c>
      <c r="G17" s="74">
        <v>0</v>
      </c>
      <c r="H17" s="74">
        <v>0</v>
      </c>
      <c r="I17" s="77">
        <f t="shared" si="0"/>
        <v>0</v>
      </c>
    </row>
    <row r="18" spans="1:9" x14ac:dyDescent="0.25">
      <c r="A18" s="42" t="s">
        <v>19</v>
      </c>
      <c r="B18" s="24"/>
      <c r="C18" s="72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7">
        <f t="shared" si="0"/>
        <v>0</v>
      </c>
    </row>
    <row r="19" spans="1:9" x14ac:dyDescent="0.25">
      <c r="A19" s="42" t="s">
        <v>20</v>
      </c>
      <c r="B19" s="24" t="s">
        <v>65</v>
      </c>
      <c r="C19" s="72"/>
      <c r="D19" s="74"/>
      <c r="E19" s="74"/>
      <c r="F19" s="74"/>
      <c r="G19" s="74"/>
      <c r="H19" s="74"/>
      <c r="I19" s="77">
        <f t="shared" si="0"/>
        <v>0</v>
      </c>
    </row>
    <row r="20" spans="1:9" x14ac:dyDescent="0.25">
      <c r="A20" s="42" t="s">
        <v>22</v>
      </c>
      <c r="B20" s="24"/>
      <c r="C20" s="72">
        <v>0</v>
      </c>
      <c r="D20" s="74">
        <v>0</v>
      </c>
      <c r="E20" s="74">
        <v>0</v>
      </c>
      <c r="F20" s="74">
        <v>0</v>
      </c>
      <c r="G20" s="74">
        <v>0</v>
      </c>
      <c r="H20" s="74">
        <v>0</v>
      </c>
      <c r="I20" s="77">
        <f t="shared" si="0"/>
        <v>0</v>
      </c>
    </row>
    <row r="21" spans="1:9" x14ac:dyDescent="0.25">
      <c r="A21" s="42" t="s">
        <v>21</v>
      </c>
      <c r="B21" s="24"/>
      <c r="C21" s="72">
        <v>0</v>
      </c>
      <c r="D21" s="74">
        <v>0</v>
      </c>
      <c r="E21" s="74">
        <v>0</v>
      </c>
      <c r="F21" s="74">
        <v>0</v>
      </c>
      <c r="G21" s="74">
        <v>0</v>
      </c>
      <c r="H21" s="74">
        <v>0</v>
      </c>
      <c r="I21" s="77">
        <f t="shared" si="0"/>
        <v>0</v>
      </c>
    </row>
    <row r="22" spans="1:9" x14ac:dyDescent="0.25">
      <c r="A22" s="42" t="s">
        <v>23</v>
      </c>
      <c r="B22" s="24"/>
      <c r="C22" s="72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7">
        <f t="shared" si="0"/>
        <v>0</v>
      </c>
    </row>
    <row r="23" spans="1:9" x14ac:dyDescent="0.25">
      <c r="A23" s="42" t="s">
        <v>24</v>
      </c>
      <c r="B23" s="24"/>
      <c r="C23" s="72">
        <v>0</v>
      </c>
      <c r="D23" s="74">
        <v>0</v>
      </c>
      <c r="E23" s="74">
        <v>0</v>
      </c>
      <c r="F23" s="74">
        <v>0</v>
      </c>
      <c r="G23" s="74">
        <v>0</v>
      </c>
      <c r="H23" s="74">
        <v>0</v>
      </c>
      <c r="I23" s="77">
        <f t="shared" si="0"/>
        <v>0</v>
      </c>
    </row>
    <row r="24" spans="1:9" x14ac:dyDescent="0.25">
      <c r="A24" s="42" t="s">
        <v>25</v>
      </c>
      <c r="B24" s="24"/>
      <c r="C24" s="72"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7">
        <f t="shared" si="0"/>
        <v>0</v>
      </c>
    </row>
    <row r="25" spans="1:9" x14ac:dyDescent="0.25">
      <c r="A25" s="42" t="s">
        <v>26</v>
      </c>
      <c r="B25" s="24"/>
      <c r="C25" s="72">
        <v>28288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  <c r="I25" s="77">
        <f t="shared" si="0"/>
        <v>28288</v>
      </c>
    </row>
    <row r="26" spans="1:9" x14ac:dyDescent="0.25">
      <c r="A26" s="42" t="s">
        <v>27</v>
      </c>
      <c r="B26" s="24"/>
      <c r="C26" s="72">
        <v>0</v>
      </c>
      <c r="D26" s="74">
        <v>0</v>
      </c>
      <c r="E26" s="74">
        <v>0</v>
      </c>
      <c r="F26" s="74">
        <v>0</v>
      </c>
      <c r="G26" s="74">
        <v>0</v>
      </c>
      <c r="H26" s="74">
        <v>0</v>
      </c>
      <c r="I26" s="77">
        <f t="shared" si="0"/>
        <v>0</v>
      </c>
    </row>
    <row r="27" spans="1:9" x14ac:dyDescent="0.25">
      <c r="A27" s="42" t="s">
        <v>28</v>
      </c>
      <c r="B27" s="24"/>
      <c r="C27" s="72">
        <v>0</v>
      </c>
      <c r="D27" s="74">
        <v>0</v>
      </c>
      <c r="E27" s="74">
        <v>0</v>
      </c>
      <c r="F27" s="74">
        <v>0</v>
      </c>
      <c r="G27" s="74">
        <v>0</v>
      </c>
      <c r="H27" s="74">
        <v>0</v>
      </c>
      <c r="I27" s="77">
        <f t="shared" si="0"/>
        <v>0</v>
      </c>
    </row>
    <row r="28" spans="1:9" x14ac:dyDescent="0.25">
      <c r="A28" s="42" t="s">
        <v>29</v>
      </c>
      <c r="B28" s="24"/>
      <c r="C28" s="72">
        <v>0</v>
      </c>
      <c r="D28" s="74">
        <v>0</v>
      </c>
      <c r="E28" s="74">
        <v>0</v>
      </c>
      <c r="F28" s="74">
        <v>0</v>
      </c>
      <c r="G28" s="74">
        <v>0</v>
      </c>
      <c r="H28" s="74">
        <v>0</v>
      </c>
      <c r="I28" s="77">
        <f t="shared" si="0"/>
        <v>0</v>
      </c>
    </row>
    <row r="29" spans="1:9" x14ac:dyDescent="0.25">
      <c r="A29" s="42" t="s">
        <v>30</v>
      </c>
      <c r="B29" s="24"/>
      <c r="C29" s="72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7">
        <f t="shared" si="0"/>
        <v>0</v>
      </c>
    </row>
    <row r="30" spans="1:9" x14ac:dyDescent="0.25">
      <c r="A30" s="42" t="s">
        <v>31</v>
      </c>
      <c r="B30" s="24"/>
      <c r="C30" s="72">
        <v>0</v>
      </c>
      <c r="D30" s="74">
        <v>0</v>
      </c>
      <c r="E30" s="74">
        <v>0</v>
      </c>
      <c r="F30" s="74">
        <v>0</v>
      </c>
      <c r="G30" s="74">
        <v>0</v>
      </c>
      <c r="H30" s="74">
        <v>0</v>
      </c>
      <c r="I30" s="77">
        <f t="shared" si="0"/>
        <v>0</v>
      </c>
    </row>
    <row r="31" spans="1:9" x14ac:dyDescent="0.25">
      <c r="A31" s="42" t="s">
        <v>32</v>
      </c>
      <c r="B31" s="24"/>
      <c r="C31" s="72"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7">
        <f t="shared" si="0"/>
        <v>0</v>
      </c>
    </row>
    <row r="32" spans="1:9" x14ac:dyDescent="0.25">
      <c r="A32" s="42" t="s">
        <v>33</v>
      </c>
      <c r="B32" s="24"/>
      <c r="C32" s="72">
        <v>0</v>
      </c>
      <c r="D32" s="74">
        <v>0</v>
      </c>
      <c r="E32" s="74">
        <v>0</v>
      </c>
      <c r="F32" s="74">
        <v>0</v>
      </c>
      <c r="G32" s="74">
        <v>0</v>
      </c>
      <c r="H32" s="74">
        <v>0</v>
      </c>
      <c r="I32" s="77">
        <f t="shared" si="0"/>
        <v>0</v>
      </c>
    </row>
    <row r="33" spans="1:9" x14ac:dyDescent="0.25">
      <c r="A33" s="42" t="s">
        <v>34</v>
      </c>
      <c r="B33" s="24"/>
      <c r="C33" s="72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7">
        <f t="shared" si="0"/>
        <v>0</v>
      </c>
    </row>
    <row r="34" spans="1:9" x14ac:dyDescent="0.25">
      <c r="A34" s="42" t="s">
        <v>35</v>
      </c>
      <c r="B34" s="24"/>
      <c r="C34" s="72"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7">
        <f t="shared" si="0"/>
        <v>0</v>
      </c>
    </row>
    <row r="35" spans="1:9" x14ac:dyDescent="0.25">
      <c r="A35" s="42" t="s">
        <v>36</v>
      </c>
      <c r="B35" s="24"/>
      <c r="C35" s="72">
        <v>2730092</v>
      </c>
      <c r="D35" s="74">
        <v>0</v>
      </c>
      <c r="E35" s="74">
        <v>0</v>
      </c>
      <c r="F35" s="74">
        <v>0</v>
      </c>
      <c r="G35" s="74">
        <v>0</v>
      </c>
      <c r="H35" s="74">
        <v>0</v>
      </c>
      <c r="I35" s="77">
        <f t="shared" si="0"/>
        <v>2730092</v>
      </c>
    </row>
    <row r="36" spans="1:9" x14ac:dyDescent="0.25">
      <c r="A36" s="42" t="s">
        <v>37</v>
      </c>
      <c r="B36" s="24"/>
      <c r="C36" s="72">
        <v>0</v>
      </c>
      <c r="D36" s="74">
        <v>0</v>
      </c>
      <c r="E36" s="74">
        <v>0</v>
      </c>
      <c r="F36" s="74">
        <v>0</v>
      </c>
      <c r="G36" s="74">
        <v>0</v>
      </c>
      <c r="H36" s="74">
        <v>0</v>
      </c>
      <c r="I36" s="77">
        <f t="shared" si="0"/>
        <v>0</v>
      </c>
    </row>
    <row r="37" spans="1:9" x14ac:dyDescent="0.25">
      <c r="A37" s="42" t="s">
        <v>38</v>
      </c>
      <c r="B37" s="24"/>
      <c r="C37" s="72">
        <v>0</v>
      </c>
      <c r="D37" s="74">
        <v>0</v>
      </c>
      <c r="E37" s="74">
        <v>0</v>
      </c>
      <c r="F37" s="74">
        <v>0</v>
      </c>
      <c r="G37" s="74">
        <v>0</v>
      </c>
      <c r="H37" s="74">
        <v>0</v>
      </c>
      <c r="I37" s="77">
        <f t="shared" si="0"/>
        <v>0</v>
      </c>
    </row>
    <row r="38" spans="1:9" x14ac:dyDescent="0.25">
      <c r="A38" s="42" t="s">
        <v>39</v>
      </c>
      <c r="B38" s="24"/>
      <c r="C38" s="72">
        <v>0</v>
      </c>
      <c r="D38" s="74">
        <v>0</v>
      </c>
      <c r="E38" s="74">
        <v>0</v>
      </c>
      <c r="F38" s="74">
        <v>0</v>
      </c>
      <c r="G38" s="74">
        <v>0</v>
      </c>
      <c r="H38" s="74">
        <v>0</v>
      </c>
      <c r="I38" s="77">
        <f t="shared" si="0"/>
        <v>0</v>
      </c>
    </row>
    <row r="39" spans="1:9" x14ac:dyDescent="0.25">
      <c r="A39" s="42" t="s">
        <v>1</v>
      </c>
      <c r="B39" s="24"/>
      <c r="C39" s="72">
        <v>0</v>
      </c>
      <c r="D39" s="74">
        <v>0</v>
      </c>
      <c r="E39" s="74">
        <v>0</v>
      </c>
      <c r="F39" s="74">
        <v>0</v>
      </c>
      <c r="G39" s="74">
        <v>0</v>
      </c>
      <c r="H39" s="74">
        <v>0</v>
      </c>
      <c r="I39" s="77">
        <f t="shared" si="0"/>
        <v>0</v>
      </c>
    </row>
    <row r="40" spans="1:9" x14ac:dyDescent="0.25">
      <c r="A40" s="42" t="s">
        <v>40</v>
      </c>
      <c r="B40" s="24"/>
      <c r="C40" s="72">
        <v>5720930</v>
      </c>
      <c r="D40" s="74">
        <v>872005</v>
      </c>
      <c r="E40" s="74">
        <v>459902</v>
      </c>
      <c r="F40" s="74">
        <v>633</v>
      </c>
      <c r="G40" s="74">
        <v>0</v>
      </c>
      <c r="H40" s="74">
        <v>0</v>
      </c>
      <c r="I40" s="77">
        <f t="shared" si="0"/>
        <v>7053470</v>
      </c>
    </row>
    <row r="41" spans="1:9" x14ac:dyDescent="0.25">
      <c r="A41" s="42" t="s">
        <v>41</v>
      </c>
      <c r="B41" s="24"/>
      <c r="C41" s="72"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7">
        <f t="shared" si="0"/>
        <v>0</v>
      </c>
    </row>
    <row r="42" spans="1:9" x14ac:dyDescent="0.25">
      <c r="A42" s="42" t="s">
        <v>42</v>
      </c>
      <c r="B42" s="24"/>
      <c r="C42" s="72">
        <v>0</v>
      </c>
      <c r="D42" s="74">
        <v>0</v>
      </c>
      <c r="E42" s="74">
        <v>0</v>
      </c>
      <c r="F42" s="74">
        <v>0</v>
      </c>
      <c r="G42" s="74">
        <v>0</v>
      </c>
      <c r="H42" s="74">
        <v>0</v>
      </c>
      <c r="I42" s="77">
        <f t="shared" si="0"/>
        <v>0</v>
      </c>
    </row>
    <row r="43" spans="1:9" x14ac:dyDescent="0.25">
      <c r="A43" s="42" t="s">
        <v>2</v>
      </c>
      <c r="B43" s="24"/>
      <c r="C43" s="72">
        <v>0</v>
      </c>
      <c r="D43" s="74">
        <v>0</v>
      </c>
      <c r="E43" s="74">
        <v>0</v>
      </c>
      <c r="F43" s="74">
        <v>0</v>
      </c>
      <c r="G43" s="74">
        <v>0</v>
      </c>
      <c r="H43" s="74">
        <v>0</v>
      </c>
      <c r="I43" s="77">
        <f t="shared" si="0"/>
        <v>0</v>
      </c>
    </row>
    <row r="44" spans="1:9" x14ac:dyDescent="0.25">
      <c r="A44" s="42" t="s">
        <v>43</v>
      </c>
      <c r="B44" s="24"/>
      <c r="C44" s="72">
        <v>0</v>
      </c>
      <c r="D44" s="74">
        <v>0</v>
      </c>
      <c r="E44" s="74">
        <v>0</v>
      </c>
      <c r="F44" s="74">
        <v>0</v>
      </c>
      <c r="G44" s="74">
        <v>0</v>
      </c>
      <c r="H44" s="74">
        <v>1670000</v>
      </c>
      <c r="I44" s="77">
        <f t="shared" si="0"/>
        <v>1670000</v>
      </c>
    </row>
    <row r="45" spans="1:9" x14ac:dyDescent="0.25">
      <c r="A45" s="42" t="s">
        <v>44</v>
      </c>
      <c r="B45" s="24"/>
      <c r="C45" s="72"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7">
        <f t="shared" si="0"/>
        <v>0</v>
      </c>
    </row>
    <row r="46" spans="1:9" x14ac:dyDescent="0.25">
      <c r="A46" s="42" t="s">
        <v>45</v>
      </c>
      <c r="B46" s="24"/>
      <c r="C46" s="72">
        <v>0</v>
      </c>
      <c r="D46" s="74">
        <v>0</v>
      </c>
      <c r="E46" s="74">
        <v>0</v>
      </c>
      <c r="F46" s="74">
        <v>0</v>
      </c>
      <c r="G46" s="74">
        <v>0</v>
      </c>
      <c r="H46" s="74">
        <v>0</v>
      </c>
      <c r="I46" s="77">
        <f t="shared" si="0"/>
        <v>0</v>
      </c>
    </row>
    <row r="47" spans="1:9" x14ac:dyDescent="0.25">
      <c r="A47" s="42" t="s">
        <v>46</v>
      </c>
      <c r="B47" s="24"/>
      <c r="C47" s="72">
        <v>78897233</v>
      </c>
      <c r="D47" s="74">
        <v>10966755</v>
      </c>
      <c r="E47" s="74">
        <v>2135354</v>
      </c>
      <c r="F47" s="74">
        <v>0</v>
      </c>
      <c r="G47" s="74">
        <v>0</v>
      </c>
      <c r="H47" s="74">
        <v>0</v>
      </c>
      <c r="I47" s="77">
        <f t="shared" si="0"/>
        <v>91999342</v>
      </c>
    </row>
    <row r="48" spans="1:9" x14ac:dyDescent="0.25">
      <c r="A48" s="42" t="s">
        <v>47</v>
      </c>
      <c r="B48" s="24"/>
      <c r="C48" s="72">
        <v>0</v>
      </c>
      <c r="D48" s="74">
        <v>0</v>
      </c>
      <c r="E48" s="74">
        <v>0</v>
      </c>
      <c r="F48" s="74">
        <v>0</v>
      </c>
      <c r="G48" s="74">
        <v>0</v>
      </c>
      <c r="H48" s="74">
        <v>0</v>
      </c>
      <c r="I48" s="77">
        <f t="shared" si="0"/>
        <v>0</v>
      </c>
    </row>
    <row r="49" spans="1:9" x14ac:dyDescent="0.25">
      <c r="A49" s="42" t="s">
        <v>48</v>
      </c>
      <c r="B49" s="24"/>
      <c r="C49" s="72">
        <v>0</v>
      </c>
      <c r="D49" s="74">
        <v>0</v>
      </c>
      <c r="E49" s="74">
        <v>0</v>
      </c>
      <c r="F49" s="74">
        <v>0</v>
      </c>
      <c r="G49" s="74">
        <v>0</v>
      </c>
      <c r="H49" s="74">
        <v>0</v>
      </c>
      <c r="I49" s="77">
        <f t="shared" si="0"/>
        <v>0</v>
      </c>
    </row>
    <row r="50" spans="1:9" x14ac:dyDescent="0.25">
      <c r="A50" s="42" t="s">
        <v>49</v>
      </c>
      <c r="B50" s="24"/>
      <c r="C50" s="72">
        <v>0</v>
      </c>
      <c r="D50" s="74">
        <v>0</v>
      </c>
      <c r="E50" s="74">
        <v>0</v>
      </c>
      <c r="F50" s="74">
        <v>0</v>
      </c>
      <c r="G50" s="74">
        <v>0</v>
      </c>
      <c r="H50" s="74">
        <v>0</v>
      </c>
      <c r="I50" s="77">
        <f t="shared" si="0"/>
        <v>0</v>
      </c>
    </row>
    <row r="51" spans="1:9" x14ac:dyDescent="0.25">
      <c r="A51" s="42" t="s">
        <v>3</v>
      </c>
      <c r="B51" s="24"/>
      <c r="C51" s="72">
        <v>0</v>
      </c>
      <c r="D51" s="74">
        <v>0</v>
      </c>
      <c r="E51" s="74">
        <v>0</v>
      </c>
      <c r="F51" s="74">
        <v>0</v>
      </c>
      <c r="G51" s="74">
        <v>0</v>
      </c>
      <c r="H51" s="74">
        <v>0</v>
      </c>
      <c r="I51" s="77">
        <f t="shared" si="0"/>
        <v>0</v>
      </c>
    </row>
    <row r="52" spans="1:9" x14ac:dyDescent="0.25">
      <c r="A52" s="42" t="s">
        <v>50</v>
      </c>
      <c r="B52" s="24"/>
      <c r="C52" s="72">
        <v>62069744</v>
      </c>
      <c r="D52" s="74">
        <v>9079248</v>
      </c>
      <c r="E52" s="74">
        <v>1155237</v>
      </c>
      <c r="F52" s="74">
        <v>1046</v>
      </c>
      <c r="G52" s="74">
        <v>880853</v>
      </c>
      <c r="H52" s="74">
        <v>0</v>
      </c>
      <c r="I52" s="77">
        <f t="shared" si="0"/>
        <v>73186128</v>
      </c>
    </row>
    <row r="53" spans="1:9" x14ac:dyDescent="0.25">
      <c r="A53" s="42" t="s">
        <v>51</v>
      </c>
      <c r="B53" s="24"/>
      <c r="C53" s="72">
        <v>13425228</v>
      </c>
      <c r="D53" s="74">
        <v>0</v>
      </c>
      <c r="E53" s="74">
        <v>262321</v>
      </c>
      <c r="F53" s="74">
        <v>19</v>
      </c>
      <c r="G53" s="74">
        <v>270242</v>
      </c>
      <c r="H53" s="74">
        <v>0</v>
      </c>
      <c r="I53" s="77">
        <f t="shared" si="0"/>
        <v>13957810</v>
      </c>
    </row>
    <row r="54" spans="1:9" x14ac:dyDescent="0.25">
      <c r="A54" s="42" t="s">
        <v>4</v>
      </c>
      <c r="B54" s="24"/>
      <c r="C54" s="72">
        <v>39415285</v>
      </c>
      <c r="D54" s="74">
        <v>0</v>
      </c>
      <c r="E54" s="74">
        <v>1777635</v>
      </c>
      <c r="F54" s="74">
        <v>0</v>
      </c>
      <c r="G54" s="74">
        <v>0</v>
      </c>
      <c r="H54" s="74">
        <v>0</v>
      </c>
      <c r="I54" s="77">
        <f t="shared" si="0"/>
        <v>41192920</v>
      </c>
    </row>
    <row r="55" spans="1:9" x14ac:dyDescent="0.25">
      <c r="A55" s="42" t="s">
        <v>52</v>
      </c>
      <c r="B55" s="24"/>
      <c r="C55" s="72">
        <v>0</v>
      </c>
      <c r="D55" s="74">
        <v>0</v>
      </c>
      <c r="E55" s="74">
        <v>0</v>
      </c>
      <c r="F55" s="74">
        <v>0</v>
      </c>
      <c r="G55" s="74">
        <v>0</v>
      </c>
      <c r="H55" s="74">
        <v>0</v>
      </c>
      <c r="I55" s="77">
        <f t="shared" si="0"/>
        <v>0</v>
      </c>
    </row>
    <row r="56" spans="1:9" x14ac:dyDescent="0.25">
      <c r="A56" s="42" t="s">
        <v>53</v>
      </c>
      <c r="B56" s="24"/>
      <c r="C56" s="72">
        <v>0</v>
      </c>
      <c r="D56" s="74">
        <v>0</v>
      </c>
      <c r="E56" s="74">
        <v>0</v>
      </c>
      <c r="F56" s="74">
        <v>0</v>
      </c>
      <c r="G56" s="74">
        <v>0</v>
      </c>
      <c r="H56" s="74">
        <v>0</v>
      </c>
      <c r="I56" s="77">
        <f t="shared" si="0"/>
        <v>0</v>
      </c>
    </row>
    <row r="57" spans="1:9" x14ac:dyDescent="0.25">
      <c r="A57" s="42" t="s">
        <v>54</v>
      </c>
      <c r="B57" s="24"/>
      <c r="C57" s="72">
        <v>26689666</v>
      </c>
      <c r="D57" s="74">
        <v>4409617</v>
      </c>
      <c r="E57" s="74">
        <v>554686</v>
      </c>
      <c r="F57" s="74">
        <v>144</v>
      </c>
      <c r="G57" s="74">
        <v>0</v>
      </c>
      <c r="H57" s="74">
        <v>0</v>
      </c>
      <c r="I57" s="77">
        <f t="shared" si="0"/>
        <v>31654113</v>
      </c>
    </row>
    <row r="58" spans="1:9" x14ac:dyDescent="0.25">
      <c r="A58" s="42" t="s">
        <v>55</v>
      </c>
      <c r="B58" s="24"/>
      <c r="C58" s="72">
        <v>0</v>
      </c>
      <c r="D58" s="74">
        <v>0</v>
      </c>
      <c r="E58" s="74">
        <v>0</v>
      </c>
      <c r="F58" s="74">
        <v>0</v>
      </c>
      <c r="G58" s="74">
        <v>0</v>
      </c>
      <c r="H58" s="74">
        <v>0</v>
      </c>
      <c r="I58" s="77">
        <f t="shared" si="0"/>
        <v>0</v>
      </c>
    </row>
    <row r="59" spans="1:9" x14ac:dyDescent="0.25">
      <c r="A59" s="42" t="s">
        <v>97</v>
      </c>
      <c r="B59" s="24"/>
      <c r="C59" s="72">
        <v>0</v>
      </c>
      <c r="D59" s="74">
        <v>0</v>
      </c>
      <c r="E59" s="74">
        <v>0</v>
      </c>
      <c r="F59" s="74">
        <v>0</v>
      </c>
      <c r="G59" s="74">
        <v>0</v>
      </c>
      <c r="H59" s="74">
        <v>0</v>
      </c>
      <c r="I59" s="77">
        <f t="shared" si="0"/>
        <v>0</v>
      </c>
    </row>
    <row r="60" spans="1:9" x14ac:dyDescent="0.25">
      <c r="A60" s="42" t="s">
        <v>98</v>
      </c>
      <c r="B60" s="24"/>
      <c r="C60" s="72">
        <v>0</v>
      </c>
      <c r="D60" s="74">
        <v>0</v>
      </c>
      <c r="E60" s="74">
        <v>0</v>
      </c>
      <c r="F60" s="74">
        <v>0</v>
      </c>
      <c r="G60" s="74">
        <v>0</v>
      </c>
      <c r="H60" s="74">
        <v>0</v>
      </c>
      <c r="I60" s="77">
        <f t="shared" si="0"/>
        <v>0</v>
      </c>
    </row>
    <row r="61" spans="1:9" x14ac:dyDescent="0.25">
      <c r="A61" s="42" t="s">
        <v>56</v>
      </c>
      <c r="B61" s="24"/>
      <c r="C61" s="72">
        <v>0</v>
      </c>
      <c r="D61" s="74">
        <v>0</v>
      </c>
      <c r="E61" s="74">
        <v>0</v>
      </c>
      <c r="F61" s="74">
        <v>0</v>
      </c>
      <c r="G61" s="74">
        <v>0</v>
      </c>
      <c r="H61" s="74">
        <v>0</v>
      </c>
      <c r="I61" s="77">
        <f t="shared" si="0"/>
        <v>0</v>
      </c>
    </row>
    <row r="62" spans="1:9" x14ac:dyDescent="0.25">
      <c r="A62" s="42" t="s">
        <v>6</v>
      </c>
      <c r="B62" s="24"/>
      <c r="C62" s="72">
        <v>0</v>
      </c>
      <c r="D62" s="74">
        <v>0</v>
      </c>
      <c r="E62" s="74">
        <v>0</v>
      </c>
      <c r="F62" s="74">
        <v>0</v>
      </c>
      <c r="G62" s="74">
        <v>0</v>
      </c>
      <c r="H62" s="74">
        <v>0</v>
      </c>
      <c r="I62" s="77">
        <f t="shared" si="0"/>
        <v>0</v>
      </c>
    </row>
    <row r="63" spans="1:9" x14ac:dyDescent="0.25">
      <c r="A63" s="42" t="s">
        <v>5</v>
      </c>
      <c r="B63" s="24"/>
      <c r="C63" s="72">
        <v>5294530</v>
      </c>
      <c r="D63" s="74">
        <v>1262752</v>
      </c>
      <c r="E63" s="74">
        <v>2899</v>
      </c>
      <c r="F63" s="74">
        <v>157</v>
      </c>
      <c r="G63" s="74">
        <v>230380</v>
      </c>
      <c r="H63" s="74">
        <v>0</v>
      </c>
      <c r="I63" s="77">
        <f t="shared" si="0"/>
        <v>6790718</v>
      </c>
    </row>
    <row r="64" spans="1:9" x14ac:dyDescent="0.25">
      <c r="A64" s="42" t="s">
        <v>57</v>
      </c>
      <c r="B64" s="24"/>
      <c r="C64" s="72">
        <v>0</v>
      </c>
      <c r="D64" s="74">
        <v>0</v>
      </c>
      <c r="E64" s="74">
        <v>0</v>
      </c>
      <c r="F64" s="74">
        <v>0</v>
      </c>
      <c r="G64" s="74">
        <v>0</v>
      </c>
      <c r="H64" s="74">
        <v>0</v>
      </c>
      <c r="I64" s="77">
        <f t="shared" si="0"/>
        <v>0</v>
      </c>
    </row>
    <row r="65" spans="1:9" x14ac:dyDescent="0.25">
      <c r="A65" s="42" t="s">
        <v>58</v>
      </c>
      <c r="B65" s="24"/>
      <c r="C65" s="72">
        <v>0</v>
      </c>
      <c r="D65" s="74">
        <v>0</v>
      </c>
      <c r="E65" s="74">
        <v>0</v>
      </c>
      <c r="F65" s="74">
        <v>0</v>
      </c>
      <c r="G65" s="74">
        <v>0</v>
      </c>
      <c r="H65" s="74">
        <v>0</v>
      </c>
      <c r="I65" s="77">
        <f t="shared" si="0"/>
        <v>0</v>
      </c>
    </row>
    <row r="66" spans="1:9" x14ac:dyDescent="0.25">
      <c r="A66" s="78" t="s">
        <v>59</v>
      </c>
      <c r="B66" s="24"/>
      <c r="C66" s="72">
        <v>0</v>
      </c>
      <c r="D66" s="74">
        <v>0</v>
      </c>
      <c r="E66" s="74">
        <v>0</v>
      </c>
      <c r="F66" s="74">
        <v>0</v>
      </c>
      <c r="G66" s="74">
        <v>0</v>
      </c>
      <c r="H66" s="74">
        <v>0</v>
      </c>
      <c r="I66" s="77">
        <f t="shared" si="0"/>
        <v>0</v>
      </c>
    </row>
    <row r="67" spans="1:9" x14ac:dyDescent="0.25">
      <c r="A67" s="42" t="s">
        <v>60</v>
      </c>
      <c r="B67" s="24"/>
      <c r="C67" s="72">
        <v>0</v>
      </c>
      <c r="D67" s="74">
        <v>0</v>
      </c>
      <c r="E67" s="74">
        <v>0</v>
      </c>
      <c r="F67" s="74">
        <v>0</v>
      </c>
      <c r="G67" s="74">
        <v>0</v>
      </c>
      <c r="H67" s="74">
        <v>0</v>
      </c>
      <c r="I67" s="77">
        <f t="shared" si="0"/>
        <v>0</v>
      </c>
    </row>
    <row r="68" spans="1:9" x14ac:dyDescent="0.25">
      <c r="A68" s="42" t="s">
        <v>61</v>
      </c>
      <c r="B68" s="24"/>
      <c r="C68" s="72">
        <v>7938498</v>
      </c>
      <c r="D68" s="74">
        <v>0</v>
      </c>
      <c r="E68" s="74">
        <v>0</v>
      </c>
      <c r="F68" s="74">
        <v>0</v>
      </c>
      <c r="G68" s="74">
        <v>0</v>
      </c>
      <c r="H68" s="74">
        <v>0</v>
      </c>
      <c r="I68" s="77">
        <f t="shared" si="0"/>
        <v>7938498</v>
      </c>
    </row>
    <row r="69" spans="1:9" x14ac:dyDescent="0.25">
      <c r="A69" s="42" t="s">
        <v>62</v>
      </c>
      <c r="B69" s="24"/>
      <c r="C69" s="72">
        <v>1369459</v>
      </c>
      <c r="D69" s="74">
        <v>0</v>
      </c>
      <c r="E69" s="74">
        <v>0</v>
      </c>
      <c r="F69" s="74">
        <v>0</v>
      </c>
      <c r="G69" s="74">
        <v>0</v>
      </c>
      <c r="H69" s="74">
        <v>0</v>
      </c>
      <c r="I69" s="77">
        <f>SUM(C69:H69)</f>
        <v>1369459</v>
      </c>
    </row>
    <row r="70" spans="1:9" x14ac:dyDescent="0.25">
      <c r="A70" s="42" t="s">
        <v>63</v>
      </c>
      <c r="B70" s="24"/>
      <c r="C70" s="72">
        <v>0</v>
      </c>
      <c r="D70" s="74">
        <v>0</v>
      </c>
      <c r="E70" s="74">
        <v>0</v>
      </c>
      <c r="F70" s="74">
        <v>0</v>
      </c>
      <c r="G70" s="74">
        <v>0</v>
      </c>
      <c r="H70" s="74">
        <v>0</v>
      </c>
      <c r="I70" s="77">
        <f>SUM(C70:H70)</f>
        <v>0</v>
      </c>
    </row>
    <row r="71" spans="1:9" x14ac:dyDescent="0.25">
      <c r="A71" s="42" t="s">
        <v>64</v>
      </c>
      <c r="B71" s="24"/>
      <c r="C71" s="72">
        <v>0</v>
      </c>
      <c r="D71" s="74">
        <v>0</v>
      </c>
      <c r="E71" s="74">
        <v>0</v>
      </c>
      <c r="F71" s="74">
        <v>0</v>
      </c>
      <c r="G71" s="74">
        <v>0</v>
      </c>
      <c r="H71" s="74">
        <v>0</v>
      </c>
      <c r="I71" s="77">
        <f>SUM(C71:H71)</f>
        <v>0</v>
      </c>
    </row>
    <row r="72" spans="1:9" x14ac:dyDescent="0.25">
      <c r="A72" s="47" t="s">
        <v>91</v>
      </c>
      <c r="B72" s="57"/>
      <c r="C72" s="58">
        <f t="shared" ref="C72:I72" si="1">SUM(C5:C71)</f>
        <v>254621610</v>
      </c>
      <c r="D72" s="59">
        <f t="shared" si="1"/>
        <v>27799079</v>
      </c>
      <c r="E72" s="59">
        <f t="shared" si="1"/>
        <v>6348034</v>
      </c>
      <c r="F72" s="59">
        <f>SUM(F5:F71)</f>
        <v>2003</v>
      </c>
      <c r="G72" s="59">
        <f>SUM(G5:G71)</f>
        <v>1981483</v>
      </c>
      <c r="H72" s="59">
        <f>SUM(H5:H71)</f>
        <v>1670000</v>
      </c>
      <c r="I72" s="60">
        <f t="shared" si="1"/>
        <v>292422209</v>
      </c>
    </row>
    <row r="73" spans="1:9" x14ac:dyDescent="0.25">
      <c r="A73" s="48" t="s">
        <v>72</v>
      </c>
      <c r="B73" s="57"/>
      <c r="C73" s="61">
        <f t="shared" ref="C73:I73" si="2">(C72/$I72)</f>
        <v>0.87073280401899977</v>
      </c>
      <c r="D73" s="62">
        <f t="shared" si="2"/>
        <v>9.5064869029834867E-2</v>
      </c>
      <c r="E73" s="62">
        <f t="shared" si="2"/>
        <v>2.1708453751541148E-2</v>
      </c>
      <c r="F73" s="62">
        <f t="shared" si="2"/>
        <v>6.8496849362081112E-6</v>
      </c>
      <c r="G73" s="62">
        <f t="shared" si="2"/>
        <v>6.7761029737655803E-3</v>
      </c>
      <c r="H73" s="62">
        <f t="shared" si="2"/>
        <v>5.7109205409223898E-3</v>
      </c>
      <c r="I73" s="63">
        <f t="shared" si="2"/>
        <v>1</v>
      </c>
    </row>
    <row r="74" spans="1:9" x14ac:dyDescent="0.25">
      <c r="A74" s="48" t="s">
        <v>93</v>
      </c>
      <c r="B74" s="49"/>
      <c r="C74" s="54">
        <f>COUNTIF(C5:C71,"&gt;0")</f>
        <v>14</v>
      </c>
      <c r="D74" s="54">
        <f t="shared" ref="D74:I74" si="3">COUNTIF(D5:D71,"&gt;0")</f>
        <v>6</v>
      </c>
      <c r="E74" s="54">
        <f t="shared" si="3"/>
        <v>7</v>
      </c>
      <c r="F74" s="54">
        <f t="shared" si="3"/>
        <v>6</v>
      </c>
      <c r="G74" s="54">
        <f t="shared" si="3"/>
        <v>4</v>
      </c>
      <c r="H74" s="54">
        <f t="shared" si="3"/>
        <v>1</v>
      </c>
      <c r="I74" s="56">
        <f t="shared" si="3"/>
        <v>15</v>
      </c>
    </row>
    <row r="75" spans="1:9" x14ac:dyDescent="0.25">
      <c r="A75" s="43"/>
      <c r="B75" s="44"/>
      <c r="C75" s="25"/>
      <c r="D75" s="25"/>
      <c r="E75" s="25"/>
      <c r="F75" s="25"/>
      <c r="G75" s="25"/>
      <c r="H75" s="25"/>
      <c r="I75" s="26"/>
    </row>
    <row r="76" spans="1:9" ht="13.8" thickBot="1" x14ac:dyDescent="0.3">
      <c r="A76" s="27" t="s">
        <v>74</v>
      </c>
      <c r="B76" s="28"/>
      <c r="C76" s="28"/>
      <c r="D76" s="29"/>
      <c r="E76" s="29"/>
      <c r="F76" s="29"/>
      <c r="G76" s="29"/>
      <c r="H76" s="29"/>
      <c r="I76" s="30"/>
    </row>
    <row r="77" spans="1:9" x14ac:dyDescent="0.25">
      <c r="D77" s="1"/>
      <c r="E77" s="1"/>
      <c r="F77" s="1"/>
      <c r="G77" s="1"/>
      <c r="H77" s="1"/>
      <c r="I77" s="1"/>
    </row>
    <row r="78" spans="1:9" x14ac:dyDescent="0.25">
      <c r="C78" s="1"/>
      <c r="D78" s="1"/>
      <c r="E78" s="1"/>
      <c r="F78" s="1"/>
      <c r="G78" s="1"/>
      <c r="H78" s="1"/>
    </row>
  </sheetData>
  <printOptions horizontalCentered="1"/>
  <pageMargins left="0.5" right="0.5" top="0.5" bottom="0.5" header="0.3" footer="0.3"/>
  <pageSetup scale="77" fitToHeight="0" orientation="portrait" r:id="rId1"/>
  <headerFooter>
    <oddFooter>&amp;LOffice of Economic and Demographic Research&amp;RPage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64</vt:i4>
      </vt:variant>
    </vt:vector>
  </HeadingPairs>
  <TitlesOfParts>
    <vt:vector size="96" baseType="lpstr">
      <vt:lpstr>Totals by Year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'1993'!Print_Area</vt:lpstr>
      <vt:lpstr>'1994'!Print_Area</vt:lpstr>
      <vt:lpstr>'1995'!Print_Area</vt:lpstr>
      <vt:lpstr>'1996'!Print_Area</vt:lpstr>
      <vt:lpstr>'1997'!Print_Area</vt:lpstr>
      <vt:lpstr>'1998'!Print_Area</vt:lpstr>
      <vt:lpstr>'1999'!Print_Area</vt:lpstr>
      <vt:lpstr>'2000'!Print_Area</vt:lpstr>
      <vt:lpstr>'2001'!Print_Area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'Totals by Year'!Print_Area</vt:lpstr>
      <vt:lpstr>'1993'!Print_Titles</vt:lpstr>
      <vt:lpstr>'1994'!Print_Titles</vt:lpstr>
      <vt:lpstr>'1995'!Print_Titles</vt:lpstr>
      <vt:lpstr>'1996'!Print_Titles</vt:lpstr>
      <vt:lpstr>'1997'!Print_Titles</vt:lpstr>
      <vt:lpstr>'1998'!Print_Titles</vt:lpstr>
      <vt:lpstr>'1999'!Print_Titles</vt:lpstr>
      <vt:lpstr>'2000'!Print_Titles</vt:lpstr>
      <vt:lpstr>'2001'!Print_Titles</vt:lpstr>
      <vt:lpstr>'2002'!Print_Titles</vt:lpstr>
      <vt:lpstr>'2003'!Print_Titles</vt:lpstr>
      <vt:lpstr>'2004'!Print_Titles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'Totals by Year'!Print_Titles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2025-01-24T18:48:35Z</cp:lastPrinted>
  <dcterms:created xsi:type="dcterms:W3CDTF">2000-07-05T17:45:16Z</dcterms:created>
  <dcterms:modified xsi:type="dcterms:W3CDTF">2025-01-24T18:48:48Z</dcterms:modified>
</cp:coreProperties>
</file>