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homerule/"/>
    </mc:Choice>
  </mc:AlternateContent>
  <xr:revisionPtr revIDLastSave="267" documentId="11_7A68D4101D9439B14CE60252BB0C26BF6E7E0853" xr6:coauthVersionLast="47" xr6:coauthVersionMax="47" xr10:uidLastSave="{C997BC37-3B8D-43CB-A8E0-A582B3B05AA8}"/>
  <bookViews>
    <workbookView xWindow="-120" yWindow="-120" windowWidth="29040" windowHeight="15720" tabRatio="810" xr2:uid="{00000000-000D-0000-FFFF-FFFF00000000}"/>
  </bookViews>
  <sheets>
    <sheet name="Totals by Year" sheetId="10" r:id="rId1"/>
    <sheet name="2024-25" sheetId="48" r:id="rId2"/>
    <sheet name="2023-24" sheetId="47" r:id="rId3"/>
    <sheet name="2022-23" sheetId="46" r:id="rId4"/>
    <sheet name="2021-22" sheetId="45" r:id="rId5"/>
    <sheet name="2020-21" sheetId="44" r:id="rId6"/>
    <sheet name="2019-20" sheetId="42" r:id="rId7"/>
    <sheet name="2018-19" sheetId="43" r:id="rId8"/>
    <sheet name="2017-18" sheetId="41" r:id="rId9"/>
    <sheet name="2016-17" sheetId="40" r:id="rId10"/>
    <sheet name="2015-16" sheetId="33" r:id="rId11"/>
    <sheet name="2014-15" sheetId="34" r:id="rId12"/>
    <sheet name="2013-14" sheetId="35" r:id="rId13"/>
    <sheet name="2012-13" sheetId="36" r:id="rId14"/>
    <sheet name="2011-12" sheetId="37" r:id="rId15"/>
    <sheet name="2010-11" sheetId="38" r:id="rId16"/>
    <sheet name="2009-10" sheetId="39" r:id="rId17"/>
  </sheets>
  <definedNames>
    <definedName name="_xlnm.Print_Area" localSheetId="16">'2009-10'!$A$1:$M$74</definedName>
    <definedName name="_xlnm.Print_Area" localSheetId="15">'2010-11'!$A$1:$M$74</definedName>
    <definedName name="_xlnm.Print_Area" localSheetId="14">'2011-12'!$A$1:$M$74</definedName>
    <definedName name="_xlnm.Print_Area" localSheetId="13">'2012-13'!$A$1:$M$74</definedName>
    <definedName name="_xlnm.Print_Area" localSheetId="12">'2013-14'!$A$1:$M$74</definedName>
    <definedName name="_xlnm.Print_Area" localSheetId="11">'2014-15'!$A$1:$M$74</definedName>
    <definedName name="_xlnm.Print_Area" localSheetId="10">'2015-16'!$A$1:$M$74</definedName>
    <definedName name="_xlnm.Print_Area" localSheetId="9">'2016-17'!$A$1:$M$74</definedName>
    <definedName name="_xlnm.Print_Area" localSheetId="8">'2017-18'!$A$1:$M$74</definedName>
    <definedName name="_xlnm.Print_Area" localSheetId="7">'2018-19'!$A$1:$M$74</definedName>
    <definedName name="_xlnm.Print_Area" localSheetId="6">'2019-20'!$A$1:$M$74</definedName>
    <definedName name="_xlnm.Print_Area" localSheetId="5">'2020-21'!$A$1:$M$74</definedName>
    <definedName name="_xlnm.Print_Area" localSheetId="4">'2021-22'!$A$1:$M$74</definedName>
    <definedName name="_xlnm.Print_Area" localSheetId="3">'2022-23'!$A$1:$M$74</definedName>
    <definedName name="_xlnm.Print_Area" localSheetId="2">'2023-24'!$A$1:$M$74</definedName>
    <definedName name="_xlnm.Print_Area" localSheetId="1">'2024-25'!$A$1:$M$74</definedName>
    <definedName name="_xlnm.Print_Area" localSheetId="0">'Totals by Year'!$A$1:$Q$76</definedName>
    <definedName name="_xlnm.Print_Titles" localSheetId="16">'2009-10'!$1:$3</definedName>
    <definedName name="_xlnm.Print_Titles" localSheetId="15">'2010-11'!$1:$3</definedName>
    <definedName name="_xlnm.Print_Titles" localSheetId="14">'2011-12'!$1:$3</definedName>
    <definedName name="_xlnm.Print_Titles" localSheetId="13">'2012-13'!$1:$3</definedName>
    <definedName name="_xlnm.Print_Titles" localSheetId="12">'2013-14'!$1:$3</definedName>
    <definedName name="_xlnm.Print_Titles" localSheetId="11">'2014-15'!$1:$3</definedName>
    <definedName name="_xlnm.Print_Titles" localSheetId="10">'2015-16'!$1:$3</definedName>
    <definedName name="_xlnm.Print_Titles" localSheetId="9">'2016-17'!$1:$3</definedName>
    <definedName name="_xlnm.Print_Titles" localSheetId="8">'2017-18'!$1:$3</definedName>
    <definedName name="_xlnm.Print_Titles" localSheetId="7">'2018-19'!$1:$3</definedName>
    <definedName name="_xlnm.Print_Titles" localSheetId="6">'2019-20'!$1:$3</definedName>
    <definedName name="_xlnm.Print_Titles" localSheetId="5">'2020-21'!$1:$3</definedName>
    <definedName name="_xlnm.Print_Titles" localSheetId="4">'2021-22'!$1:$3</definedName>
    <definedName name="_xlnm.Print_Titles" localSheetId="3">'2022-23'!$1:$3</definedName>
    <definedName name="_xlnm.Print_Titles" localSheetId="2">'2023-24'!$1:$3</definedName>
    <definedName name="_xlnm.Print_Titles" localSheetId="1">'2024-25'!$1:$3</definedName>
    <definedName name="_xlnm.Print_Titles" localSheetId="0">'Totals by Year'!$1:$3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10" l="1"/>
  <c r="Q5" i="10"/>
  <c r="Q6" i="10"/>
  <c r="Q7" i="10"/>
  <c r="Q8" i="10"/>
  <c r="Q9" i="10"/>
  <c r="Q10" i="10"/>
  <c r="Q11" i="10"/>
  <c r="Q12" i="10"/>
  <c r="Q13" i="10"/>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L72" i="48"/>
  <c r="K72" i="48"/>
  <c r="J72" i="48"/>
  <c r="I72" i="48"/>
  <c r="H72" i="48"/>
  <c r="G72" i="48"/>
  <c r="F72" i="48"/>
  <c r="E72" i="48"/>
  <c r="D72" i="48"/>
  <c r="C72" i="48"/>
  <c r="B72" i="48"/>
  <c r="M71" i="48"/>
  <c r="M70" i="48"/>
  <c r="M69" i="48"/>
  <c r="M68" i="48"/>
  <c r="M67" i="48"/>
  <c r="M66" i="48"/>
  <c r="M65" i="48"/>
  <c r="M64" i="48"/>
  <c r="M63" i="48"/>
  <c r="M62" i="48"/>
  <c r="M61" i="48"/>
  <c r="M60" i="48"/>
  <c r="M59" i="48"/>
  <c r="M58" i="48"/>
  <c r="M57" i="48"/>
  <c r="M56" i="48"/>
  <c r="M55" i="48"/>
  <c r="M54" i="48"/>
  <c r="M53" i="48"/>
  <c r="M52" i="48"/>
  <c r="M51" i="48"/>
  <c r="M50" i="48"/>
  <c r="M49" i="48"/>
  <c r="M48" i="48"/>
  <c r="M47" i="48"/>
  <c r="M46" i="48"/>
  <c r="M45" i="48"/>
  <c r="M44" i="48"/>
  <c r="M43" i="48"/>
  <c r="M42" i="48"/>
  <c r="M41" i="48"/>
  <c r="M40" i="48"/>
  <c r="M39" i="48"/>
  <c r="M38" i="48"/>
  <c r="M37" i="48"/>
  <c r="M36" i="48"/>
  <c r="M35" i="48"/>
  <c r="M34" i="48"/>
  <c r="M33" i="48"/>
  <c r="M32" i="48"/>
  <c r="M31" i="48"/>
  <c r="M30" i="48"/>
  <c r="M29" i="48"/>
  <c r="M28" i="48"/>
  <c r="M27" i="48"/>
  <c r="M26" i="48"/>
  <c r="M25" i="48"/>
  <c r="M24" i="48"/>
  <c r="M23" i="48"/>
  <c r="M22" i="48"/>
  <c r="M21" i="48"/>
  <c r="M20" i="48"/>
  <c r="M19" i="48"/>
  <c r="M18" i="48"/>
  <c r="M17" i="48"/>
  <c r="M16" i="48"/>
  <c r="M15" i="48"/>
  <c r="M14" i="48"/>
  <c r="M13" i="48"/>
  <c r="M12" i="48"/>
  <c r="M11" i="48"/>
  <c r="M10" i="48"/>
  <c r="M9" i="48"/>
  <c r="M8" i="48"/>
  <c r="M7" i="48"/>
  <c r="M6" i="48"/>
  <c r="M5" i="48"/>
  <c r="M4" i="48"/>
  <c r="P4" i="10"/>
  <c r="P5" i="10"/>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Q72" i="10"/>
  <c r="P72" i="10"/>
  <c r="L72" i="47"/>
  <c r="K72" i="47"/>
  <c r="J72" i="47"/>
  <c r="I72" i="47"/>
  <c r="H72" i="47"/>
  <c r="G72" i="47"/>
  <c r="F72" i="47"/>
  <c r="E72" i="47"/>
  <c r="D72" i="47"/>
  <c r="C72" i="47"/>
  <c r="B72" i="47"/>
  <c r="M71" i="47"/>
  <c r="M70" i="47"/>
  <c r="M69" i="47"/>
  <c r="M68" i="47"/>
  <c r="M67" i="47"/>
  <c r="M66" i="47"/>
  <c r="M65" i="47"/>
  <c r="M64" i="47"/>
  <c r="M63" i="47"/>
  <c r="M62" i="47"/>
  <c r="M61" i="47"/>
  <c r="M60" i="47"/>
  <c r="M59" i="47"/>
  <c r="M58" i="47"/>
  <c r="M57" i="47"/>
  <c r="M56" i="47"/>
  <c r="M55" i="47"/>
  <c r="M54" i="47"/>
  <c r="M53" i="47"/>
  <c r="M52" i="47"/>
  <c r="M51" i="47"/>
  <c r="M50" i="47"/>
  <c r="M49" i="47"/>
  <c r="M48" i="47"/>
  <c r="M47" i="47"/>
  <c r="M46" i="47"/>
  <c r="M45" i="47"/>
  <c r="M44" i="47"/>
  <c r="M43" i="47"/>
  <c r="M42" i="47"/>
  <c r="M41" i="47"/>
  <c r="M40" i="47"/>
  <c r="M39" i="47"/>
  <c r="M38" i="47"/>
  <c r="M37" i="47"/>
  <c r="M36" i="47"/>
  <c r="M35" i="47"/>
  <c r="M34" i="47"/>
  <c r="M33" i="47"/>
  <c r="M32" i="47"/>
  <c r="M31" i="47"/>
  <c r="M30" i="47"/>
  <c r="M29" i="47"/>
  <c r="M28" i="47"/>
  <c r="M27" i="47"/>
  <c r="M26" i="47"/>
  <c r="M25" i="47"/>
  <c r="M24" i="47"/>
  <c r="M23" i="47"/>
  <c r="M22" i="47"/>
  <c r="M21" i="47"/>
  <c r="M20" i="47"/>
  <c r="M19" i="47"/>
  <c r="M18" i="47"/>
  <c r="M17" i="47"/>
  <c r="M16" i="47"/>
  <c r="M15" i="47"/>
  <c r="M14" i="47"/>
  <c r="M13" i="47"/>
  <c r="M12" i="47"/>
  <c r="M11" i="47"/>
  <c r="M10" i="47"/>
  <c r="M9" i="47"/>
  <c r="M8" i="47"/>
  <c r="M7" i="47"/>
  <c r="M6" i="47"/>
  <c r="M5" i="47"/>
  <c r="M4" i="47"/>
  <c r="O4" i="10" l="1"/>
  <c r="O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N4" i="10" l="1"/>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O72" i="10" s="1"/>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s="1"/>
  <c r="L72" i="46"/>
  <c r="K72" i="46"/>
  <c r="J72" i="46"/>
  <c r="I72" i="46"/>
  <c r="H72" i="46"/>
  <c r="G72" i="46"/>
  <c r="F72" i="46"/>
  <c r="E72" i="46"/>
  <c r="D72" i="46"/>
  <c r="C72" i="46"/>
  <c r="B72" i="46"/>
  <c r="M71" i="46"/>
  <c r="M70" i="46"/>
  <c r="M69" i="46"/>
  <c r="M68" i="46"/>
  <c r="M67" i="46"/>
  <c r="M66" i="46"/>
  <c r="M65" i="46"/>
  <c r="M64" i="46"/>
  <c r="M63" i="46"/>
  <c r="M62" i="46"/>
  <c r="M61" i="46"/>
  <c r="M60" i="46"/>
  <c r="M59" i="46"/>
  <c r="M58" i="46"/>
  <c r="M57" i="46"/>
  <c r="M56" i="46"/>
  <c r="M55" i="46"/>
  <c r="M54" i="46"/>
  <c r="M53" i="46"/>
  <c r="M52" i="46"/>
  <c r="M51" i="46"/>
  <c r="M50" i="46"/>
  <c r="M49" i="46"/>
  <c r="M48" i="46"/>
  <c r="M47" i="46"/>
  <c r="M46" i="46"/>
  <c r="M45" i="46"/>
  <c r="M44" i="46"/>
  <c r="M43" i="46"/>
  <c r="M42" i="46"/>
  <c r="M41" i="46"/>
  <c r="M40" i="46"/>
  <c r="M39" i="46"/>
  <c r="M38" i="46"/>
  <c r="M37" i="46"/>
  <c r="M36" i="46"/>
  <c r="M35" i="46"/>
  <c r="M34" i="46"/>
  <c r="M33" i="46"/>
  <c r="M32" i="46"/>
  <c r="M31" i="46"/>
  <c r="M30" i="46"/>
  <c r="M29" i="46"/>
  <c r="M28" i="46"/>
  <c r="M27" i="46"/>
  <c r="M26" i="46"/>
  <c r="M25" i="46"/>
  <c r="M24" i="46"/>
  <c r="M23" i="46"/>
  <c r="M22" i="46"/>
  <c r="M21" i="46"/>
  <c r="M20" i="46"/>
  <c r="M19" i="46"/>
  <c r="M18" i="46"/>
  <c r="M17" i="46"/>
  <c r="M16" i="46"/>
  <c r="M15" i="46"/>
  <c r="M14" i="46"/>
  <c r="M13" i="46"/>
  <c r="M12" i="46"/>
  <c r="M11" i="46"/>
  <c r="M10" i="46"/>
  <c r="M9" i="46"/>
  <c r="M8" i="46"/>
  <c r="M7" i="46"/>
  <c r="M6" i="46"/>
  <c r="M5" i="46"/>
  <c r="M4" i="46"/>
  <c r="L72" i="45"/>
  <c r="K72" i="45"/>
  <c r="J72" i="45"/>
  <c r="I72" i="45"/>
  <c r="H72" i="45"/>
  <c r="G72" i="45"/>
  <c r="F72" i="45"/>
  <c r="E72" i="45"/>
  <c r="D72" i="45"/>
  <c r="C72" i="45"/>
  <c r="B72" i="45"/>
  <c r="M71" i="45"/>
  <c r="M70" i="45"/>
  <c r="M69" i="45"/>
  <c r="M68" i="45"/>
  <c r="M67" i="45"/>
  <c r="M66" i="45"/>
  <c r="M65" i="45"/>
  <c r="M64" i="45"/>
  <c r="M63" i="45"/>
  <c r="M62" i="45"/>
  <c r="M61" i="45"/>
  <c r="M60" i="45"/>
  <c r="M59" i="45"/>
  <c r="M58" i="45"/>
  <c r="M57" i="45"/>
  <c r="M56" i="45"/>
  <c r="M55" i="45"/>
  <c r="M54" i="45"/>
  <c r="M53" i="45"/>
  <c r="M52" i="45"/>
  <c r="M51" i="45"/>
  <c r="M50" i="45"/>
  <c r="M49" i="45"/>
  <c r="M48" i="45"/>
  <c r="M47" i="45"/>
  <c r="M46" i="45"/>
  <c r="M45" i="45"/>
  <c r="M44" i="45"/>
  <c r="M43" i="45"/>
  <c r="M42" i="45"/>
  <c r="M41" i="45"/>
  <c r="M40" i="45"/>
  <c r="M39" i="45"/>
  <c r="M38" i="45"/>
  <c r="M37" i="45"/>
  <c r="M36" i="45"/>
  <c r="M35" i="45"/>
  <c r="M34" i="45"/>
  <c r="M33" i="45"/>
  <c r="M32" i="45"/>
  <c r="M31" i="45"/>
  <c r="M30" i="45"/>
  <c r="M29" i="45"/>
  <c r="M28" i="45"/>
  <c r="M27" i="45"/>
  <c r="M26" i="45"/>
  <c r="M25" i="45"/>
  <c r="M24" i="45"/>
  <c r="M23" i="45"/>
  <c r="M22" i="45"/>
  <c r="M21" i="45"/>
  <c r="M20" i="45"/>
  <c r="M19" i="45"/>
  <c r="M18" i="45"/>
  <c r="M17" i="45"/>
  <c r="M16" i="45"/>
  <c r="M15" i="45"/>
  <c r="M14" i="45"/>
  <c r="M13" i="45"/>
  <c r="M12" i="45"/>
  <c r="M11" i="45"/>
  <c r="M10" i="45"/>
  <c r="M9" i="45"/>
  <c r="M8" i="45"/>
  <c r="M7" i="45"/>
  <c r="M6" i="45"/>
  <c r="M5" i="45"/>
  <c r="M4" i="45"/>
  <c r="L72" i="44"/>
  <c r="K72" i="44"/>
  <c r="J72" i="44"/>
  <c r="I72" i="44"/>
  <c r="H72" i="44"/>
  <c r="G72" i="44"/>
  <c r="F72" i="44"/>
  <c r="E72" i="44"/>
  <c r="D72" i="44"/>
  <c r="C72" i="44"/>
  <c r="B72" i="44"/>
  <c r="M71" i="44"/>
  <c r="M70" i="44"/>
  <c r="M69" i="44"/>
  <c r="M68" i="44"/>
  <c r="M67" i="44"/>
  <c r="M66" i="44"/>
  <c r="M65" i="44"/>
  <c r="M64" i="44"/>
  <c r="M63" i="44"/>
  <c r="M62" i="44"/>
  <c r="M61" i="44"/>
  <c r="M60" i="44"/>
  <c r="M59" i="44"/>
  <c r="M58" i="44"/>
  <c r="M57" i="44"/>
  <c r="M56" i="44"/>
  <c r="M55" i="44"/>
  <c r="M54" i="44"/>
  <c r="M53" i="44"/>
  <c r="M52" i="44"/>
  <c r="M51" i="44"/>
  <c r="M50" i="44"/>
  <c r="M49" i="44"/>
  <c r="M48" i="44"/>
  <c r="M47" i="44"/>
  <c r="M46" i="44"/>
  <c r="M45" i="44"/>
  <c r="M44" i="44"/>
  <c r="M43" i="44"/>
  <c r="M42" i="44"/>
  <c r="M41" i="44"/>
  <c r="M40" i="44"/>
  <c r="M39" i="44"/>
  <c r="M38" i="44"/>
  <c r="M37" i="44"/>
  <c r="M36" i="44"/>
  <c r="M35" i="44"/>
  <c r="M34" i="44"/>
  <c r="M33" i="44"/>
  <c r="M32" i="44"/>
  <c r="M31" i="44"/>
  <c r="M30" i="44"/>
  <c r="M29" i="44"/>
  <c r="M28" i="44"/>
  <c r="M27" i="44"/>
  <c r="M26" i="44"/>
  <c r="M25" i="44"/>
  <c r="M24" i="44"/>
  <c r="M23" i="44"/>
  <c r="M22" i="44"/>
  <c r="M21" i="44"/>
  <c r="M20" i="44"/>
  <c r="M19" i="44"/>
  <c r="M18" i="44"/>
  <c r="M17" i="44"/>
  <c r="M16" i="44"/>
  <c r="M15" i="44"/>
  <c r="M14" i="44"/>
  <c r="M13" i="44"/>
  <c r="M12" i="44"/>
  <c r="M11" i="44"/>
  <c r="M10" i="44"/>
  <c r="M9" i="44"/>
  <c r="M8" i="44"/>
  <c r="M7" i="44"/>
  <c r="M6" i="44"/>
  <c r="M5" i="44"/>
  <c r="M4" i="44"/>
  <c r="L4" i="10"/>
  <c r="L5" i="10"/>
  <c r="L6" i="10"/>
  <c r="L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L72" i="10"/>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K72" i="10" s="1"/>
  <c r="L72" i="42"/>
  <c r="K72" i="42"/>
  <c r="J72" i="42"/>
  <c r="I72" i="42"/>
  <c r="H72" i="42"/>
  <c r="G72" i="42"/>
  <c r="F72" i="42"/>
  <c r="E72" i="42"/>
  <c r="D72" i="42"/>
  <c r="C72" i="42"/>
  <c r="B72" i="42"/>
  <c r="M71" i="42"/>
  <c r="M70" i="42"/>
  <c r="M69" i="42"/>
  <c r="M68" i="42"/>
  <c r="M67" i="42"/>
  <c r="M66" i="42"/>
  <c r="M65" i="42"/>
  <c r="M64" i="42"/>
  <c r="M63" i="42"/>
  <c r="M62" i="42"/>
  <c r="M61" i="42"/>
  <c r="M60" i="42"/>
  <c r="M59" i="42"/>
  <c r="M58" i="42"/>
  <c r="M57" i="42"/>
  <c r="M56" i="42"/>
  <c r="M55" i="42"/>
  <c r="M54" i="42"/>
  <c r="M53" i="42"/>
  <c r="M52" i="42"/>
  <c r="M51" i="42"/>
  <c r="M50" i="42"/>
  <c r="M49" i="42"/>
  <c r="M48" i="42"/>
  <c r="M47" i="42"/>
  <c r="M46" i="42"/>
  <c r="M45" i="42"/>
  <c r="M44" i="42"/>
  <c r="M43" i="42"/>
  <c r="M42" i="42"/>
  <c r="M41" i="42"/>
  <c r="M40" i="42"/>
  <c r="M39" i="42"/>
  <c r="M38" i="42"/>
  <c r="M37" i="42"/>
  <c r="M36" i="42"/>
  <c r="M35" i="42"/>
  <c r="M34" i="42"/>
  <c r="M33" i="42"/>
  <c r="M32" i="42"/>
  <c r="M31" i="42"/>
  <c r="M30" i="42"/>
  <c r="M29" i="42"/>
  <c r="M28" i="42"/>
  <c r="M27" i="42"/>
  <c r="M26" i="42"/>
  <c r="M25" i="42"/>
  <c r="M24" i="42"/>
  <c r="M23" i="42"/>
  <c r="M22" i="42"/>
  <c r="M21" i="42"/>
  <c r="M20" i="42"/>
  <c r="M19" i="42"/>
  <c r="M18" i="42"/>
  <c r="M17" i="42"/>
  <c r="M16" i="42"/>
  <c r="M15" i="42"/>
  <c r="M14" i="42"/>
  <c r="M13" i="42"/>
  <c r="M12" i="42"/>
  <c r="M11" i="42"/>
  <c r="M10" i="42"/>
  <c r="M9" i="42"/>
  <c r="M8" i="42"/>
  <c r="M7" i="42"/>
  <c r="M6" i="42"/>
  <c r="M5" i="42"/>
  <c r="M4" i="42"/>
  <c r="L72" i="43"/>
  <c r="K72" i="43"/>
  <c r="J72" i="43"/>
  <c r="I72" i="43"/>
  <c r="H72" i="43"/>
  <c r="G72" i="43"/>
  <c r="F72" i="43"/>
  <c r="E72" i="43"/>
  <c r="D72" i="43"/>
  <c r="C72" i="43"/>
  <c r="B72" i="43"/>
  <c r="M71" i="43"/>
  <c r="M70" i="43"/>
  <c r="M69" i="43"/>
  <c r="M68" i="43"/>
  <c r="M67" i="43"/>
  <c r="M66" i="43"/>
  <c r="M65" i="43"/>
  <c r="M64" i="43"/>
  <c r="M63" i="43"/>
  <c r="M62" i="43"/>
  <c r="M61" i="43"/>
  <c r="M60" i="43"/>
  <c r="M59" i="43"/>
  <c r="M58" i="43"/>
  <c r="M57" i="43"/>
  <c r="M56" i="43"/>
  <c r="M55" i="43"/>
  <c r="M54" i="43"/>
  <c r="M53" i="43"/>
  <c r="M52" i="43"/>
  <c r="M51" i="43"/>
  <c r="M50" i="43"/>
  <c r="M49" i="43"/>
  <c r="M48" i="43"/>
  <c r="M47" i="43"/>
  <c r="M46" i="43"/>
  <c r="M45" i="43"/>
  <c r="M44" i="43"/>
  <c r="M43" i="43"/>
  <c r="M42" i="43"/>
  <c r="M41" i="43"/>
  <c r="M40" i="43"/>
  <c r="M39" i="43"/>
  <c r="M38" i="43"/>
  <c r="M37" i="43"/>
  <c r="M36" i="43"/>
  <c r="M35" i="43"/>
  <c r="M34" i="43"/>
  <c r="M33" i="43"/>
  <c r="M32" i="43"/>
  <c r="M31" i="43"/>
  <c r="M30" i="43"/>
  <c r="M29" i="43"/>
  <c r="M28" i="43"/>
  <c r="M27" i="43"/>
  <c r="M26" i="43"/>
  <c r="M25" i="43"/>
  <c r="M24" i="43"/>
  <c r="M23" i="43"/>
  <c r="M22" i="43"/>
  <c r="M21" i="43"/>
  <c r="M20" i="43"/>
  <c r="M19" i="43"/>
  <c r="M18" i="43"/>
  <c r="M17" i="43"/>
  <c r="M16" i="43"/>
  <c r="M15" i="43"/>
  <c r="M14" i="43"/>
  <c r="M13" i="43"/>
  <c r="M12" i="43"/>
  <c r="M11" i="43"/>
  <c r="M10" i="43"/>
  <c r="M9" i="43"/>
  <c r="M8" i="43"/>
  <c r="M7" i="43"/>
  <c r="M6" i="43"/>
  <c r="M5" i="43"/>
  <c r="M4" i="43"/>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L72" i="41"/>
  <c r="K72" i="41"/>
  <c r="J72" i="41"/>
  <c r="I72" i="41"/>
  <c r="H72" i="41"/>
  <c r="G72" i="41"/>
  <c r="F72" i="41"/>
  <c r="E72" i="41"/>
  <c r="D72" i="41"/>
  <c r="C72" i="41"/>
  <c r="B72" i="41"/>
  <c r="M71" i="41"/>
  <c r="M70" i="41"/>
  <c r="M69" i="41"/>
  <c r="M68" i="41"/>
  <c r="M67" i="41"/>
  <c r="M66" i="41"/>
  <c r="M65" i="41"/>
  <c r="M64" i="41"/>
  <c r="M63" i="41"/>
  <c r="M62" i="41"/>
  <c r="M61" i="41"/>
  <c r="M60" i="41"/>
  <c r="M59" i="41"/>
  <c r="M58" i="41"/>
  <c r="M57" i="41"/>
  <c r="M56" i="41"/>
  <c r="M55" i="41"/>
  <c r="M54" i="41"/>
  <c r="M53" i="41"/>
  <c r="M52" i="41"/>
  <c r="M51" i="41"/>
  <c r="M50" i="41"/>
  <c r="M49" i="41"/>
  <c r="M48" i="41"/>
  <c r="M47" i="4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M8" i="41"/>
  <c r="M7" i="41"/>
  <c r="M6" i="41"/>
  <c r="M5" i="41"/>
  <c r="M4" i="41"/>
  <c r="L70" i="39"/>
  <c r="B70" i="10"/>
  <c r="L69" i="39"/>
  <c r="B69" i="10" s="1"/>
  <c r="M69" i="39"/>
  <c r="L68" i="39"/>
  <c r="B68" i="10" s="1"/>
  <c r="L67" i="39"/>
  <c r="M67" i="39" s="1"/>
  <c r="B67" i="10"/>
  <c r="L66" i="39"/>
  <c r="B66" i="10" s="1"/>
  <c r="L65" i="39"/>
  <c r="B65" i="10"/>
  <c r="L64" i="39"/>
  <c r="B64" i="10"/>
  <c r="L63" i="39"/>
  <c r="L62" i="39"/>
  <c r="B62" i="10" s="1"/>
  <c r="B61" i="10"/>
  <c r="L60" i="39"/>
  <c r="M60" i="39" s="1"/>
  <c r="L59" i="39"/>
  <c r="B59" i="10" s="1"/>
  <c r="B58" i="10"/>
  <c r="L57" i="39"/>
  <c r="B57" i="10" s="1"/>
  <c r="B56" i="10"/>
  <c r="L55" i="39"/>
  <c r="M55" i="39" s="1"/>
  <c r="L54" i="39"/>
  <c r="M54" i="39" s="1"/>
  <c r="B53" i="10"/>
  <c r="L52" i="39"/>
  <c r="B52" i="10"/>
  <c r="L51" i="39"/>
  <c r="B51" i="10" s="1"/>
  <c r="L50" i="39"/>
  <c r="B50" i="10"/>
  <c r="L49" i="39"/>
  <c r="B49" i="10" s="1"/>
  <c r="L48" i="39"/>
  <c r="M48" i="39" s="1"/>
  <c r="B48" i="10"/>
  <c r="L47" i="39"/>
  <c r="M47" i="39" s="1"/>
  <c r="B47" i="10"/>
  <c r="L46" i="39"/>
  <c r="B46" i="10" s="1"/>
  <c r="M46" i="39"/>
  <c r="L45" i="39"/>
  <c r="B45" i="10" s="1"/>
  <c r="L44" i="39"/>
  <c r="B44" i="10" s="1"/>
  <c r="L43" i="39"/>
  <c r="B43" i="10"/>
  <c r="L42" i="39"/>
  <c r="M42" i="39" s="1"/>
  <c r="L41" i="39"/>
  <c r="M41" i="39" s="1"/>
  <c r="L40" i="39"/>
  <c r="M40" i="39" s="1"/>
  <c r="B40" i="10"/>
  <c r="L39" i="39"/>
  <c r="B39" i="10" s="1"/>
  <c r="B38" i="10"/>
  <c r="L37" i="39"/>
  <c r="B37" i="10"/>
  <c r="L36" i="39"/>
  <c r="M36" i="39" s="1"/>
  <c r="L35" i="39"/>
  <c r="M35" i="39" s="1"/>
  <c r="L34" i="39"/>
  <c r="B34" i="10" s="1"/>
  <c r="L33" i="39"/>
  <c r="B33" i="10" s="1"/>
  <c r="L32" i="39"/>
  <c r="B32" i="10" s="1"/>
  <c r="L31" i="39"/>
  <c r="M31" i="39" s="1"/>
  <c r="L30" i="39"/>
  <c r="B30" i="10" s="1"/>
  <c r="L29" i="39"/>
  <c r="B29" i="10" s="1"/>
  <c r="L28" i="39"/>
  <c r="B28" i="10"/>
  <c r="L27" i="39"/>
  <c r="B27" i="10"/>
  <c r="L26" i="39"/>
  <c r="B26" i="10"/>
  <c r="L25" i="39"/>
  <c r="M25" i="39" s="1"/>
  <c r="L24" i="39"/>
  <c r="B24" i="10"/>
  <c r="L23" i="39"/>
  <c r="L22" i="39"/>
  <c r="M22" i="39" s="1"/>
  <c r="L21" i="39"/>
  <c r="B21" i="10" s="1"/>
  <c r="L20" i="39"/>
  <c r="M20" i="39" s="1"/>
  <c r="L19" i="39"/>
  <c r="B19" i="10" s="1"/>
  <c r="L18" i="39"/>
  <c r="M18" i="39" s="1"/>
  <c r="B18" i="10"/>
  <c r="L17" i="39"/>
  <c r="B17" i="10" s="1"/>
  <c r="L16" i="39"/>
  <c r="M16" i="39" s="1"/>
  <c r="L15" i="39"/>
  <c r="M15" i="39" s="1"/>
  <c r="L14" i="39"/>
  <c r="M14" i="39" s="1"/>
  <c r="L13" i="39"/>
  <c r="B13" i="10"/>
  <c r="L12" i="39"/>
  <c r="B12" i="10"/>
  <c r="L11" i="39"/>
  <c r="M11" i="39" s="1"/>
  <c r="B11" i="10"/>
  <c r="L10" i="39"/>
  <c r="B9" i="10"/>
  <c r="B8" i="10"/>
  <c r="L7" i="39"/>
  <c r="B7" i="10" s="1"/>
  <c r="L6" i="39"/>
  <c r="M6" i="39" s="1"/>
  <c r="L5" i="39"/>
  <c r="M5" i="39" s="1"/>
  <c r="B5" i="10"/>
  <c r="L4" i="39"/>
  <c r="M4" i="39" s="1"/>
  <c r="C70" i="10"/>
  <c r="C69" i="10"/>
  <c r="C67" i="10"/>
  <c r="C66" i="10"/>
  <c r="C65" i="10"/>
  <c r="C64" i="10"/>
  <c r="C63" i="10"/>
  <c r="C62" i="10"/>
  <c r="C61" i="10"/>
  <c r="C60" i="10"/>
  <c r="C59" i="10"/>
  <c r="C58" i="10"/>
  <c r="C57" i="10"/>
  <c r="C56" i="10"/>
  <c r="C55" i="10"/>
  <c r="C54" i="10"/>
  <c r="C53" i="10"/>
  <c r="C52" i="10"/>
  <c r="C51" i="10"/>
  <c r="C50" i="10"/>
  <c r="C49" i="10"/>
  <c r="C48" i="10"/>
  <c r="C46" i="10"/>
  <c r="C45" i="10"/>
  <c r="C44" i="10"/>
  <c r="C43" i="10"/>
  <c r="C42" i="10"/>
  <c r="C41" i="10"/>
  <c r="C40" i="10"/>
  <c r="C39" i="10"/>
  <c r="C38" i="10"/>
  <c r="C37" i="10"/>
  <c r="C36" i="10"/>
  <c r="C35" i="10"/>
  <c r="C34" i="10"/>
  <c r="C33" i="10"/>
  <c r="C31" i="10"/>
  <c r="C30" i="10"/>
  <c r="C29" i="10"/>
  <c r="C28" i="10"/>
  <c r="C27" i="10"/>
  <c r="C26" i="10"/>
  <c r="C25" i="10"/>
  <c r="C23" i="10"/>
  <c r="C22" i="10"/>
  <c r="C21" i="10"/>
  <c r="C19" i="10"/>
  <c r="C18" i="10"/>
  <c r="C17" i="10"/>
  <c r="C15" i="10"/>
  <c r="C14" i="10"/>
  <c r="C13" i="10"/>
  <c r="C12" i="10"/>
  <c r="C11" i="10"/>
  <c r="C10" i="10"/>
  <c r="C9" i="10"/>
  <c r="C8" i="10"/>
  <c r="C7" i="10"/>
  <c r="C6" i="10"/>
  <c r="C5" i="10"/>
  <c r="C4" i="10"/>
  <c r="D70" i="10"/>
  <c r="D69" i="10"/>
  <c r="D68" i="10"/>
  <c r="D67" i="10"/>
  <c r="D66" i="10"/>
  <c r="D65" i="10"/>
  <c r="D64" i="10"/>
  <c r="D63" i="10"/>
  <c r="D62" i="10"/>
  <c r="D61" i="10"/>
  <c r="D60" i="10"/>
  <c r="D59" i="10"/>
  <c r="D58" i="10"/>
  <c r="D57" i="10"/>
  <c r="D56" i="10"/>
  <c r="D55"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6"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5" i="10"/>
  <c r="G69" i="10"/>
  <c r="G68" i="10"/>
  <c r="G67" i="10"/>
  <c r="G66" i="10"/>
  <c r="G65" i="10"/>
  <c r="G64" i="10"/>
  <c r="G63" i="10"/>
  <c r="G62" i="10"/>
  <c r="G61" i="10"/>
  <c r="G60" i="10"/>
  <c r="G59" i="10"/>
  <c r="G58" i="10"/>
  <c r="G57" i="10"/>
  <c r="G56" i="10"/>
  <c r="G55" i="10"/>
  <c r="G53" i="10"/>
  <c r="G52" i="10"/>
  <c r="G51" i="10"/>
  <c r="G49" i="10"/>
  <c r="G48" i="10"/>
  <c r="G46" i="10"/>
  <c r="G45" i="10"/>
  <c r="G44" i="10"/>
  <c r="G42" i="10"/>
  <c r="G41" i="10"/>
  <c r="G40" i="10"/>
  <c r="G39" i="10"/>
  <c r="G38" i="10"/>
  <c r="G37" i="10"/>
  <c r="G36" i="10"/>
  <c r="G35" i="10"/>
  <c r="G34" i="10"/>
  <c r="G33" i="10"/>
  <c r="G32" i="10"/>
  <c r="G31" i="10"/>
  <c r="G30" i="10"/>
  <c r="G29" i="10"/>
  <c r="G28" i="10"/>
  <c r="G26" i="10"/>
  <c r="G25" i="10"/>
  <c r="G24" i="10"/>
  <c r="G23" i="10"/>
  <c r="G22" i="10"/>
  <c r="G21" i="10"/>
  <c r="G20" i="10"/>
  <c r="G18" i="10"/>
  <c r="G17" i="10"/>
  <c r="G16" i="10"/>
  <c r="G15" i="10"/>
  <c r="G14" i="10"/>
  <c r="G13" i="10"/>
  <c r="G12" i="10"/>
  <c r="G10" i="10"/>
  <c r="G9" i="10"/>
  <c r="G8" i="10"/>
  <c r="G7" i="10"/>
  <c r="G6" i="10"/>
  <c r="G5" i="10"/>
  <c r="G4"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B31" i="10"/>
  <c r="B63" i="10"/>
  <c r="B15" i="10"/>
  <c r="C16" i="10"/>
  <c r="C20" i="10"/>
  <c r="C24" i="10"/>
  <c r="C32" i="10"/>
  <c r="C68" i="10"/>
  <c r="B23" i="10"/>
  <c r="B42" i="10"/>
  <c r="B10" i="10"/>
  <c r="C47" i="10"/>
  <c r="D5" i="10"/>
  <c r="D7" i="10"/>
  <c r="D54" i="10"/>
  <c r="E5" i="10"/>
  <c r="G50" i="10"/>
  <c r="G54" i="10"/>
  <c r="G70" i="10"/>
  <c r="K72" i="40"/>
  <c r="M15" i="40"/>
  <c r="M9" i="40"/>
  <c r="M30" i="40"/>
  <c r="H72" i="40"/>
  <c r="M66" i="40"/>
  <c r="M63" i="40"/>
  <c r="M49" i="40"/>
  <c r="M21" i="40"/>
  <c r="E72" i="40"/>
  <c r="I72" i="40"/>
  <c r="M6" i="40"/>
  <c r="M50" i="40"/>
  <c r="M37" i="40"/>
  <c r="M48" i="40"/>
  <c r="M43" i="40"/>
  <c r="M4" i="40"/>
  <c r="M46" i="40"/>
  <c r="M41" i="40"/>
  <c r="M22" i="40"/>
  <c r="M70" i="40"/>
  <c r="M47" i="40"/>
  <c r="M28" i="40"/>
  <c r="F72" i="40"/>
  <c r="M17" i="40"/>
  <c r="M57" i="40"/>
  <c r="M42" i="40"/>
  <c r="M11" i="40"/>
  <c r="M59" i="40"/>
  <c r="M10" i="40"/>
  <c r="M31" i="40"/>
  <c r="L72" i="40"/>
  <c r="M5" i="40"/>
  <c r="M45" i="40"/>
  <c r="M16" i="40"/>
  <c r="M25" i="40"/>
  <c r="M71" i="40"/>
  <c r="B72" i="40"/>
  <c r="M27" i="40"/>
  <c r="M67" i="40"/>
  <c r="M14" i="40"/>
  <c r="M39" i="40"/>
  <c r="M62" i="40"/>
  <c r="M58" i="40"/>
  <c r="M53" i="40"/>
  <c r="M24" i="40"/>
  <c r="M26" i="40"/>
  <c r="M33" i="40"/>
  <c r="M65" i="40"/>
  <c r="M36" i="40"/>
  <c r="G72" i="40"/>
  <c r="M19" i="40"/>
  <c r="M51" i="40"/>
  <c r="M40" i="40"/>
  <c r="M44" i="40"/>
  <c r="M23" i="40"/>
  <c r="M32" i="40"/>
  <c r="M38" i="40"/>
  <c r="D72" i="40"/>
  <c r="M61" i="40"/>
  <c r="M33" i="33"/>
  <c r="G11" i="10"/>
  <c r="G19" i="10"/>
  <c r="G27" i="10"/>
  <c r="G43" i="10"/>
  <c r="G47" i="10"/>
  <c r="F4" i="10"/>
  <c r="M29" i="40"/>
  <c r="M55" i="40"/>
  <c r="J72" i="40"/>
  <c r="M20" i="40"/>
  <c r="M13" i="40"/>
  <c r="M18" i="40"/>
  <c r="M12" i="40"/>
  <c r="M60" i="40"/>
  <c r="M8" i="40"/>
  <c r="M68" i="40"/>
  <c r="M56" i="40"/>
  <c r="M69" i="40"/>
  <c r="M35" i="40"/>
  <c r="C72" i="40"/>
  <c r="M34" i="40"/>
  <c r="M52" i="40"/>
  <c r="M64" i="40"/>
  <c r="M54" i="40"/>
  <c r="M7" i="40"/>
  <c r="M71" i="33"/>
  <c r="M45" i="33"/>
  <c r="M34" i="33"/>
  <c r="J72" i="33"/>
  <c r="M55" i="33"/>
  <c r="M37" i="33"/>
  <c r="M68" i="33"/>
  <c r="M14" i="33"/>
  <c r="M48" i="33"/>
  <c r="D72" i="33"/>
  <c r="H72" i="33"/>
  <c r="M11" i="33"/>
  <c r="M67" i="33"/>
  <c r="M63" i="33"/>
  <c r="M43" i="33"/>
  <c r="M44" i="33"/>
  <c r="M50" i="33"/>
  <c r="M35" i="33"/>
  <c r="M28" i="33"/>
  <c r="M58" i="33"/>
  <c r="F72" i="33"/>
  <c r="E72" i="33"/>
  <c r="M19" i="33"/>
  <c r="M61" i="33"/>
  <c r="M64" i="33"/>
  <c r="M18" i="33"/>
  <c r="M5" i="33"/>
  <c r="M21" i="33"/>
  <c r="M36" i="33"/>
  <c r="K72" i="33"/>
  <c r="M24" i="33"/>
  <c r="H71" i="10"/>
  <c r="I72" i="10" s="1"/>
  <c r="M38" i="33"/>
  <c r="M4" i="33"/>
  <c r="M62" i="33"/>
  <c r="M13" i="33"/>
  <c r="M59" i="33"/>
  <c r="I72" i="33"/>
  <c r="M9" i="33"/>
  <c r="M30" i="33"/>
  <c r="M10" i="33"/>
  <c r="M12" i="33"/>
  <c r="M60" i="33"/>
  <c r="M69" i="33"/>
  <c r="M17" i="33"/>
  <c r="M8" i="33"/>
  <c r="M31" i="33"/>
  <c r="M41" i="33"/>
  <c r="M49" i="33"/>
  <c r="M32" i="33"/>
  <c r="M70" i="33"/>
  <c r="M20" i="33"/>
  <c r="M53" i="33"/>
  <c r="M66" i="33"/>
  <c r="M25" i="33"/>
  <c r="M46" i="33"/>
  <c r="M52" i="33"/>
  <c r="M15" i="33"/>
  <c r="M51" i="33"/>
  <c r="M65" i="33"/>
  <c r="M54" i="33"/>
  <c r="G72" i="33"/>
  <c r="M40" i="33"/>
  <c r="M6" i="33"/>
  <c r="M42" i="33"/>
  <c r="M47" i="33"/>
  <c r="M57" i="33"/>
  <c r="M39" i="33"/>
  <c r="M26" i="33"/>
  <c r="M27" i="33"/>
  <c r="M7" i="33"/>
  <c r="C72" i="33"/>
  <c r="M29" i="33"/>
  <c r="M16" i="33"/>
  <c r="M22" i="33"/>
  <c r="M23" i="33"/>
  <c r="M56" i="33"/>
  <c r="B72" i="33"/>
  <c r="L72" i="33"/>
  <c r="F72" i="37"/>
  <c r="D4" i="10"/>
  <c r="M16" i="36"/>
  <c r="E4" i="10"/>
  <c r="M4" i="35"/>
  <c r="F6" i="10"/>
  <c r="M24" i="34"/>
  <c r="M4" i="37"/>
  <c r="M53" i="37"/>
  <c r="C72" i="37"/>
  <c r="M22" i="37"/>
  <c r="M64" i="37"/>
  <c r="M29" i="37"/>
  <c r="M43" i="37"/>
  <c r="M50" i="37"/>
  <c r="L72" i="37"/>
  <c r="M35" i="37"/>
  <c r="M68" i="37"/>
  <c r="M10" i="37"/>
  <c r="M16" i="37"/>
  <c r="M30" i="37"/>
  <c r="M58" i="37"/>
  <c r="M21" i="37"/>
  <c r="E72" i="37"/>
  <c r="M69" i="37"/>
  <c r="M17" i="37"/>
  <c r="K72" i="37"/>
  <c r="B72" i="37"/>
  <c r="M37" i="37"/>
  <c r="M61" i="37"/>
  <c r="M31" i="37"/>
  <c r="M59" i="37"/>
  <c r="M32" i="37"/>
  <c r="M44" i="37"/>
  <c r="M11" i="37"/>
  <c r="M52" i="37"/>
  <c r="M63" i="37"/>
  <c r="M18" i="37"/>
  <c r="M33" i="37"/>
  <c r="M51" i="37"/>
  <c r="M8" i="37"/>
  <c r="M14" i="37"/>
  <c r="M62" i="37"/>
  <c r="M67" i="37"/>
  <c r="M13" i="37"/>
  <c r="M45" i="37"/>
  <c r="M65" i="37"/>
  <c r="M25" i="37"/>
  <c r="M19" i="37"/>
  <c r="M28" i="37"/>
  <c r="M57" i="37"/>
  <c r="M47" i="37"/>
  <c r="G72" i="37"/>
  <c r="M70" i="37"/>
  <c r="M24" i="37"/>
  <c r="M9" i="37"/>
  <c r="M55" i="37"/>
  <c r="M20" i="37"/>
  <c r="M5" i="37"/>
  <c r="M46" i="37"/>
  <c r="M42" i="37"/>
  <c r="M49" i="37"/>
  <c r="M27" i="37"/>
  <c r="D72" i="37"/>
  <c r="M48" i="37"/>
  <c r="M34" i="37"/>
  <c r="M12" i="37"/>
  <c r="M60" i="37"/>
  <c r="M26" i="37"/>
  <c r="M7" i="37"/>
  <c r="M36" i="37"/>
  <c r="H72" i="37"/>
  <c r="M56" i="37"/>
  <c r="I72" i="37"/>
  <c r="M23" i="37"/>
  <c r="M38" i="37"/>
  <c r="D71" i="10"/>
  <c r="M66" i="37"/>
  <c r="M6" i="37"/>
  <c r="M41" i="37"/>
  <c r="M39" i="37"/>
  <c r="M40" i="37"/>
  <c r="J72" i="37"/>
  <c r="M15" i="37"/>
  <c r="M54" i="37"/>
  <c r="M71" i="37"/>
  <c r="M17" i="36"/>
  <c r="I72" i="36"/>
  <c r="M48" i="36"/>
  <c r="E71" i="10"/>
  <c r="M63" i="36"/>
  <c r="M12" i="36"/>
  <c r="M36" i="36"/>
  <c r="K72" i="36"/>
  <c r="M7" i="36"/>
  <c r="M30" i="36"/>
  <c r="F72" i="36"/>
  <c r="M13" i="36"/>
  <c r="M22" i="36"/>
  <c r="M68" i="36"/>
  <c r="M41" i="36"/>
  <c r="M10" i="36"/>
  <c r="M60" i="36"/>
  <c r="M46" i="36"/>
  <c r="D72" i="36"/>
  <c r="M6" i="36"/>
  <c r="M19" i="36"/>
  <c r="M24" i="36"/>
  <c r="M51" i="36"/>
  <c r="M53" i="36"/>
  <c r="M54" i="36"/>
  <c r="M37" i="36"/>
  <c r="M49" i="36"/>
  <c r="M45" i="36"/>
  <c r="M50" i="36"/>
  <c r="M29" i="36"/>
  <c r="M32" i="36"/>
  <c r="M39" i="36"/>
  <c r="G72" i="36"/>
  <c r="M40" i="36"/>
  <c r="B72" i="36"/>
  <c r="M52" i="36"/>
  <c r="M26" i="36"/>
  <c r="M43" i="36"/>
  <c r="C72" i="36"/>
  <c r="M14" i="36"/>
  <c r="M23" i="36"/>
  <c r="M18" i="36"/>
  <c r="M38" i="36"/>
  <c r="M42" i="36"/>
  <c r="M66" i="36"/>
  <c r="M4" i="36"/>
  <c r="M64" i="36"/>
  <c r="M61" i="36"/>
  <c r="M59" i="36"/>
  <c r="M27" i="36"/>
  <c r="M35" i="36"/>
  <c r="M5" i="36"/>
  <c r="M58" i="36"/>
  <c r="M31" i="36"/>
  <c r="M44" i="36"/>
  <c r="L72" i="36"/>
  <c r="H72" i="36"/>
  <c r="E72" i="36"/>
  <c r="M55" i="36"/>
  <c r="M47" i="36"/>
  <c r="M20" i="36"/>
  <c r="M65" i="36"/>
  <c r="M9" i="36"/>
  <c r="M34" i="36"/>
  <c r="M33" i="36"/>
  <c r="M21" i="36"/>
  <c r="M71" i="36"/>
  <c r="M11" i="36"/>
  <c r="M8" i="36"/>
  <c r="M57" i="36"/>
  <c r="M70" i="36"/>
  <c r="M67" i="36"/>
  <c r="M15" i="36"/>
  <c r="M28" i="36"/>
  <c r="M69" i="36"/>
  <c r="M56" i="36"/>
  <c r="J72" i="36"/>
  <c r="M25" i="36"/>
  <c r="M62" i="36"/>
  <c r="K72" i="35"/>
  <c r="M29" i="35"/>
  <c r="M41" i="35"/>
  <c r="M59" i="35"/>
  <c r="J72" i="35"/>
  <c r="M45" i="35"/>
  <c r="M70" i="35"/>
  <c r="M65" i="35"/>
  <c r="F72" i="35"/>
  <c r="D72" i="35"/>
  <c r="M42" i="35"/>
  <c r="H72" i="35"/>
  <c r="M37" i="35"/>
  <c r="M69" i="35"/>
  <c r="G72" i="35"/>
  <c r="M43" i="35"/>
  <c r="M11" i="35"/>
  <c r="M54" i="35"/>
  <c r="I72" i="35"/>
  <c r="M38" i="35"/>
  <c r="M50" i="35"/>
  <c r="M26" i="35"/>
  <c r="M19" i="35"/>
  <c r="M31" i="35"/>
  <c r="M15" i="35"/>
  <c r="M67" i="35"/>
  <c r="M36" i="35"/>
  <c r="M12" i="35"/>
  <c r="M58" i="35"/>
  <c r="M53" i="35"/>
  <c r="M22" i="35"/>
  <c r="M64" i="35"/>
  <c r="M25" i="35"/>
  <c r="M35" i="35"/>
  <c r="M55" i="35"/>
  <c r="M14" i="35"/>
  <c r="M51" i="35"/>
  <c r="M28" i="35"/>
  <c r="M9" i="35"/>
  <c r="M56" i="35"/>
  <c r="M17" i="35"/>
  <c r="M44" i="35"/>
  <c r="M23" i="35"/>
  <c r="M47" i="35"/>
  <c r="M48" i="35"/>
  <c r="M46" i="35"/>
  <c r="B72" i="35"/>
  <c r="M20" i="35"/>
  <c r="M18" i="35"/>
  <c r="M66" i="35"/>
  <c r="M60" i="35"/>
  <c r="M6" i="35"/>
  <c r="M30" i="35"/>
  <c r="M7" i="35"/>
  <c r="M49" i="35"/>
  <c r="M32" i="35"/>
  <c r="M40" i="35"/>
  <c r="M16" i="35"/>
  <c r="M62" i="35"/>
  <c r="M21" i="35"/>
  <c r="M71" i="35"/>
  <c r="M68" i="35"/>
  <c r="M13" i="35"/>
  <c r="M61" i="35"/>
  <c r="M24" i="35"/>
  <c r="M27" i="35"/>
  <c r="M33" i="35"/>
  <c r="M5" i="35"/>
  <c r="F71" i="10"/>
  <c r="F72" i="10" s="1"/>
  <c r="M39" i="35"/>
  <c r="M10" i="35"/>
  <c r="M63" i="35"/>
  <c r="M52" i="35"/>
  <c r="M57" i="35"/>
  <c r="M34" i="35"/>
  <c r="L72" i="35"/>
  <c r="M8" i="35"/>
  <c r="E72" i="35"/>
  <c r="C72" i="35"/>
  <c r="M37" i="34"/>
  <c r="M23" i="34"/>
  <c r="M11" i="34"/>
  <c r="M17" i="34"/>
  <c r="M68" i="34"/>
  <c r="M69" i="34"/>
  <c r="M22" i="34"/>
  <c r="M64" i="34"/>
  <c r="J72" i="34"/>
  <c r="H72" i="34"/>
  <c r="B72" i="34"/>
  <c r="M25" i="34"/>
  <c r="M35" i="34"/>
  <c r="M70" i="34"/>
  <c r="M14" i="34"/>
  <c r="M27" i="34"/>
  <c r="M5" i="34"/>
  <c r="M59" i="34"/>
  <c r="M16" i="34"/>
  <c r="M21" i="34"/>
  <c r="M44" i="34"/>
  <c r="M65" i="34"/>
  <c r="M47" i="34"/>
  <c r="M52" i="34"/>
  <c r="M12" i="34"/>
  <c r="M41" i="34"/>
  <c r="M31" i="34"/>
  <c r="M54" i="34"/>
  <c r="M57" i="34"/>
  <c r="I72" i="34"/>
  <c r="M28" i="34"/>
  <c r="E72" i="34"/>
  <c r="M6" i="34"/>
  <c r="K72" i="34"/>
  <c r="M63" i="34"/>
  <c r="M42" i="34"/>
  <c r="M55" i="34"/>
  <c r="M9" i="34"/>
  <c r="M8" i="34"/>
  <c r="G71" i="10"/>
  <c r="M32" i="34"/>
  <c r="M26" i="34"/>
  <c r="L72" i="34"/>
  <c r="M7" i="34"/>
  <c r="M61" i="34"/>
  <c r="M39" i="34"/>
  <c r="M67" i="34"/>
  <c r="M45" i="34"/>
  <c r="M10" i="34"/>
  <c r="M58" i="34"/>
  <c r="M19" i="34"/>
  <c r="M62" i="34"/>
  <c r="M60" i="34"/>
  <c r="M53" i="34"/>
  <c r="C72" i="34"/>
  <c r="M4" i="34"/>
  <c r="M48" i="34"/>
  <c r="M38" i="34"/>
  <c r="D72" i="34"/>
  <c r="M49" i="34"/>
  <c r="M29" i="34"/>
  <c r="M15" i="34"/>
  <c r="M18" i="34"/>
  <c r="M43" i="34"/>
  <c r="M13" i="34"/>
  <c r="M66" i="34"/>
  <c r="M36" i="34"/>
  <c r="M51" i="34"/>
  <c r="M50" i="34"/>
  <c r="M20" i="34"/>
  <c r="M46" i="34"/>
  <c r="M71" i="34"/>
  <c r="M30" i="34"/>
  <c r="M33" i="34"/>
  <c r="M40" i="34"/>
  <c r="G72" i="34"/>
  <c r="M34" i="34"/>
  <c r="F72" i="34"/>
  <c r="M56" i="34"/>
  <c r="M54" i="38"/>
  <c r="M33" i="38"/>
  <c r="M27" i="38"/>
  <c r="M36" i="38"/>
  <c r="M55" i="38"/>
  <c r="M9" i="38"/>
  <c r="M34" i="38"/>
  <c r="M13" i="38"/>
  <c r="M31" i="38"/>
  <c r="I72" i="38"/>
  <c r="M56" i="38"/>
  <c r="G72" i="38"/>
  <c r="M7" i="38"/>
  <c r="M44" i="38"/>
  <c r="M41" i="38"/>
  <c r="M28" i="38"/>
  <c r="M29" i="38"/>
  <c r="M70" i="38"/>
  <c r="M47" i="38"/>
  <c r="M5" i="38"/>
  <c r="K72" i="38"/>
  <c r="M40" i="38"/>
  <c r="J72" i="38"/>
  <c r="M23" i="38"/>
  <c r="M49" i="38"/>
  <c r="M66" i="38"/>
  <c r="M58" i="38"/>
  <c r="M68" i="38"/>
  <c r="M25" i="38"/>
  <c r="M35" i="38"/>
  <c r="M53" i="38"/>
  <c r="M32" i="38"/>
  <c r="M16" i="38"/>
  <c r="M71" i="38"/>
  <c r="L72" i="38"/>
  <c r="M50" i="38"/>
  <c r="M15" i="38"/>
  <c r="M20" i="38"/>
  <c r="M67" i="38"/>
  <c r="M62" i="38"/>
  <c r="M11" i="38"/>
  <c r="M37" i="38"/>
  <c r="M43" i="38"/>
  <c r="M12" i="38"/>
  <c r="M19" i="38"/>
  <c r="M45" i="38"/>
  <c r="M63" i="38"/>
  <c r="M59" i="38"/>
  <c r="M65" i="38"/>
  <c r="M10" i="38"/>
  <c r="M39" i="38"/>
  <c r="M69" i="38"/>
  <c r="M14" i="38"/>
  <c r="M30" i="38"/>
  <c r="M51" i="38"/>
  <c r="M61" i="38"/>
  <c r="B72" i="38"/>
  <c r="H72" i="38"/>
  <c r="M24" i="38"/>
  <c r="M8" i="38"/>
  <c r="M52" i="38"/>
  <c r="M60" i="38"/>
  <c r="M57" i="38"/>
  <c r="M42" i="38"/>
  <c r="M18" i="38"/>
  <c r="M22" i="38"/>
  <c r="E72" i="38"/>
  <c r="M26" i="38"/>
  <c r="C71" i="10"/>
  <c r="M46" i="38"/>
  <c r="M64" i="38"/>
  <c r="M21" i="38"/>
  <c r="M6" i="38"/>
  <c r="F72" i="38"/>
  <c r="M48" i="38"/>
  <c r="M17" i="38"/>
  <c r="M38" i="38"/>
  <c r="C72" i="38"/>
  <c r="D72" i="38"/>
  <c r="M4" i="38"/>
  <c r="C72" i="39"/>
  <c r="E72" i="39"/>
  <c r="I72" i="39"/>
  <c r="M66" i="39"/>
  <c r="G72" i="39"/>
  <c r="M64" i="39"/>
  <c r="M52" i="39"/>
  <c r="M70" i="39"/>
  <c r="M49" i="39"/>
  <c r="M7" i="39"/>
  <c r="M65" i="39"/>
  <c r="M38" i="39"/>
  <c r="M71" i="39"/>
  <c r="M28" i="39"/>
  <c r="M9" i="39"/>
  <c r="B71" i="10"/>
  <c r="H72" i="39"/>
  <c r="M12" i="39"/>
  <c r="M56" i="39"/>
  <c r="D72" i="39"/>
  <c r="L72" i="39"/>
  <c r="M29" i="39"/>
  <c r="M8" i="39"/>
  <c r="M61" i="39"/>
  <c r="M53" i="39"/>
  <c r="M23" i="39"/>
  <c r="M63" i="39"/>
  <c r="M26" i="39"/>
  <c r="B72" i="39"/>
  <c r="M17" i="39"/>
  <c r="K72" i="39"/>
  <c r="J72" i="39"/>
  <c r="M27" i="39"/>
  <c r="M45" i="39"/>
  <c r="M50" i="39"/>
  <c r="M44" i="39"/>
  <c r="M58" i="39"/>
  <c r="M13" i="39"/>
  <c r="M57" i="39"/>
  <c r="F72" i="39"/>
  <c r="M51" i="39"/>
  <c r="M10" i="39"/>
  <c r="M43" i="39"/>
  <c r="M21" i="39"/>
  <c r="M24" i="39"/>
  <c r="M37" i="39"/>
  <c r="M19" i="39" l="1"/>
  <c r="C72" i="10"/>
  <c r="E72" i="10"/>
  <c r="B25" i="10"/>
  <c r="M34" i="39"/>
  <c r="M30" i="39"/>
  <c r="B20" i="10"/>
  <c r="M39" i="39"/>
  <c r="H72" i="10"/>
  <c r="M32" i="39"/>
  <c r="M59" i="39"/>
  <c r="B60" i="10"/>
  <c r="B6" i="10"/>
  <c r="M33" i="39"/>
  <c r="N72" i="10"/>
  <c r="D72" i="10"/>
  <c r="B16" i="10"/>
  <c r="B22" i="10"/>
  <c r="B35" i="10"/>
  <c r="B41" i="10"/>
  <c r="B54" i="10"/>
  <c r="M68" i="39"/>
  <c r="J72" i="10"/>
  <c r="B4" i="10"/>
  <c r="B36" i="10"/>
  <c r="B55" i="10"/>
  <c r="G72" i="10"/>
  <c r="M62" i="39"/>
  <c r="B14" i="10"/>
</calcChain>
</file>

<file path=xl/sharedStrings.xml><?xml version="1.0" encoding="utf-8"?>
<sst xmlns="http://schemas.openxmlformats.org/spreadsheetml/2006/main" count="1451" uniqueCount="120">
  <si>
    <t>Alachua</t>
  </si>
  <si>
    <t>Lee</t>
  </si>
  <si>
    <t>Madison</t>
  </si>
  <si>
    <t>Okeechobee</t>
  </si>
  <si>
    <t>Palm Beach</t>
  </si>
  <si>
    <t>Seminole</t>
  </si>
  <si>
    <t>Sarasota</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</si>
  <si>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</si>
  <si>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</si>
  <si>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</si>
  <si>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</si>
  <si>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</si>
  <si>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</si>
  <si>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</si>
  <si>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</si>
  <si>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</si>
  <si>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</si>
  <si>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</si>
  <si>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</si>
  <si>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</si>
  <si>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</si>
  <si>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</si>
  <si>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</si>
  <si>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</si>
  <si>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</si>
  <si>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</si>
  <si>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</si>
  <si>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</si>
  <si>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</si>
  <si>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</si>
  <si>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</si>
  <si>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</si>
  <si>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</si>
  <si>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</si>
  <si>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</si>
  <si>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</si>
  <si>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</si>
  <si>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</si>
  <si>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</si>
  <si>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</si>
  <si>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</si>
  <si>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</si>
  <si>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</si>
  <si>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</si>
  <si>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</si>
  <si>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</si>
  <si>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</si>
  <si>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</si>
  <si>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</si>
  <si>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</si>
  <si>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</si>
  <si>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</si>
  <si>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</si>
  <si>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</si>
  <si>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</si>
  <si>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</si>
  <si>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</si>
  <si>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</si>
  <si>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</si>
  <si>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</si>
  <si>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</si>
  <si>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</si>
  <si>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</si>
  <si>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</si>
  <si>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Other</t>
  </si>
  <si>
    <t>Solid Waste</t>
  </si>
  <si>
    <t>Total</t>
  </si>
  <si>
    <t>% Change</t>
  </si>
  <si>
    <t>-</t>
  </si>
  <si>
    <t>St. Johns</t>
  </si>
  <si>
    <t>St. Lucie</t>
  </si>
  <si>
    <t>DeSoto</t>
  </si>
  <si>
    <t>Drainage and Water Control / Management</t>
  </si>
  <si>
    <t>Fire Control</t>
  </si>
  <si>
    <t>Emergency Medical Services</t>
  </si>
  <si>
    <t>Lighting</t>
  </si>
  <si>
    <t>Mosquito Control</t>
  </si>
  <si>
    <t>Water and Sewer</t>
  </si>
  <si>
    <t>Road Improvements</t>
  </si>
  <si>
    <t>% of Total</t>
  </si>
  <si>
    <t>County Totals</t>
  </si>
  <si>
    <t>Municipal Government Non-Ad Valorem Assessments by County and Function</t>
  </si>
  <si>
    <t>Municipal Gov'ts by County</t>
  </si>
  <si>
    <t>Data Source: Florida Department of Revenue, Tax Collector Non-Ad Valorem Reports, available at http://floridarevenue.com/property/Pages/Cofficial_NonAdValoremReports.aspx.</t>
  </si>
  <si>
    <t>Municipal Government Non-Ad Valorem Assessments by County</t>
  </si>
  <si>
    <t>Fiscal Years 2009-10 to 2024-25</t>
  </si>
  <si>
    <t>2009-10</t>
  </si>
  <si>
    <t>2010-11</t>
  </si>
  <si>
    <t>2011-12</t>
  </si>
  <si>
    <t>2012-13</t>
  </si>
  <si>
    <t>2013-14</t>
  </si>
  <si>
    <t>2014-15</t>
  </si>
  <si>
    <t>2015-16</t>
  </si>
  <si>
    <t>2016-17</t>
  </si>
  <si>
    <t>2017-18</t>
  </si>
  <si>
    <t>2018-19</t>
  </si>
  <si>
    <t>2019-20</t>
  </si>
  <si>
    <t>2020-21</t>
  </si>
  <si>
    <t>2021-22</t>
  </si>
  <si>
    <t>2022-23</t>
  </si>
  <si>
    <t>2023-24</t>
  </si>
  <si>
    <t>2024-25</t>
  </si>
  <si>
    <t>Fiscal Year 2023-24</t>
  </si>
  <si>
    <t>Fiscal Year 2022-23</t>
  </si>
  <si>
    <t>Fiscal Year 2021-22</t>
  </si>
  <si>
    <t>Fiscal Year 2020-21</t>
  </si>
  <si>
    <t>Fiscal Year 2019-20</t>
  </si>
  <si>
    <t>Fiscal Year 2018-19</t>
  </si>
  <si>
    <t>Fiscal Year 2017-18</t>
  </si>
  <si>
    <t>Community Development / Redevelopment</t>
  </si>
  <si>
    <t>Fiscal Year 2016-17</t>
  </si>
  <si>
    <t>Fiscal Year 2015-16</t>
  </si>
  <si>
    <t>Fiscal Year 2014-15</t>
  </si>
  <si>
    <t>Fiscal Year 2013-14</t>
  </si>
  <si>
    <t>Fiscal Year 2012-13</t>
  </si>
  <si>
    <t>Fiscal Year 2011-12</t>
  </si>
  <si>
    <t>Fiscal Year 2010-11</t>
  </si>
  <si>
    <t>Fiscal Year 2009-10</t>
  </si>
  <si>
    <t>Fiscal Year 2024-25</t>
  </si>
  <si>
    <t>Note: Pursuant to Section 197.3632, F.S., county tax collectors are required to annually submit reports on non-ad valorem assessments collected on the property tax bill to the Department of Revenue. Non-ad valorem assessment rolls are prepared by local governments and certified to the county tax collector's office for collection. These assessments are collected beginning November 1st of each year and become delinquent April 1st of the following year. The data posted by the Department does not show assessments imposed by individual municipal governments but rather the sum total of all municipal non-ad valorem assessments by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</si>
</sst>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0.0%"/>
  </numFmts>
  <fonts count="8" x14ac:knownFonts="1">
    <font>
      <sz val="10"/>
      <name val="Arial"/>
    </font>
    <font>
      <sz val="10"/>
      <name val="Arial"/>
      <family val="2"/>
    </font>
    <font>
      <sz val="12"/>
      <name val="Arial"/>
      <family val="2"/>
    </font>
    <font>
      <sz val="10"/>
      <name val="Arial"/>
      <family val="2"/>
    </font>
    <font>
      <sz val="8"/>
      <name val="Arial"/>
      <family val="2"/>
    </font>
    <font>
      <b/>
      <sz val="10"/>
      <name val="Arial"/>
      <family val="2"/>
    </font>
    <font>
      <b/>
      <sz val="18"/>
      <name val="Arial"/>
      <family val="2"/>
    </font>
    <font>
      <b/>
      <sz val="14"/>
      <name val="Arial"/>
      <family val="2"/>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3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42" fontId="0" fillId="0" borderId="0" xfId="0" applyNumberFormat="1"/>
    <xf numFmtId="0" fontId="3" fillId="0" borderId="0" xfId="0" applyFont="1"/>
    <xf numFmtId="0" fontId="2" fillId="0" borderId="1" xfId="0" applyFont="1" applyBorder="1"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xf>
    <xf numFmtId="0" fontId="2" fillId="0" borderId="0" xfId="0" applyFont="1" applyBorder="1" applyAlignment="1">
      <alignment horizontal="centerContinuous"/>
    </xf>
    <xf numFmtId="0" fontId="0" fillId="0" borderId="0" xfId="0" applyBorder="1" applyAlignment="1">
      <alignment horizontal="centerContinuous"/>
    </xf>
    <xf numFmtId="0" fontId="0" fillId="0" borderId="3" xfId="0" applyBorder="1" applyAlignment="1">
      <alignment horizontal="centerContinuous"/>
    </xf>
    <xf numFmtId="0" fontId="0" fillId="0" borderId="4" xfId="0" applyBorder="1"/>
    <xf numFmtId="0" fontId="5" fillId="2" borderId="5" xfId="0" applyFont="1" applyFill="1" applyBorder="1" applyAlignment="1">
      <alignment horizontal="center"/>
    </xf>
    <xf numFmtId="0" fontId="5" fillId="2" borderId="6" xfId="0" applyFont="1" applyFill="1" applyBorder="1" applyAlignment="1">
      <alignment horizontal="center"/>
    </xf>
    <xf numFmtId="0" fontId="0" fillId="0" borderId="7" xfId="0" applyBorder="1"/>
    <xf numFmtId="42" fontId="0" fillId="0" borderId="8" xfId="0" applyNumberFormat="1" applyBorder="1"/>
    <xf numFmtId="42" fontId="0" fillId="0" borderId="9" xfId="0" applyNumberFormat="1" applyBorder="1"/>
    <xf numFmtId="0" fontId="0" fillId="0" borderId="10" xfId="0" applyBorder="1"/>
    <xf numFmtId="42" fontId="0" fillId="0" borderId="0" xfId="0" applyNumberFormat="1" applyBorder="1"/>
    <xf numFmtId="42" fontId="0" fillId="0" borderId="3" xfId="0" applyNumberFormat="1" applyBorder="1"/>
    <xf numFmtId="0" fontId="0" fillId="0" borderId="11" xfId="0" applyBorder="1"/>
    <xf numFmtId="0" fontId="0" fillId="0" borderId="12" xfId="0" applyBorder="1"/>
    <xf numFmtId="42" fontId="0" fillId="0" borderId="12" xfId="0" applyNumberFormat="1" applyBorder="1"/>
    <xf numFmtId="42" fontId="0" fillId="0" borderId="13" xfId="0" applyNumberFormat="1" applyBorder="1"/>
    <xf numFmtId="0" fontId="5" fillId="2" borderId="10" xfId="0" applyFont="1" applyFill="1" applyBorder="1"/>
    <xf numFmtId="42" fontId="5" fillId="2" borderId="14" xfId="0" applyNumberFormat="1" applyFont="1" applyFill="1" applyBorder="1"/>
    <xf numFmtId="42" fontId="5" fillId="2" borderId="15" xfId="0" applyNumberFormat="1" applyFont="1" applyFill="1" applyBorder="1"/>
    <xf numFmtId="0" fontId="5" fillId="2" borderId="16" xfId="0" applyFont="1" applyFill="1" applyBorder="1"/>
    <xf numFmtId="164" fontId="5" fillId="2" borderId="15" xfId="0" applyNumberFormat="1" applyFont="1" applyFill="1" applyBorder="1"/>
    <xf numFmtId="0" fontId="3" fillId="0" borderId="10" xfId="0" applyFont="1" applyBorder="1"/>
    <xf numFmtId="42" fontId="0" fillId="0" borderId="0" xfId="0" applyNumberFormat="1" applyBorder="1" applyAlignment="1">
      <alignment horizontal="right"/>
    </xf>
    <xf numFmtId="42" fontId="0" fillId="0" borderId="3" xfId="0" applyNumberFormat="1" applyBorder="1" applyAlignment="1">
      <alignment horizontal="right"/>
    </xf>
    <xf numFmtId="42" fontId="0" fillId="0" borderId="17" xfId="0" applyNumberFormat="1" applyBorder="1" applyAlignment="1">
      <alignment horizontal="right"/>
    </xf>
    <xf numFmtId="42" fontId="0" fillId="0" borderId="14" xfId="0" applyNumberFormat="1" applyBorder="1"/>
    <xf numFmtId="42" fontId="0" fillId="0" borderId="15" xfId="1" applyNumberFormat="1" applyFont="1" applyBorder="1"/>
    <xf numFmtId="42" fontId="0" fillId="0" borderId="15" xfId="0" applyNumberFormat="1" applyBorder="1"/>
    <xf numFmtId="0" fontId="1" fillId="0" borderId="10" xfId="0" applyFont="1" applyBorder="1"/>
    <xf numFmtId="0" fontId="6" fillId="0" borderId="18" xfId="0" applyFont="1" applyBorder="1" applyAlignment="1">
      <alignment horizontal="centerContinuous"/>
    </xf>
    <xf numFmtId="0" fontId="7" fillId="0" borderId="4" xfId="0" applyFont="1" applyBorder="1" applyAlignment="1">
      <alignment horizontal="centerContinuous"/>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2" borderId="19" xfId="0" applyFont="1" applyFill="1" applyBorder="1" applyAlignment="1">
      <alignment horizontal="center" wrapText="1"/>
    </xf>
    <xf numFmtId="0" fontId="1" fillId="0" borderId="20" xfId="0" applyFont="1" applyBorder="1" applyAlignment="1">
      <alignment horizontal="left"/>
    </xf>
    <xf numFmtId="42" fontId="0" fillId="0" borderId="21" xfId="0" applyNumberFormat="1" applyBorder="1"/>
    <xf numFmtId="42" fontId="0" fillId="0" borderId="22" xfId="0" applyNumberFormat="1" applyBorder="1"/>
    <xf numFmtId="42" fontId="0" fillId="0" borderId="22" xfId="1" applyNumberFormat="1" applyFont="1" applyBorder="1"/>
    <xf numFmtId="42" fontId="0" fillId="0" borderId="23" xfId="0" applyNumberFormat="1" applyBorder="1"/>
    <xf numFmtId="164" fontId="0" fillId="0" borderId="24" xfId="0" applyNumberFormat="1" applyBorder="1"/>
    <xf numFmtId="0" fontId="1" fillId="0" borderId="10" xfId="0" applyFont="1" applyBorder="1" applyAlignment="1">
      <alignment horizontal="left"/>
    </xf>
    <xf numFmtId="42" fontId="0" fillId="0" borderId="25" xfId="0" applyNumberFormat="1" applyBorder="1"/>
    <xf numFmtId="164" fontId="0" fillId="0" borderId="26" xfId="0" applyNumberFormat="1" applyBorder="1"/>
    <xf numFmtId="0" fontId="5" fillId="3" borderId="10" xfId="0" applyFont="1" applyFill="1" applyBorder="1" applyAlignment="1">
      <alignment horizontal="left"/>
    </xf>
    <xf numFmtId="42" fontId="5" fillId="3" borderId="14" xfId="0" applyNumberFormat="1" applyFont="1" applyFill="1" applyBorder="1"/>
    <xf numFmtId="164" fontId="5" fillId="3" borderId="24" xfId="0" applyNumberFormat="1" applyFont="1" applyFill="1" applyBorder="1"/>
    <xf numFmtId="0" fontId="1" fillId="0" borderId="0" xfId="0" applyFont="1"/>
    <xf numFmtId="164" fontId="5" fillId="3" borderId="14" xfId="0" applyNumberFormat="1" applyFont="1" applyFill="1" applyBorder="1"/>
    <xf numFmtId="164" fontId="5" fillId="0" borderId="27" xfId="0" applyNumberFormat="1" applyFont="1" applyFill="1" applyBorder="1"/>
    <xf numFmtId="164" fontId="5" fillId="2" borderId="15" xfId="0" applyNumberFormat="1" applyFont="1" applyFill="1" applyBorder="1" applyAlignment="1">
      <alignment horizontal="right"/>
    </xf>
    <xf numFmtId="0" fontId="5" fillId="3" borderId="28" xfId="0" applyFont="1" applyFill="1" applyBorder="1" applyAlignment="1">
      <alignment wrapText="1"/>
    </xf>
    <xf numFmtId="0" fontId="5" fillId="2" borderId="29" xfId="0" applyFont="1" applyFill="1" applyBorder="1" applyAlignment="1">
      <alignment horizontal="center"/>
    </xf>
    <xf numFmtId="42" fontId="0" fillId="0" borderId="30" xfId="0" applyNumberFormat="1" applyBorder="1"/>
    <xf numFmtId="42" fontId="0" fillId="0" borderId="31" xfId="0" applyNumberFormat="1" applyBorder="1"/>
    <xf numFmtId="42" fontId="5" fillId="2" borderId="31" xfId="0" applyNumberFormat="1" applyFont="1" applyFill="1" applyBorder="1"/>
    <xf numFmtId="164" fontId="5" fillId="2" borderId="25" xfId="0" applyNumberFormat="1" applyFont="1" applyFill="1" applyBorder="1"/>
    <xf numFmtId="0" fontId="1" fillId="0" borderId="4" xfId="0" applyFont="1" applyBorder="1" applyAlignment="1">
      <alignment wrapText="1"/>
    </xf>
    <xf numFmtId="0" fontId="0" fillId="0" borderId="0" xfId="0" applyAlignment="1">
      <alignment wrapText="1"/>
    </xf>
    <xf numFmtId="0" fontId="0" fillId="0" borderId="3" xfId="0" applyBorder="1" applyAlignment="1">
      <alignment wrapText="1"/>
    </xf>
    <xf numFmtId="164" fontId="5" fillId="2" borderId="31" xfId="0" applyNumberFormat="1" applyFont="1" applyFill="1" applyBorder="1"/>
    <xf numFmtId="0" fontId="5" fillId="2" borderId="19" xfId="0" applyFont="1" applyFill="1" applyBorder="1" applyAlignment="1">
      <alignment horizontal="center"/>
    </xf>
    <xf numFmtId="42" fontId="0" fillId="0" borderId="32" xfId="0" applyNumberFormat="1" applyBorder="1"/>
    <xf numFmtId="42" fontId="0" fillId="0" borderId="26" xfId="0" applyNumberFormat="1" applyBorder="1"/>
    <xf numFmtId="42" fontId="5" fillId="2" borderId="26" xfId="0" applyNumberFormat="1" applyFont="1" applyFill="1" applyBorder="1"/>
    <xf numFmtId="164" fontId="5" fillId="2" borderId="26" xfId="0" applyNumberFormat="1" applyFont="1" applyFill="1" applyBorder="1"/>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tabSelected="1" workbookViewId="0"/>
  </sheetViews>
  <sheetFormatPr defaultRowHeight="12.75" x14ac:dyDescent="0.2"/>
  <cols>
    <col min="1" max="1" width="15.7109375" customWidth="1"/>
    <col min="2" max="12" width="14.7109375" customWidth="1"/>
    <col min="13" max="17" width="15.7109375" customWidth="1"/>
  </cols>
  <sheetData>
    <row r="1" spans="1:17" ht="23.25" x14ac:dyDescent="0.35">
      <c r="A1" s="35" t="s">
        <v>84</v>
      </c>
      <c r="B1" s="4"/>
      <c r="C1" s="4"/>
      <c r="D1" s="4"/>
      <c r="E1" s="4"/>
      <c r="F1" s="4"/>
      <c r="G1" s="4"/>
      <c r="H1" s="4"/>
      <c r="I1" s="4"/>
      <c r="J1" s="4"/>
      <c r="K1" s="4"/>
      <c r="L1" s="4"/>
      <c r="M1" s="4"/>
      <c r="N1" s="4"/>
      <c r="O1" s="4"/>
      <c r="P1" s="4"/>
      <c r="Q1" s="5"/>
    </row>
    <row r="2" spans="1:17" ht="18.75" thickBot="1" x14ac:dyDescent="0.3">
      <c r="A2" s="36" t="s">
        <v>85</v>
      </c>
      <c r="B2" s="7"/>
      <c r="C2" s="7"/>
      <c r="D2" s="7"/>
      <c r="E2" s="7"/>
      <c r="F2" s="7"/>
      <c r="G2" s="7"/>
      <c r="H2" s="7"/>
      <c r="I2" s="7"/>
      <c r="J2" s="7"/>
      <c r="K2" s="7"/>
      <c r="L2" s="7"/>
      <c r="M2" s="7"/>
      <c r="N2" s="7"/>
      <c r="O2" s="7"/>
      <c r="P2" s="7"/>
      <c r="Q2" s="8"/>
    </row>
    <row r="3" spans="1:17" ht="30" customHeight="1" thickBot="1" x14ac:dyDescent="0.25">
      <c r="A3" s="56" t="s">
        <v>82</v>
      </c>
      <c r="B3" s="10" t="s">
        <v>86</v>
      </c>
      <c r="C3" s="11" t="s">
        <v>87</v>
      </c>
      <c r="D3" s="11" t="s">
        <v>88</v>
      </c>
      <c r="E3" s="11" t="s">
        <v>89</v>
      </c>
      <c r="F3" s="11" t="s">
        <v>90</v>
      </c>
      <c r="G3" s="11" t="s">
        <v>91</v>
      </c>
      <c r="H3" s="11" t="s">
        <v>92</v>
      </c>
      <c r="I3" s="11" t="s">
        <v>93</v>
      </c>
      <c r="J3" s="57" t="s">
        <v>94</v>
      </c>
      <c r="K3" s="11" t="s">
        <v>95</v>
      </c>
      <c r="L3" s="57" t="s">
        <v>96</v>
      </c>
      <c r="M3" s="11" t="s">
        <v>97</v>
      </c>
      <c r="N3" s="11" t="s">
        <v>98</v>
      </c>
      <c r="O3" s="11" t="s">
        <v>99</v>
      </c>
      <c r="P3" s="57" t="s">
        <v>100</v>
      </c>
      <c r="Q3" s="66" t="s">
        <v>101</v>
      </c>
    </row>
    <row r="4" spans="1:17" x14ac:dyDescent="0.2">
      <c r="A4" s="12" t="s">
        <v>0</v>
      </c>
      <c r="B4" s="13">
        <f>'2009-10'!L4</f>
        <v>378493</v>
      </c>
      <c r="C4" s="14">
        <f>'2010-11'!L4</f>
        <v>5634016</v>
      </c>
      <c r="D4" s="14">
        <f>'2011-12'!L4</f>
        <v>5650095</v>
      </c>
      <c r="E4" s="14">
        <f>'2012-13'!L4</f>
        <v>5745585</v>
      </c>
      <c r="F4" s="14">
        <f>'2013-14'!L4</f>
        <v>5832751</v>
      </c>
      <c r="G4" s="14">
        <f>'2014-15'!L4</f>
        <v>5911320</v>
      </c>
      <c r="H4" s="14">
        <f>'2015-16'!L4</f>
        <v>5901672</v>
      </c>
      <c r="I4" s="14">
        <f>'2016-17'!L4</f>
        <v>5934026</v>
      </c>
      <c r="J4" s="58">
        <f>'2017-18'!L4</f>
        <v>7706672</v>
      </c>
      <c r="K4" s="14">
        <f>'2018-19'!L4</f>
        <v>7900836</v>
      </c>
      <c r="L4" s="58">
        <f>'2019-20'!L4</f>
        <v>10180213</v>
      </c>
      <c r="M4" s="14">
        <f>'2020-21'!L4</f>
        <v>10264326</v>
      </c>
      <c r="N4" s="14">
        <f>'2021-22'!L4</f>
        <v>10647610</v>
      </c>
      <c r="O4" s="14">
        <f>'2022-23'!L4</f>
        <v>10804036</v>
      </c>
      <c r="P4" s="58">
        <f>'2023-24'!L4</f>
        <v>13793010</v>
      </c>
      <c r="Q4" s="67">
        <f>'2024-25'!L4</f>
        <v>14426787</v>
      </c>
    </row>
    <row r="5" spans="1:17" x14ac:dyDescent="0.2">
      <c r="A5" s="15" t="s">
        <v>7</v>
      </c>
      <c r="B5" s="31">
        <f>'2009-10'!L5</f>
        <v>0</v>
      </c>
      <c r="C5" s="33">
        <f>'2010-11'!L5</f>
        <v>0</v>
      </c>
      <c r="D5" s="33">
        <f>'2011-12'!L5</f>
        <v>0</v>
      </c>
      <c r="E5" s="33">
        <f>'2012-13'!L5</f>
        <v>0</v>
      </c>
      <c r="F5" s="33">
        <f>'2013-14'!L5</f>
        <v>0</v>
      </c>
      <c r="G5" s="33">
        <f>'2014-15'!L5</f>
        <v>0</v>
      </c>
      <c r="H5" s="33">
        <f>'2015-16'!L5</f>
        <v>0</v>
      </c>
      <c r="I5" s="33">
        <f>'2016-17'!L5</f>
        <v>0</v>
      </c>
      <c r="J5" s="59">
        <f>'2017-18'!L5</f>
        <v>0</v>
      </c>
      <c r="K5" s="33">
        <f>'2018-19'!L5</f>
        <v>0</v>
      </c>
      <c r="L5" s="59">
        <f>'2019-20'!L5</f>
        <v>0</v>
      </c>
      <c r="M5" s="33">
        <f>'2020-21'!L5</f>
        <v>0</v>
      </c>
      <c r="N5" s="33">
        <f>'2021-22'!L5</f>
        <v>0</v>
      </c>
      <c r="O5" s="33">
        <f>'2022-23'!L5</f>
        <v>0</v>
      </c>
      <c r="P5" s="59">
        <f>'2023-24'!L5</f>
        <v>0</v>
      </c>
      <c r="Q5" s="68">
        <f>'2024-25'!L5</f>
        <v>0</v>
      </c>
    </row>
    <row r="6" spans="1:17" x14ac:dyDescent="0.2">
      <c r="A6" s="15" t="s">
        <v>8</v>
      </c>
      <c r="B6" s="31">
        <f>'2009-10'!L6</f>
        <v>969793</v>
      </c>
      <c r="C6" s="33">
        <f>'2010-11'!L6</f>
        <v>971744</v>
      </c>
      <c r="D6" s="33">
        <f>'2011-12'!L6</f>
        <v>962734</v>
      </c>
      <c r="E6" s="33">
        <f>'2012-13'!L6</f>
        <v>971657</v>
      </c>
      <c r="F6" s="33">
        <f>'2013-14'!L6</f>
        <v>1215001</v>
      </c>
      <c r="G6" s="33">
        <f>'2014-15'!L6</f>
        <v>1976821</v>
      </c>
      <c r="H6" s="33">
        <f>'2015-16'!L6</f>
        <v>1798208</v>
      </c>
      <c r="I6" s="33">
        <f>'2016-17'!L6</f>
        <v>1696674</v>
      </c>
      <c r="J6" s="59">
        <f>'2017-18'!L6</f>
        <v>2278418</v>
      </c>
      <c r="K6" s="33">
        <f>'2018-19'!L6</f>
        <v>7333311</v>
      </c>
      <c r="L6" s="59">
        <f>'2019-20'!L6</f>
        <v>2381890</v>
      </c>
      <c r="M6" s="33">
        <f>'2020-21'!L6</f>
        <v>13135942</v>
      </c>
      <c r="N6" s="33">
        <f>'2021-22'!L6</f>
        <v>16448214</v>
      </c>
      <c r="O6" s="33">
        <f>'2022-23'!L6</f>
        <v>18114924</v>
      </c>
      <c r="P6" s="59">
        <f>'2023-24'!L6</f>
        <v>19887621</v>
      </c>
      <c r="Q6" s="68">
        <f>'2024-25'!L6</f>
        <v>21647375</v>
      </c>
    </row>
    <row r="7" spans="1:17" x14ac:dyDescent="0.2">
      <c r="A7" s="15" t="s">
        <v>9</v>
      </c>
      <c r="B7" s="31">
        <f>'2009-10'!L7</f>
        <v>0</v>
      </c>
      <c r="C7" s="33">
        <f>'2010-11'!L7</f>
        <v>0</v>
      </c>
      <c r="D7" s="33">
        <f>'2011-12'!L7</f>
        <v>0</v>
      </c>
      <c r="E7" s="33">
        <f>'2012-13'!L7</f>
        <v>0</v>
      </c>
      <c r="F7" s="33">
        <f>'2013-14'!L7</f>
        <v>0</v>
      </c>
      <c r="G7" s="33">
        <f>'2014-15'!L7</f>
        <v>0</v>
      </c>
      <c r="H7" s="33">
        <f>'2015-16'!L7</f>
        <v>0</v>
      </c>
      <c r="I7" s="33">
        <f>'2016-17'!L7</f>
        <v>0</v>
      </c>
      <c r="J7" s="59">
        <f>'2017-18'!L7</f>
        <v>0</v>
      </c>
      <c r="K7" s="33">
        <f>'2018-19'!L7</f>
        <v>0</v>
      </c>
      <c r="L7" s="59">
        <f>'2019-20'!L7</f>
        <v>0</v>
      </c>
      <c r="M7" s="33">
        <f>'2020-21'!L7</f>
        <v>0</v>
      </c>
      <c r="N7" s="33">
        <f>'2021-22'!L7</f>
        <v>0</v>
      </c>
      <c r="O7" s="33">
        <f>'2022-23'!L7</f>
        <v>0</v>
      </c>
      <c r="P7" s="59">
        <f>'2023-24'!L7</f>
        <v>0</v>
      </c>
      <c r="Q7" s="68">
        <f>'2024-25'!L7</f>
        <v>0</v>
      </c>
    </row>
    <row r="8" spans="1:17" x14ac:dyDescent="0.2">
      <c r="A8" s="15" t="s">
        <v>10</v>
      </c>
      <c r="B8" s="31">
        <f>'2009-10'!L8</f>
        <v>4293590</v>
      </c>
      <c r="C8" s="33">
        <f>'2010-11'!L8</f>
        <v>5090832</v>
      </c>
      <c r="D8" s="33">
        <f>'2011-12'!L8</f>
        <v>5711572</v>
      </c>
      <c r="E8" s="33">
        <f>'2012-13'!L8</f>
        <v>5799416</v>
      </c>
      <c r="F8" s="33">
        <f>'2013-14'!L8</f>
        <v>6174534</v>
      </c>
      <c r="G8" s="33">
        <f>'2014-15'!L8</f>
        <v>7215883</v>
      </c>
      <c r="H8" s="33">
        <f>'2015-16'!L8</f>
        <v>7451555</v>
      </c>
      <c r="I8" s="33">
        <f>'2016-17'!L8</f>
        <v>7000429</v>
      </c>
      <c r="J8" s="59">
        <f>'2017-18'!L8</f>
        <v>21982862</v>
      </c>
      <c r="K8" s="33">
        <f>'2018-19'!L8</f>
        <v>20761695</v>
      </c>
      <c r="L8" s="59">
        <f>'2019-20'!L8</f>
        <v>22698304</v>
      </c>
      <c r="M8" s="33">
        <f>'2020-21'!L8</f>
        <v>12877105</v>
      </c>
      <c r="N8" s="33">
        <f>'2021-22'!L8</f>
        <v>12989479</v>
      </c>
      <c r="O8" s="33">
        <f>'2022-23'!L8</f>
        <v>13368828</v>
      </c>
      <c r="P8" s="59">
        <f>'2023-24'!L8</f>
        <v>14318388</v>
      </c>
      <c r="Q8" s="68">
        <f>'2024-25'!L8</f>
        <v>15767281</v>
      </c>
    </row>
    <row r="9" spans="1:17" x14ac:dyDescent="0.2">
      <c r="A9" s="15" t="s">
        <v>11</v>
      </c>
      <c r="B9" s="31">
        <f>'2009-10'!L9</f>
        <v>235655778</v>
      </c>
      <c r="C9" s="33">
        <f>'2010-11'!L9</f>
        <v>247220003</v>
      </c>
      <c r="D9" s="33">
        <f>'2011-12'!L9</f>
        <v>261118242</v>
      </c>
      <c r="E9" s="33">
        <f>'2012-13'!L9</f>
        <v>282604422</v>
      </c>
      <c r="F9" s="33">
        <f>'2013-14'!L9</f>
        <v>313659031</v>
      </c>
      <c r="G9" s="33">
        <f>'2014-15'!L9</f>
        <v>320348973</v>
      </c>
      <c r="H9" s="33">
        <f>'2015-16'!L9</f>
        <v>334535655</v>
      </c>
      <c r="I9" s="33">
        <f>'2016-17'!L9</f>
        <v>358478983</v>
      </c>
      <c r="J9" s="59">
        <f>'2017-18'!L9</f>
        <v>373520102</v>
      </c>
      <c r="K9" s="33">
        <f>'2018-19'!L9</f>
        <v>394776485</v>
      </c>
      <c r="L9" s="59">
        <f>'2019-20'!L9</f>
        <v>424139473</v>
      </c>
      <c r="M9" s="33">
        <f>'2020-21'!L9</f>
        <v>468283865</v>
      </c>
      <c r="N9" s="33">
        <f>'2021-22'!L9</f>
        <v>485823535</v>
      </c>
      <c r="O9" s="33">
        <f>'2022-23'!L9</f>
        <v>513056036</v>
      </c>
      <c r="P9" s="59">
        <f>'2023-24'!L9</f>
        <v>558392172</v>
      </c>
      <c r="Q9" s="68">
        <f>'2024-25'!L9</f>
        <v>599559297</v>
      </c>
    </row>
    <row r="10" spans="1:17" x14ac:dyDescent="0.2">
      <c r="A10" s="15" t="s">
        <v>12</v>
      </c>
      <c r="B10" s="31">
        <f>'2009-10'!L10</f>
        <v>0</v>
      </c>
      <c r="C10" s="33">
        <f>'2010-11'!L10</f>
        <v>0</v>
      </c>
      <c r="D10" s="33">
        <f>'2011-12'!L10</f>
        <v>0</v>
      </c>
      <c r="E10" s="33">
        <f>'2012-13'!L10</f>
        <v>0</v>
      </c>
      <c r="F10" s="33">
        <f>'2013-14'!L10</f>
        <v>0</v>
      </c>
      <c r="G10" s="33">
        <f>'2014-15'!L10</f>
        <v>0</v>
      </c>
      <c r="H10" s="33">
        <f>'2015-16'!L10</f>
        <v>0</v>
      </c>
      <c r="I10" s="33">
        <f>'2016-17'!L10</f>
        <v>0</v>
      </c>
      <c r="J10" s="59">
        <f>'2017-18'!L10</f>
        <v>0</v>
      </c>
      <c r="K10" s="33">
        <f>'2018-19'!L10</f>
        <v>0</v>
      </c>
      <c r="L10" s="59">
        <f>'2019-20'!L10</f>
        <v>0</v>
      </c>
      <c r="M10" s="33">
        <f>'2020-21'!L10</f>
        <v>0</v>
      </c>
      <c r="N10" s="33">
        <f>'2021-22'!L10</f>
        <v>0</v>
      </c>
      <c r="O10" s="33">
        <f>'2022-23'!L10</f>
        <v>0</v>
      </c>
      <c r="P10" s="59">
        <f>'2023-24'!L10</f>
        <v>0</v>
      </c>
      <c r="Q10" s="68">
        <f>'2024-25'!L10</f>
        <v>0</v>
      </c>
    </row>
    <row r="11" spans="1:17" x14ac:dyDescent="0.2">
      <c r="A11" s="15" t="s">
        <v>13</v>
      </c>
      <c r="B11" s="31">
        <f>'2009-10'!L11</f>
        <v>0</v>
      </c>
      <c r="C11" s="33">
        <f>'2010-11'!L11</f>
        <v>0</v>
      </c>
      <c r="D11" s="33">
        <f>'2011-12'!L11</f>
        <v>0</v>
      </c>
      <c r="E11" s="33">
        <f>'2012-13'!L11</f>
        <v>0</v>
      </c>
      <c r="F11" s="33">
        <f>'2013-14'!L11</f>
        <v>0</v>
      </c>
      <c r="G11" s="33">
        <f>'2014-15'!L11</f>
        <v>334050</v>
      </c>
      <c r="H11" s="33">
        <f>'2015-16'!L11</f>
        <v>320850</v>
      </c>
      <c r="I11" s="33">
        <f>'2016-17'!L11</f>
        <v>331792</v>
      </c>
      <c r="J11" s="59">
        <f>'2017-18'!L11</f>
        <v>324720</v>
      </c>
      <c r="K11" s="33">
        <f>'2018-19'!L11</f>
        <v>326740</v>
      </c>
      <c r="L11" s="59">
        <f>'2019-20'!L11</f>
        <v>633385</v>
      </c>
      <c r="M11" s="33">
        <f>'2020-21'!L11</f>
        <v>614986</v>
      </c>
      <c r="N11" s="33">
        <f>'2021-22'!L11</f>
        <v>519966</v>
      </c>
      <c r="O11" s="33">
        <f>'2022-23'!L11</f>
        <v>343805</v>
      </c>
      <c r="P11" s="59">
        <f>'2023-24'!L11</f>
        <v>382250</v>
      </c>
      <c r="Q11" s="68">
        <f>'2024-25'!L11</f>
        <v>380475</v>
      </c>
    </row>
    <row r="12" spans="1:17" x14ac:dyDescent="0.2">
      <c r="A12" s="15" t="s">
        <v>14</v>
      </c>
      <c r="B12" s="31">
        <f>'2009-10'!L12</f>
        <v>0</v>
      </c>
      <c r="C12" s="33">
        <f>'2010-11'!L12</f>
        <v>0</v>
      </c>
      <c r="D12" s="33">
        <f>'2011-12'!L12</f>
        <v>0</v>
      </c>
      <c r="E12" s="33">
        <f>'2012-13'!L12</f>
        <v>0</v>
      </c>
      <c r="F12" s="33">
        <f>'2013-14'!L12</f>
        <v>0</v>
      </c>
      <c r="G12" s="33">
        <f>'2014-15'!L12</f>
        <v>0</v>
      </c>
      <c r="H12" s="33">
        <f>'2015-16'!L12</f>
        <v>0</v>
      </c>
      <c r="I12" s="33">
        <f>'2016-17'!L12</f>
        <v>0</v>
      </c>
      <c r="J12" s="59">
        <f>'2017-18'!L12</f>
        <v>0</v>
      </c>
      <c r="K12" s="33">
        <f>'2018-19'!L12</f>
        <v>0</v>
      </c>
      <c r="L12" s="59">
        <f>'2019-20'!L12</f>
        <v>0</v>
      </c>
      <c r="M12" s="33">
        <f>'2020-21'!L12</f>
        <v>0</v>
      </c>
      <c r="N12" s="33">
        <f>'2021-22'!L12</f>
        <v>0</v>
      </c>
      <c r="O12" s="33">
        <f>'2022-23'!L12</f>
        <v>0</v>
      </c>
      <c r="P12" s="59">
        <f>'2023-24'!L12</f>
        <v>0</v>
      </c>
      <c r="Q12" s="68">
        <f>'2024-25'!L12</f>
        <v>0</v>
      </c>
    </row>
    <row r="13" spans="1:17" x14ac:dyDescent="0.2">
      <c r="A13" s="15" t="s">
        <v>15</v>
      </c>
      <c r="B13" s="31">
        <f>'2009-10'!L13</f>
        <v>44700</v>
      </c>
      <c r="C13" s="33">
        <f>'2010-11'!L13</f>
        <v>268200</v>
      </c>
      <c r="D13" s="33">
        <f>'2011-12'!L13</f>
        <v>268200</v>
      </c>
      <c r="E13" s="33">
        <f>'2012-13'!L13</f>
        <v>268200</v>
      </c>
      <c r="F13" s="33">
        <f>'2013-14'!L13</f>
        <v>268800</v>
      </c>
      <c r="G13" s="33">
        <f>'2014-15'!L13</f>
        <v>268800</v>
      </c>
      <c r="H13" s="33">
        <f>'2015-16'!L13</f>
        <v>268800</v>
      </c>
      <c r="I13" s="33">
        <f>'2016-17'!L13</f>
        <v>449082</v>
      </c>
      <c r="J13" s="59">
        <f>'2017-18'!L13</f>
        <v>471432</v>
      </c>
      <c r="K13" s="33">
        <f>'2018-19'!L13</f>
        <v>491760</v>
      </c>
      <c r="L13" s="59">
        <f>'2019-20'!L13</f>
        <v>513210</v>
      </c>
      <c r="M13" s="33">
        <f>'2020-21'!L13</f>
        <v>964990</v>
      </c>
      <c r="N13" s="33">
        <f>'2021-22'!L13</f>
        <v>994431</v>
      </c>
      <c r="O13" s="33">
        <f>'2022-23'!L13</f>
        <v>730393</v>
      </c>
      <c r="P13" s="59">
        <f>'2023-24'!L13</f>
        <v>1420895</v>
      </c>
      <c r="Q13" s="68">
        <f>'2024-25'!L13</f>
        <v>1482875</v>
      </c>
    </row>
    <row r="14" spans="1:17" x14ac:dyDescent="0.2">
      <c r="A14" s="15" t="s">
        <v>16</v>
      </c>
      <c r="B14" s="31">
        <f>'2009-10'!L14</f>
        <v>2167960</v>
      </c>
      <c r="C14" s="33">
        <f>'2010-11'!L14</f>
        <v>2513705</v>
      </c>
      <c r="D14" s="33">
        <f>'2011-12'!L14</f>
        <v>2827181</v>
      </c>
      <c r="E14" s="33">
        <f>'2012-13'!L14</f>
        <v>2835117</v>
      </c>
      <c r="F14" s="33">
        <f>'2013-14'!L14</f>
        <v>3010713</v>
      </c>
      <c r="G14" s="33">
        <f>'2014-15'!L14</f>
        <v>2852953</v>
      </c>
      <c r="H14" s="33">
        <f>'2015-16'!L14</f>
        <v>2648437</v>
      </c>
      <c r="I14" s="33">
        <f>'2016-17'!L14</f>
        <v>2497250</v>
      </c>
      <c r="J14" s="59">
        <f>'2017-18'!L14</f>
        <v>2388631</v>
      </c>
      <c r="K14" s="33">
        <f>'2018-19'!L14</f>
        <v>2487903</v>
      </c>
      <c r="L14" s="59">
        <f>'2019-20'!L14</f>
        <v>2264524</v>
      </c>
      <c r="M14" s="33">
        <f>'2020-21'!L14</f>
        <v>2522918</v>
      </c>
      <c r="N14" s="33">
        <f>'2021-22'!L14</f>
        <v>2186798</v>
      </c>
      <c r="O14" s="33">
        <f>'2022-23'!L14</f>
        <v>2074946</v>
      </c>
      <c r="P14" s="59">
        <f>'2023-24'!L14</f>
        <v>2179291</v>
      </c>
      <c r="Q14" s="68">
        <f>'2024-25'!L14</f>
        <v>2056885</v>
      </c>
    </row>
    <row r="15" spans="1:17" x14ac:dyDescent="0.2">
      <c r="A15" s="15" t="s">
        <v>17</v>
      </c>
      <c r="B15" s="31">
        <f>'2009-10'!L15</f>
        <v>0</v>
      </c>
      <c r="C15" s="33">
        <f>'2010-11'!L15</f>
        <v>1586322</v>
      </c>
      <c r="D15" s="33">
        <f>'2011-12'!L15</f>
        <v>1599118</v>
      </c>
      <c r="E15" s="33">
        <f>'2012-13'!L15</f>
        <v>1803131</v>
      </c>
      <c r="F15" s="33">
        <f>'2013-14'!L15</f>
        <v>1797152</v>
      </c>
      <c r="G15" s="33">
        <f>'2014-15'!L15</f>
        <v>1809309</v>
      </c>
      <c r="H15" s="33">
        <f>'2015-16'!L15</f>
        <v>1902406</v>
      </c>
      <c r="I15" s="33">
        <f>'2016-17'!L15</f>
        <v>1907849</v>
      </c>
      <c r="J15" s="59">
        <f>'2017-18'!L15</f>
        <v>2196387</v>
      </c>
      <c r="K15" s="33">
        <f>'2018-19'!L15</f>
        <v>2229255</v>
      </c>
      <c r="L15" s="59">
        <f>'2019-20'!L15</f>
        <v>2221302</v>
      </c>
      <c r="M15" s="33">
        <f>'2020-21'!L15</f>
        <v>2229084</v>
      </c>
      <c r="N15" s="33">
        <f>'2021-22'!L15</f>
        <v>2217341</v>
      </c>
      <c r="O15" s="33">
        <f>'2022-23'!L15</f>
        <v>2314191</v>
      </c>
      <c r="P15" s="59">
        <f>'2023-24'!L15</f>
        <v>2852131</v>
      </c>
      <c r="Q15" s="68">
        <f>'2024-25'!L15</f>
        <v>2821417</v>
      </c>
    </row>
    <row r="16" spans="1:17" x14ac:dyDescent="0.2">
      <c r="A16" s="34" t="s">
        <v>71</v>
      </c>
      <c r="B16" s="31">
        <f>'2009-10'!L16</f>
        <v>0</v>
      </c>
      <c r="C16" s="33">
        <f>'2010-11'!L16</f>
        <v>0</v>
      </c>
      <c r="D16" s="33">
        <f>'2011-12'!L16</f>
        <v>0</v>
      </c>
      <c r="E16" s="33">
        <f>'2012-13'!L16</f>
        <v>0</v>
      </c>
      <c r="F16" s="33">
        <f>'2013-14'!L16</f>
        <v>0</v>
      </c>
      <c r="G16" s="33">
        <f>'2014-15'!L16</f>
        <v>0</v>
      </c>
      <c r="H16" s="33">
        <f>'2015-16'!L16</f>
        <v>0</v>
      </c>
      <c r="I16" s="33">
        <f>'2016-17'!L16</f>
        <v>0</v>
      </c>
      <c r="J16" s="59">
        <f>'2017-18'!L16</f>
        <v>0</v>
      </c>
      <c r="K16" s="33">
        <f>'2018-19'!L16</f>
        <v>0</v>
      </c>
      <c r="L16" s="59">
        <f>'2019-20'!L16</f>
        <v>0</v>
      </c>
      <c r="M16" s="33">
        <f>'2020-21'!L16</f>
        <v>0</v>
      </c>
      <c r="N16" s="33">
        <f>'2021-22'!L16</f>
        <v>0</v>
      </c>
      <c r="O16" s="33">
        <f>'2022-23'!L16</f>
        <v>0</v>
      </c>
      <c r="P16" s="59">
        <f>'2023-24'!L16</f>
        <v>0</v>
      </c>
      <c r="Q16" s="68">
        <f>'2024-25'!L16</f>
        <v>0</v>
      </c>
    </row>
    <row r="17" spans="1:17" x14ac:dyDescent="0.2">
      <c r="A17" s="15" t="s">
        <v>18</v>
      </c>
      <c r="B17" s="31">
        <f>'2009-10'!L17</f>
        <v>0</v>
      </c>
      <c r="C17" s="33">
        <f>'2010-11'!L17</f>
        <v>0</v>
      </c>
      <c r="D17" s="33">
        <f>'2011-12'!L17</f>
        <v>0</v>
      </c>
      <c r="E17" s="33">
        <f>'2012-13'!L17</f>
        <v>0</v>
      </c>
      <c r="F17" s="33">
        <f>'2013-14'!L17</f>
        <v>0</v>
      </c>
      <c r="G17" s="33">
        <f>'2014-15'!L17</f>
        <v>0</v>
      </c>
      <c r="H17" s="33">
        <f>'2015-16'!L17</f>
        <v>0</v>
      </c>
      <c r="I17" s="33">
        <f>'2016-17'!L17</f>
        <v>0</v>
      </c>
      <c r="J17" s="59">
        <f>'2017-18'!L17</f>
        <v>0</v>
      </c>
      <c r="K17" s="33">
        <f>'2018-19'!L17</f>
        <v>0</v>
      </c>
      <c r="L17" s="59">
        <f>'2019-20'!L17</f>
        <v>0</v>
      </c>
      <c r="M17" s="33">
        <f>'2020-21'!L17</f>
        <v>0</v>
      </c>
      <c r="N17" s="33">
        <f>'2021-22'!L17</f>
        <v>0</v>
      </c>
      <c r="O17" s="33">
        <f>'2022-23'!L17</f>
        <v>0</v>
      </c>
      <c r="P17" s="59">
        <f>'2023-24'!L17</f>
        <v>0</v>
      </c>
      <c r="Q17" s="68">
        <f>'2024-25'!L17</f>
        <v>0</v>
      </c>
    </row>
    <row r="18" spans="1:17" x14ac:dyDescent="0.2">
      <c r="A18" s="15" t="s">
        <v>19</v>
      </c>
      <c r="B18" s="31">
        <f>'2009-10'!L18</f>
        <v>425370</v>
      </c>
      <c r="C18" s="33">
        <f>'2010-11'!L18</f>
        <v>788</v>
      </c>
      <c r="D18" s="33">
        <f>'2011-12'!L18</f>
        <v>0</v>
      </c>
      <c r="E18" s="33">
        <f>'2012-13'!L18</f>
        <v>0</v>
      </c>
      <c r="F18" s="33">
        <f>'2013-14'!L18</f>
        <v>0</v>
      </c>
      <c r="G18" s="33">
        <f>'2014-15'!L18</f>
        <v>0</v>
      </c>
      <c r="H18" s="33">
        <f>'2015-16'!L18</f>
        <v>0</v>
      </c>
      <c r="I18" s="33">
        <f>'2016-17'!L18</f>
        <v>0</v>
      </c>
      <c r="J18" s="59">
        <f>'2017-18'!L18</f>
        <v>0</v>
      </c>
      <c r="K18" s="33">
        <f>'2018-19'!L18</f>
        <v>0</v>
      </c>
      <c r="L18" s="59">
        <f>'2019-20'!L18</f>
        <v>0</v>
      </c>
      <c r="M18" s="33">
        <f>'2020-21'!L18</f>
        <v>0</v>
      </c>
      <c r="N18" s="33">
        <f>'2021-22'!L18</f>
        <v>0</v>
      </c>
      <c r="O18" s="33">
        <f>'2022-23'!L18</f>
        <v>0</v>
      </c>
      <c r="P18" s="59">
        <f>'2023-24'!L18</f>
        <v>0</v>
      </c>
      <c r="Q18" s="68">
        <f>'2024-25'!L18</f>
        <v>0</v>
      </c>
    </row>
    <row r="19" spans="1:17" x14ac:dyDescent="0.2">
      <c r="A19" s="15" t="s">
        <v>21</v>
      </c>
      <c r="B19" s="31">
        <f>'2009-10'!L19</f>
        <v>2132498</v>
      </c>
      <c r="C19" s="33">
        <f>'2010-11'!L19</f>
        <v>1937596</v>
      </c>
      <c r="D19" s="33">
        <f>'2011-12'!L19</f>
        <v>2500350</v>
      </c>
      <c r="E19" s="33">
        <f>'2012-13'!L19</f>
        <v>2465665</v>
      </c>
      <c r="F19" s="33">
        <f>'2013-14'!L19</f>
        <v>2558427</v>
      </c>
      <c r="G19" s="33">
        <f>'2014-15'!L19</f>
        <v>2561724</v>
      </c>
      <c r="H19" s="33">
        <f>'2015-16'!L19</f>
        <v>2730654</v>
      </c>
      <c r="I19" s="33">
        <f>'2016-17'!L19</f>
        <v>0</v>
      </c>
      <c r="J19" s="59">
        <f>'2017-18'!L19</f>
        <v>2721221</v>
      </c>
      <c r="K19" s="33">
        <f>'2018-19'!L19</f>
        <v>2720064</v>
      </c>
      <c r="L19" s="59">
        <f>'2019-20'!L19</f>
        <v>2728479</v>
      </c>
      <c r="M19" s="33">
        <f>'2020-21'!L19</f>
        <v>2819753</v>
      </c>
      <c r="N19" s="33">
        <f>'2021-22'!L19</f>
        <v>2981659</v>
      </c>
      <c r="O19" s="33">
        <f>'2022-23'!L19</f>
        <v>3118496</v>
      </c>
      <c r="P19" s="59">
        <f>'2023-24'!L19</f>
        <v>3116179</v>
      </c>
      <c r="Q19" s="68">
        <f>'2024-25'!L19</f>
        <v>4864215</v>
      </c>
    </row>
    <row r="20" spans="1:17" x14ac:dyDescent="0.2">
      <c r="A20" s="15" t="s">
        <v>20</v>
      </c>
      <c r="B20" s="31">
        <f>'2009-10'!L20</f>
        <v>0</v>
      </c>
      <c r="C20" s="33">
        <f>'2010-11'!L20</f>
        <v>0</v>
      </c>
      <c r="D20" s="33">
        <f>'2011-12'!L20</f>
        <v>63775</v>
      </c>
      <c r="E20" s="33">
        <f>'2012-13'!L20</f>
        <v>0</v>
      </c>
      <c r="F20" s="33">
        <f>'2013-14'!L20</f>
        <v>522758</v>
      </c>
      <c r="G20" s="33">
        <f>'2014-15'!L20</f>
        <v>415401</v>
      </c>
      <c r="H20" s="33">
        <f>'2015-16'!L20</f>
        <v>343762</v>
      </c>
      <c r="I20" s="33">
        <f>'2016-17'!L20</f>
        <v>540223</v>
      </c>
      <c r="J20" s="59">
        <f>'2017-18'!L20</f>
        <v>574079</v>
      </c>
      <c r="K20" s="33">
        <f>'2018-19'!L20</f>
        <v>262116</v>
      </c>
      <c r="L20" s="59">
        <f>'2019-20'!L20</f>
        <v>0</v>
      </c>
      <c r="M20" s="33">
        <f>'2020-21'!L20</f>
        <v>0</v>
      </c>
      <c r="N20" s="33">
        <f>'2021-22'!L20</f>
        <v>0</v>
      </c>
      <c r="O20" s="33">
        <f>'2022-23'!L20</f>
        <v>0</v>
      </c>
      <c r="P20" s="59">
        <f>'2023-24'!L20</f>
        <v>0</v>
      </c>
      <c r="Q20" s="68">
        <f>'2024-25'!L20</f>
        <v>0</v>
      </c>
    </row>
    <row r="21" spans="1:17" x14ac:dyDescent="0.2">
      <c r="A21" s="15" t="s">
        <v>22</v>
      </c>
      <c r="B21" s="31">
        <f>'2009-10'!L21</f>
        <v>0</v>
      </c>
      <c r="C21" s="33">
        <f>'2010-11'!L21</f>
        <v>0</v>
      </c>
      <c r="D21" s="33">
        <f>'2011-12'!L21</f>
        <v>0</v>
      </c>
      <c r="E21" s="33">
        <f>'2012-13'!L21</f>
        <v>0</v>
      </c>
      <c r="F21" s="33">
        <f>'2013-14'!L21</f>
        <v>136035</v>
      </c>
      <c r="G21" s="33">
        <f>'2014-15'!L21</f>
        <v>136135</v>
      </c>
      <c r="H21" s="33">
        <f>'2015-16'!L21</f>
        <v>134820</v>
      </c>
      <c r="I21" s="33">
        <f>'2016-17'!L21</f>
        <v>135320</v>
      </c>
      <c r="J21" s="59">
        <f>'2017-18'!L21</f>
        <v>135570</v>
      </c>
      <c r="K21" s="33">
        <f>'2018-19'!L21</f>
        <v>134560</v>
      </c>
      <c r="L21" s="59">
        <f>'2019-20'!L21</f>
        <v>135400</v>
      </c>
      <c r="M21" s="33">
        <f>'2020-21'!L21</f>
        <v>134935</v>
      </c>
      <c r="N21" s="33">
        <f>'2021-22'!L21</f>
        <v>136255</v>
      </c>
      <c r="O21" s="33">
        <f>'2022-23'!L21</f>
        <v>141722</v>
      </c>
      <c r="P21" s="59">
        <f>'2023-24'!L21</f>
        <v>143392</v>
      </c>
      <c r="Q21" s="68">
        <f>'2024-25'!L21</f>
        <v>145117</v>
      </c>
    </row>
    <row r="22" spans="1:17" x14ac:dyDescent="0.2">
      <c r="A22" s="15" t="s">
        <v>23</v>
      </c>
      <c r="B22" s="31">
        <f>'2009-10'!L22</f>
        <v>0</v>
      </c>
      <c r="C22" s="33">
        <f>'2010-11'!L22</f>
        <v>0</v>
      </c>
      <c r="D22" s="33">
        <f>'2011-12'!L22</f>
        <v>0</v>
      </c>
      <c r="E22" s="33">
        <f>'2012-13'!L22</f>
        <v>0</v>
      </c>
      <c r="F22" s="33">
        <f>'2013-14'!L22</f>
        <v>0</v>
      </c>
      <c r="G22" s="33">
        <f>'2014-15'!L22</f>
        <v>0</v>
      </c>
      <c r="H22" s="33">
        <f>'2015-16'!L22</f>
        <v>0</v>
      </c>
      <c r="I22" s="33">
        <f>'2016-17'!L22</f>
        <v>0</v>
      </c>
      <c r="J22" s="59">
        <f>'2017-18'!L22</f>
        <v>0</v>
      </c>
      <c r="K22" s="33">
        <f>'2018-19'!L22</f>
        <v>0</v>
      </c>
      <c r="L22" s="59">
        <f>'2019-20'!L22</f>
        <v>0</v>
      </c>
      <c r="M22" s="33">
        <f>'2020-21'!L22</f>
        <v>0</v>
      </c>
      <c r="N22" s="33">
        <f>'2021-22'!L22</f>
        <v>0</v>
      </c>
      <c r="O22" s="33">
        <f>'2022-23'!L22</f>
        <v>0</v>
      </c>
      <c r="P22" s="59">
        <f>'2023-24'!L22</f>
        <v>0</v>
      </c>
      <c r="Q22" s="68">
        <f>'2024-25'!L22</f>
        <v>0</v>
      </c>
    </row>
    <row r="23" spans="1:17" x14ac:dyDescent="0.2">
      <c r="A23" s="15" t="s">
        <v>24</v>
      </c>
      <c r="B23" s="31">
        <f>'2009-10'!L23</f>
        <v>0</v>
      </c>
      <c r="C23" s="33">
        <f>'2010-11'!L23</f>
        <v>0</v>
      </c>
      <c r="D23" s="33">
        <f>'2011-12'!L23</f>
        <v>0</v>
      </c>
      <c r="E23" s="33">
        <f>'2012-13'!L23</f>
        <v>0</v>
      </c>
      <c r="F23" s="33">
        <f>'2013-14'!L23</f>
        <v>15778</v>
      </c>
      <c r="G23" s="33">
        <f>'2014-15'!L23</f>
        <v>15778</v>
      </c>
      <c r="H23" s="33">
        <f>'2015-16'!L23</f>
        <v>15645</v>
      </c>
      <c r="I23" s="33">
        <f>'2016-17'!L23</f>
        <v>95098</v>
      </c>
      <c r="J23" s="59">
        <f>'2017-18'!L23</f>
        <v>78651</v>
      </c>
      <c r="K23" s="33">
        <f>'2018-19'!L23</f>
        <v>81826</v>
      </c>
      <c r="L23" s="59">
        <f>'2019-20'!L23</f>
        <v>0</v>
      </c>
      <c r="M23" s="33">
        <f>'2020-21'!L23</f>
        <v>64740</v>
      </c>
      <c r="N23" s="33">
        <f>'2021-22'!L23</f>
        <v>15778</v>
      </c>
      <c r="O23" s="33">
        <f>'2022-23'!L23</f>
        <v>99375</v>
      </c>
      <c r="P23" s="59">
        <f>'2023-24'!L23</f>
        <v>114532</v>
      </c>
      <c r="Q23" s="68">
        <f>'2024-25'!L23</f>
        <v>0</v>
      </c>
    </row>
    <row r="24" spans="1:17" x14ac:dyDescent="0.2">
      <c r="A24" s="15" t="s">
        <v>25</v>
      </c>
      <c r="B24" s="31">
        <f>'2009-10'!L24</f>
        <v>0</v>
      </c>
      <c r="C24" s="33">
        <f>'2010-11'!L24</f>
        <v>0</v>
      </c>
      <c r="D24" s="33">
        <f>'2011-12'!L24</f>
        <v>0</v>
      </c>
      <c r="E24" s="33">
        <f>'2012-13'!L24</f>
        <v>0</v>
      </c>
      <c r="F24" s="33">
        <f>'2013-14'!L24</f>
        <v>0</v>
      </c>
      <c r="G24" s="33">
        <f>'2014-15'!L24</f>
        <v>0</v>
      </c>
      <c r="H24" s="33">
        <f>'2015-16'!L24</f>
        <v>0</v>
      </c>
      <c r="I24" s="33">
        <f>'2016-17'!L24</f>
        <v>0</v>
      </c>
      <c r="J24" s="59">
        <f>'2017-18'!L24</f>
        <v>0</v>
      </c>
      <c r="K24" s="33">
        <f>'2018-19'!L24</f>
        <v>0</v>
      </c>
      <c r="L24" s="59">
        <f>'2019-20'!L24</f>
        <v>0</v>
      </c>
      <c r="M24" s="33">
        <f>'2020-21'!L24</f>
        <v>0</v>
      </c>
      <c r="N24" s="33">
        <f>'2021-22'!L24</f>
        <v>0</v>
      </c>
      <c r="O24" s="33">
        <f>'2022-23'!L24</f>
        <v>0</v>
      </c>
      <c r="P24" s="59">
        <f>'2023-24'!L24</f>
        <v>0</v>
      </c>
      <c r="Q24" s="68">
        <f>'2024-25'!L24</f>
        <v>0</v>
      </c>
    </row>
    <row r="25" spans="1:17" x14ac:dyDescent="0.2">
      <c r="A25" s="15" t="s">
        <v>26</v>
      </c>
      <c r="B25" s="31">
        <f>'2009-10'!L25</f>
        <v>0</v>
      </c>
      <c r="C25" s="33">
        <f>'2010-11'!L25</f>
        <v>0</v>
      </c>
      <c r="D25" s="33">
        <f>'2011-12'!L25</f>
        <v>0</v>
      </c>
      <c r="E25" s="33">
        <f>'2012-13'!L25</f>
        <v>0</v>
      </c>
      <c r="F25" s="33">
        <f>'2013-14'!L25</f>
        <v>0</v>
      </c>
      <c r="G25" s="33">
        <f>'2014-15'!L25</f>
        <v>0</v>
      </c>
      <c r="H25" s="33">
        <f>'2015-16'!L25</f>
        <v>0</v>
      </c>
      <c r="I25" s="33">
        <f>'2016-17'!L25</f>
        <v>0</v>
      </c>
      <c r="J25" s="59">
        <f>'2017-18'!L25</f>
        <v>0</v>
      </c>
      <c r="K25" s="33">
        <f>'2018-19'!L25</f>
        <v>0</v>
      </c>
      <c r="L25" s="59">
        <f>'2019-20'!L25</f>
        <v>0</v>
      </c>
      <c r="M25" s="33">
        <f>'2020-21'!L25</f>
        <v>0</v>
      </c>
      <c r="N25" s="33">
        <f>'2021-22'!L25</f>
        <v>0</v>
      </c>
      <c r="O25" s="33">
        <f>'2022-23'!L25</f>
        <v>0</v>
      </c>
      <c r="P25" s="59">
        <f>'2023-24'!L25</f>
        <v>0</v>
      </c>
      <c r="Q25" s="68">
        <f>'2024-25'!L25</f>
        <v>0</v>
      </c>
    </row>
    <row r="26" spans="1:17" x14ac:dyDescent="0.2">
      <c r="A26" s="15" t="s">
        <v>27</v>
      </c>
      <c r="B26" s="31">
        <f>'2009-10'!L26</f>
        <v>0</v>
      </c>
      <c r="C26" s="33">
        <f>'2010-11'!L26</f>
        <v>0</v>
      </c>
      <c r="D26" s="33">
        <f>'2011-12'!L26</f>
        <v>0</v>
      </c>
      <c r="E26" s="33">
        <f>'2012-13'!L26</f>
        <v>0</v>
      </c>
      <c r="F26" s="33">
        <f>'2013-14'!L26</f>
        <v>0</v>
      </c>
      <c r="G26" s="33">
        <f>'2014-15'!L26</f>
        <v>0</v>
      </c>
      <c r="H26" s="33">
        <f>'2015-16'!L26</f>
        <v>0</v>
      </c>
      <c r="I26" s="33">
        <f>'2016-17'!L26</f>
        <v>0</v>
      </c>
      <c r="J26" s="59">
        <f>'2017-18'!L26</f>
        <v>0</v>
      </c>
      <c r="K26" s="33">
        <f>'2018-19'!L26</f>
        <v>0</v>
      </c>
      <c r="L26" s="59">
        <f>'2019-20'!L26</f>
        <v>0</v>
      </c>
      <c r="M26" s="33">
        <f>'2020-21'!L26</f>
        <v>0</v>
      </c>
      <c r="N26" s="33">
        <f>'2021-22'!L26</f>
        <v>0</v>
      </c>
      <c r="O26" s="33">
        <f>'2022-23'!L26</f>
        <v>0</v>
      </c>
      <c r="P26" s="59">
        <f>'2023-24'!L26</f>
        <v>0</v>
      </c>
      <c r="Q26" s="68">
        <f>'2024-25'!L26</f>
        <v>0</v>
      </c>
    </row>
    <row r="27" spans="1:17" x14ac:dyDescent="0.2">
      <c r="A27" s="15" t="s">
        <v>28</v>
      </c>
      <c r="B27" s="31">
        <f>'2009-10'!L27</f>
        <v>0</v>
      </c>
      <c r="C27" s="33">
        <f>'2010-11'!L27</f>
        <v>0</v>
      </c>
      <c r="D27" s="33">
        <f>'2011-12'!L27</f>
        <v>0</v>
      </c>
      <c r="E27" s="33">
        <f>'2012-13'!L27</f>
        <v>0</v>
      </c>
      <c r="F27" s="33">
        <f>'2013-14'!L27</f>
        <v>0</v>
      </c>
      <c r="G27" s="33">
        <f>'2014-15'!L27</f>
        <v>0</v>
      </c>
      <c r="H27" s="33">
        <f>'2015-16'!L27</f>
        <v>0</v>
      </c>
      <c r="I27" s="33">
        <f>'2016-17'!L27</f>
        <v>0</v>
      </c>
      <c r="J27" s="59">
        <f>'2017-18'!L27</f>
        <v>0</v>
      </c>
      <c r="K27" s="33">
        <f>'2018-19'!L27</f>
        <v>0</v>
      </c>
      <c r="L27" s="59">
        <f>'2019-20'!L27</f>
        <v>0</v>
      </c>
      <c r="M27" s="33">
        <f>'2020-21'!L27</f>
        <v>0</v>
      </c>
      <c r="N27" s="33">
        <f>'2021-22'!L27</f>
        <v>0</v>
      </c>
      <c r="O27" s="33">
        <f>'2022-23'!L27</f>
        <v>0</v>
      </c>
      <c r="P27" s="59">
        <f>'2023-24'!L27</f>
        <v>0</v>
      </c>
      <c r="Q27" s="68">
        <f>'2024-25'!L27</f>
        <v>0</v>
      </c>
    </row>
    <row r="28" spans="1:17" x14ac:dyDescent="0.2">
      <c r="A28" s="15" t="s">
        <v>29</v>
      </c>
      <c r="B28" s="31">
        <f>'2009-10'!L28</f>
        <v>708137</v>
      </c>
      <c r="C28" s="33">
        <f>'2010-11'!L28</f>
        <v>799000</v>
      </c>
      <c r="D28" s="33">
        <f>'2011-12'!L28</f>
        <v>845639</v>
      </c>
      <c r="E28" s="33">
        <f>'2012-13'!L28</f>
        <v>777680</v>
      </c>
      <c r="F28" s="33">
        <f>'2013-14'!L28</f>
        <v>776580</v>
      </c>
      <c r="G28" s="33">
        <f>'2014-15'!L28</f>
        <v>790353</v>
      </c>
      <c r="H28" s="33">
        <f>'2015-16'!L28</f>
        <v>780778</v>
      </c>
      <c r="I28" s="33">
        <f>'2016-17'!L28</f>
        <v>0</v>
      </c>
      <c r="J28" s="59">
        <f>'2017-18'!L28</f>
        <v>0</v>
      </c>
      <c r="K28" s="33">
        <f>'2018-19'!L28</f>
        <v>0</v>
      </c>
      <c r="L28" s="59">
        <f>'2019-20'!L28</f>
        <v>0</v>
      </c>
      <c r="M28" s="33">
        <f>'2020-21'!L28</f>
        <v>0</v>
      </c>
      <c r="N28" s="33">
        <f>'2021-22'!L28</f>
        <v>0</v>
      </c>
      <c r="O28" s="33">
        <f>'2022-23'!L28</f>
        <v>0</v>
      </c>
      <c r="P28" s="59">
        <f>'2023-24'!L28</f>
        <v>0</v>
      </c>
      <c r="Q28" s="68">
        <f>'2024-25'!L28</f>
        <v>0</v>
      </c>
    </row>
    <row r="29" spans="1:17" x14ac:dyDescent="0.2">
      <c r="A29" s="15" t="s">
        <v>30</v>
      </c>
      <c r="B29" s="31">
        <f>'2009-10'!L29</f>
        <v>0</v>
      </c>
      <c r="C29" s="33">
        <f>'2010-11'!L29</f>
        <v>0</v>
      </c>
      <c r="D29" s="33">
        <f>'2011-12'!L29</f>
        <v>0</v>
      </c>
      <c r="E29" s="33">
        <f>'2012-13'!L29</f>
        <v>0</v>
      </c>
      <c r="F29" s="33">
        <f>'2013-14'!L29</f>
        <v>0</v>
      </c>
      <c r="G29" s="33">
        <f>'2014-15'!L29</f>
        <v>0</v>
      </c>
      <c r="H29" s="33">
        <f>'2015-16'!L29</f>
        <v>0</v>
      </c>
      <c r="I29" s="33">
        <f>'2016-17'!L29</f>
        <v>0</v>
      </c>
      <c r="J29" s="59">
        <f>'2017-18'!L29</f>
        <v>0</v>
      </c>
      <c r="K29" s="33">
        <f>'2018-19'!L29</f>
        <v>0</v>
      </c>
      <c r="L29" s="59">
        <f>'2019-20'!L29</f>
        <v>0</v>
      </c>
      <c r="M29" s="33">
        <f>'2020-21'!L29</f>
        <v>0</v>
      </c>
      <c r="N29" s="33">
        <f>'2021-22'!L29</f>
        <v>0</v>
      </c>
      <c r="O29" s="33">
        <f>'2022-23'!L29</f>
        <v>0</v>
      </c>
      <c r="P29" s="59">
        <f>'2023-24'!L29</f>
        <v>1125091</v>
      </c>
      <c r="Q29" s="68">
        <f>'2024-25'!L29</f>
        <v>1145181</v>
      </c>
    </row>
    <row r="30" spans="1:17" x14ac:dyDescent="0.2">
      <c r="A30" s="15" t="s">
        <v>31</v>
      </c>
      <c r="B30" s="31">
        <f>'2009-10'!L30</f>
        <v>1882845</v>
      </c>
      <c r="C30" s="33">
        <f>'2010-11'!L30</f>
        <v>1933765</v>
      </c>
      <c r="D30" s="33">
        <f>'2011-12'!L30</f>
        <v>1969337</v>
      </c>
      <c r="E30" s="33">
        <f>'2012-13'!L30</f>
        <v>2046315</v>
      </c>
      <c r="F30" s="33">
        <f>'2013-14'!L30</f>
        <v>2044573</v>
      </c>
      <c r="G30" s="33">
        <f>'2014-15'!L30</f>
        <v>1974459</v>
      </c>
      <c r="H30" s="33">
        <f>'2015-16'!L30</f>
        <v>1926805</v>
      </c>
      <c r="I30" s="33">
        <f>'2016-17'!L30</f>
        <v>1699696</v>
      </c>
      <c r="J30" s="59">
        <f>'2017-18'!L30</f>
        <v>1698830</v>
      </c>
      <c r="K30" s="33">
        <f>'2018-19'!L30</f>
        <v>1923140</v>
      </c>
      <c r="L30" s="59">
        <f>'2019-20'!L30</f>
        <v>2211197</v>
      </c>
      <c r="M30" s="33">
        <f>'2020-21'!L30</f>
        <v>2231765</v>
      </c>
      <c r="N30" s="33">
        <f>'2021-22'!L30</f>
        <v>2767905</v>
      </c>
      <c r="O30" s="33">
        <f>'2022-23'!L30</f>
        <v>3137595</v>
      </c>
      <c r="P30" s="59">
        <f>'2023-24'!L30</f>
        <v>3768441</v>
      </c>
      <c r="Q30" s="68">
        <f>'2024-25'!L30</f>
        <v>4186086</v>
      </c>
    </row>
    <row r="31" spans="1:17" x14ac:dyDescent="0.2">
      <c r="A31" s="15" t="s">
        <v>32</v>
      </c>
      <c r="B31" s="31">
        <f>'2009-10'!L31</f>
        <v>9385783</v>
      </c>
      <c r="C31" s="33">
        <f>'2010-11'!L31</f>
        <v>9026762</v>
      </c>
      <c r="D31" s="33">
        <f>'2011-12'!L31</f>
        <v>8975964</v>
      </c>
      <c r="E31" s="33">
        <f>'2012-13'!L31</f>
        <v>8931748</v>
      </c>
      <c r="F31" s="33">
        <f>'2013-14'!L31</f>
        <v>9202974</v>
      </c>
      <c r="G31" s="33">
        <f>'2014-15'!L31</f>
        <v>9339555</v>
      </c>
      <c r="H31" s="33">
        <f>'2015-16'!L31</f>
        <v>17778109</v>
      </c>
      <c r="I31" s="33">
        <f>'2016-17'!L31</f>
        <v>25394459</v>
      </c>
      <c r="J31" s="59">
        <f>'2017-18'!L31</f>
        <v>25888130</v>
      </c>
      <c r="K31" s="33">
        <f>'2018-19'!L31</f>
        <v>29548572</v>
      </c>
      <c r="L31" s="59">
        <f>'2019-20'!L31</f>
        <v>32255624</v>
      </c>
      <c r="M31" s="33">
        <f>'2020-21'!L31</f>
        <v>35029507</v>
      </c>
      <c r="N31" s="33">
        <f>'2021-22'!L31</f>
        <v>36749165</v>
      </c>
      <c r="O31" s="33">
        <f>'2022-23'!L31</f>
        <v>39103590</v>
      </c>
      <c r="P31" s="59">
        <f>'2023-24'!L31</f>
        <v>40581500</v>
      </c>
      <c r="Q31" s="68">
        <f>'2024-25'!L31</f>
        <v>40897805</v>
      </c>
    </row>
    <row r="32" spans="1:17" x14ac:dyDescent="0.2">
      <c r="A32" s="15" t="s">
        <v>33</v>
      </c>
      <c r="B32" s="31">
        <f>'2009-10'!L32</f>
        <v>0</v>
      </c>
      <c r="C32" s="33">
        <f>'2010-11'!L32</f>
        <v>0</v>
      </c>
      <c r="D32" s="33">
        <f>'2011-12'!L32</f>
        <v>0</v>
      </c>
      <c r="E32" s="33">
        <f>'2012-13'!L32</f>
        <v>0</v>
      </c>
      <c r="F32" s="33">
        <f>'2013-14'!L32</f>
        <v>0</v>
      </c>
      <c r="G32" s="33">
        <f>'2014-15'!L32</f>
        <v>0</v>
      </c>
      <c r="H32" s="33">
        <f>'2015-16'!L32</f>
        <v>0</v>
      </c>
      <c r="I32" s="33">
        <f>'2016-17'!L32</f>
        <v>0</v>
      </c>
      <c r="J32" s="59">
        <f>'2017-18'!L32</f>
        <v>0</v>
      </c>
      <c r="K32" s="33">
        <f>'2018-19'!L32</f>
        <v>0</v>
      </c>
      <c r="L32" s="59">
        <f>'2019-20'!L32</f>
        <v>0</v>
      </c>
      <c r="M32" s="33">
        <f>'2020-21'!L32</f>
        <v>0</v>
      </c>
      <c r="N32" s="33">
        <f>'2021-22'!L32</f>
        <v>0</v>
      </c>
      <c r="O32" s="33">
        <f>'2022-23'!L32</f>
        <v>0</v>
      </c>
      <c r="P32" s="59">
        <f>'2023-24'!L32</f>
        <v>0</v>
      </c>
      <c r="Q32" s="68">
        <f>'2024-25'!L32</f>
        <v>0</v>
      </c>
    </row>
    <row r="33" spans="1:17" x14ac:dyDescent="0.2">
      <c r="A33" s="15" t="s">
        <v>34</v>
      </c>
      <c r="B33" s="31">
        <f>'2009-10'!L33</f>
        <v>846035</v>
      </c>
      <c r="C33" s="33">
        <f>'2010-11'!L33</f>
        <v>837817</v>
      </c>
      <c r="D33" s="33">
        <f>'2011-12'!L33</f>
        <v>836905</v>
      </c>
      <c r="E33" s="33">
        <f>'2012-13'!L33</f>
        <v>1045250</v>
      </c>
      <c r="F33" s="33">
        <f>'2013-14'!L33</f>
        <v>1024946</v>
      </c>
      <c r="G33" s="33">
        <f>'2014-15'!L33</f>
        <v>1028703</v>
      </c>
      <c r="H33" s="33">
        <f>'2015-16'!L33</f>
        <v>1031861</v>
      </c>
      <c r="I33" s="33">
        <f>'2016-17'!L33</f>
        <v>1036867</v>
      </c>
      <c r="J33" s="59">
        <f>'2017-18'!L33</f>
        <v>1041857</v>
      </c>
      <c r="K33" s="33">
        <f>'2018-19'!L33</f>
        <v>2105775</v>
      </c>
      <c r="L33" s="59">
        <f>'2019-20'!L33</f>
        <v>2062972</v>
      </c>
      <c r="M33" s="33">
        <f>'2020-21'!L33</f>
        <v>2063165</v>
      </c>
      <c r="N33" s="33">
        <f>'2021-22'!L33</f>
        <v>2064382</v>
      </c>
      <c r="O33" s="33">
        <f>'2022-23'!L33</f>
        <v>2146461</v>
      </c>
      <c r="P33" s="59">
        <f>'2023-24'!L33</f>
        <v>2146468</v>
      </c>
      <c r="Q33" s="68">
        <f>'2024-25'!L33</f>
        <v>6269087</v>
      </c>
    </row>
    <row r="34" spans="1:17" x14ac:dyDescent="0.2">
      <c r="A34" s="15" t="s">
        <v>35</v>
      </c>
      <c r="B34" s="31">
        <f>'2009-10'!L34</f>
        <v>0</v>
      </c>
      <c r="C34" s="33">
        <f>'2010-11'!L34</f>
        <v>0</v>
      </c>
      <c r="D34" s="33">
        <f>'2011-12'!L34</f>
        <v>0</v>
      </c>
      <c r="E34" s="33">
        <f>'2012-13'!L34</f>
        <v>0</v>
      </c>
      <c r="F34" s="33">
        <f>'2013-14'!L34</f>
        <v>0</v>
      </c>
      <c r="G34" s="33">
        <f>'2014-15'!L34</f>
        <v>0</v>
      </c>
      <c r="H34" s="33">
        <f>'2015-16'!L34</f>
        <v>0</v>
      </c>
      <c r="I34" s="33">
        <f>'2016-17'!L34</f>
        <v>0</v>
      </c>
      <c r="J34" s="59">
        <f>'2017-18'!L34</f>
        <v>0</v>
      </c>
      <c r="K34" s="33">
        <f>'2018-19'!L34</f>
        <v>0</v>
      </c>
      <c r="L34" s="59">
        <f>'2019-20'!L34</f>
        <v>0</v>
      </c>
      <c r="M34" s="33">
        <f>'2020-21'!L34</f>
        <v>0</v>
      </c>
      <c r="N34" s="33">
        <f>'2021-22'!L34</f>
        <v>0</v>
      </c>
      <c r="O34" s="33">
        <f>'2022-23'!L34</f>
        <v>0</v>
      </c>
      <c r="P34" s="59">
        <f>'2023-24'!L34</f>
        <v>0</v>
      </c>
      <c r="Q34" s="68">
        <f>'2024-25'!L34</f>
        <v>0</v>
      </c>
    </row>
    <row r="35" spans="1:17" x14ac:dyDescent="0.2">
      <c r="A35" s="15" t="s">
        <v>36</v>
      </c>
      <c r="B35" s="31">
        <f>'2009-10'!L35</f>
        <v>0</v>
      </c>
      <c r="C35" s="33">
        <f>'2010-11'!L35</f>
        <v>0</v>
      </c>
      <c r="D35" s="33">
        <f>'2011-12'!L35</f>
        <v>0</v>
      </c>
      <c r="E35" s="33">
        <f>'2012-13'!L35</f>
        <v>0</v>
      </c>
      <c r="F35" s="33">
        <f>'2013-14'!L35</f>
        <v>0</v>
      </c>
      <c r="G35" s="33">
        <f>'2014-15'!L35</f>
        <v>0</v>
      </c>
      <c r="H35" s="33">
        <f>'2015-16'!L35</f>
        <v>7691</v>
      </c>
      <c r="I35" s="33">
        <f>'2016-17'!L35</f>
        <v>0</v>
      </c>
      <c r="J35" s="59">
        <f>'2017-18'!L35</f>
        <v>0</v>
      </c>
      <c r="K35" s="33">
        <f>'2018-19'!L35</f>
        <v>0</v>
      </c>
      <c r="L35" s="59">
        <f>'2019-20'!L35</f>
        <v>0</v>
      </c>
      <c r="M35" s="33">
        <f>'2020-21'!L35</f>
        <v>0</v>
      </c>
      <c r="N35" s="33">
        <f>'2021-22'!L35</f>
        <v>0</v>
      </c>
      <c r="O35" s="33">
        <f>'2022-23'!L35</f>
        <v>0</v>
      </c>
      <c r="P35" s="59">
        <f>'2023-24'!L35</f>
        <v>0</v>
      </c>
      <c r="Q35" s="68">
        <f>'2024-25'!L35</f>
        <v>0</v>
      </c>
    </row>
    <row r="36" spans="1:17" x14ac:dyDescent="0.2">
      <c r="A36" s="15" t="s">
        <v>37</v>
      </c>
      <c r="B36" s="31">
        <f>'2009-10'!L36</f>
        <v>0</v>
      </c>
      <c r="C36" s="33">
        <f>'2010-11'!L36</f>
        <v>0</v>
      </c>
      <c r="D36" s="33">
        <f>'2011-12'!L36</f>
        <v>0</v>
      </c>
      <c r="E36" s="33">
        <f>'2012-13'!L36</f>
        <v>0</v>
      </c>
      <c r="F36" s="33">
        <f>'2013-14'!L36</f>
        <v>0</v>
      </c>
      <c r="G36" s="33">
        <f>'2014-15'!L36</f>
        <v>0</v>
      </c>
      <c r="H36" s="33">
        <f>'2015-16'!L36</f>
        <v>0</v>
      </c>
      <c r="I36" s="33">
        <f>'2016-17'!L36</f>
        <v>0</v>
      </c>
      <c r="J36" s="59">
        <f>'2017-18'!L36</f>
        <v>0</v>
      </c>
      <c r="K36" s="33">
        <f>'2018-19'!L36</f>
        <v>0</v>
      </c>
      <c r="L36" s="59">
        <f>'2019-20'!L36</f>
        <v>0</v>
      </c>
      <c r="M36" s="33">
        <f>'2020-21'!L36</f>
        <v>0</v>
      </c>
      <c r="N36" s="33">
        <f>'2021-22'!L36</f>
        <v>0</v>
      </c>
      <c r="O36" s="33">
        <f>'2022-23'!L36</f>
        <v>0</v>
      </c>
      <c r="P36" s="59">
        <f>'2023-24'!L36</f>
        <v>0</v>
      </c>
      <c r="Q36" s="68">
        <f>'2024-25'!L36</f>
        <v>0</v>
      </c>
    </row>
    <row r="37" spans="1:17" x14ac:dyDescent="0.2">
      <c r="A37" s="15" t="s">
        <v>38</v>
      </c>
      <c r="B37" s="31">
        <f>'2009-10'!L37</f>
        <v>1047882</v>
      </c>
      <c r="C37" s="33">
        <f>'2010-11'!L37</f>
        <v>1184676</v>
      </c>
      <c r="D37" s="33">
        <f>'2011-12'!L37</f>
        <v>1264200</v>
      </c>
      <c r="E37" s="33">
        <f>'2012-13'!L37</f>
        <v>1625390</v>
      </c>
      <c r="F37" s="33">
        <f>'2013-14'!L37</f>
        <v>1651660</v>
      </c>
      <c r="G37" s="33">
        <f>'2014-15'!L37</f>
        <v>1652710</v>
      </c>
      <c r="H37" s="33">
        <f>'2015-16'!L37</f>
        <v>4657882</v>
      </c>
      <c r="I37" s="33">
        <f>'2016-17'!L37</f>
        <v>5007750</v>
      </c>
      <c r="J37" s="59">
        <f>'2017-18'!L37</f>
        <v>5736634</v>
      </c>
      <c r="K37" s="33">
        <f>'2018-19'!L37</f>
        <v>7960298</v>
      </c>
      <c r="L37" s="59">
        <f>'2019-20'!L37</f>
        <v>8404476</v>
      </c>
      <c r="M37" s="33">
        <f>'2020-21'!L37</f>
        <v>9016154</v>
      </c>
      <c r="N37" s="33">
        <f>'2021-22'!L37</f>
        <v>8366809</v>
      </c>
      <c r="O37" s="33">
        <f>'2022-23'!L37</f>
        <v>11082034</v>
      </c>
      <c r="P37" s="59">
        <f>'2023-24'!L37</f>
        <v>13332008</v>
      </c>
      <c r="Q37" s="68">
        <f>'2024-25'!L37</f>
        <v>14071383</v>
      </c>
    </row>
    <row r="38" spans="1:17" x14ac:dyDescent="0.2">
      <c r="A38" s="15" t="s">
        <v>1</v>
      </c>
      <c r="B38" s="31">
        <f>'2009-10'!L38</f>
        <v>49539214</v>
      </c>
      <c r="C38" s="33">
        <f>'2010-11'!L38</f>
        <v>49029034</v>
      </c>
      <c r="D38" s="33">
        <f>'2011-12'!L38</f>
        <v>47618592</v>
      </c>
      <c r="E38" s="33">
        <f>'2012-13'!L38</f>
        <v>47729772</v>
      </c>
      <c r="F38" s="33">
        <f>'2013-14'!L38</f>
        <v>50448112</v>
      </c>
      <c r="G38" s="33">
        <f>'2014-15'!L38</f>
        <v>75669452</v>
      </c>
      <c r="H38" s="33">
        <f>'2015-16'!L38</f>
        <v>86837476</v>
      </c>
      <c r="I38" s="33">
        <f>'2016-17'!L38</f>
        <v>92271159</v>
      </c>
      <c r="J38" s="59">
        <f>'2017-18'!L38</f>
        <v>96979119</v>
      </c>
      <c r="K38" s="33">
        <f>'2018-19'!L38</f>
        <v>121486699</v>
      </c>
      <c r="L38" s="59">
        <f>'2019-20'!L38</f>
        <v>125042785</v>
      </c>
      <c r="M38" s="33">
        <f>'2020-21'!L38</f>
        <v>121841286</v>
      </c>
      <c r="N38" s="33">
        <f>'2021-22'!L38</f>
        <v>131068967</v>
      </c>
      <c r="O38" s="33">
        <f>'2022-23'!L38</f>
        <v>139971195</v>
      </c>
      <c r="P38" s="59">
        <f>'2023-24'!L38</f>
        <v>157026280</v>
      </c>
      <c r="Q38" s="68">
        <f>'2024-25'!L38</f>
        <v>176545663</v>
      </c>
    </row>
    <row r="39" spans="1:17" x14ac:dyDescent="0.2">
      <c r="A39" s="15" t="s">
        <v>39</v>
      </c>
      <c r="B39" s="31">
        <f>'2009-10'!L39</f>
        <v>3879064</v>
      </c>
      <c r="C39" s="33">
        <f>'2010-11'!L39</f>
        <v>3773688</v>
      </c>
      <c r="D39" s="33">
        <f>'2011-12'!L39</f>
        <v>3669289</v>
      </c>
      <c r="E39" s="33">
        <f>'2012-13'!L39</f>
        <v>3849569</v>
      </c>
      <c r="F39" s="33">
        <f>'2013-14'!L39</f>
        <v>28615</v>
      </c>
      <c r="G39" s="33">
        <f>'2014-15'!L39</f>
        <v>143189</v>
      </c>
      <c r="H39" s="33">
        <f>'2015-16'!L39</f>
        <v>139969</v>
      </c>
      <c r="I39" s="33">
        <f>'2016-17'!L39</f>
        <v>139969</v>
      </c>
      <c r="J39" s="59">
        <f>'2017-18'!L39</f>
        <v>22006</v>
      </c>
      <c r="K39" s="33">
        <f>'2018-19'!L39</f>
        <v>12668</v>
      </c>
      <c r="L39" s="59">
        <f>'2019-20'!L39</f>
        <v>12668</v>
      </c>
      <c r="M39" s="33">
        <f>'2020-21'!L39</f>
        <v>12668</v>
      </c>
      <c r="N39" s="33">
        <f>'2021-22'!L39</f>
        <v>12668</v>
      </c>
      <c r="O39" s="33">
        <f>'2022-23'!L39</f>
        <v>12668</v>
      </c>
      <c r="P39" s="59">
        <f>'2023-24'!L39</f>
        <v>12668</v>
      </c>
      <c r="Q39" s="68">
        <f>'2024-25'!L39</f>
        <v>12668</v>
      </c>
    </row>
    <row r="40" spans="1:17" x14ac:dyDescent="0.2">
      <c r="A40" s="15" t="s">
        <v>40</v>
      </c>
      <c r="B40" s="31">
        <f>'2009-10'!L40</f>
        <v>155815</v>
      </c>
      <c r="C40" s="33">
        <f>'2010-11'!L40</f>
        <v>154748</v>
      </c>
      <c r="D40" s="33">
        <f>'2011-12'!L40</f>
        <v>959546</v>
      </c>
      <c r="E40" s="33">
        <f>'2012-13'!L40</f>
        <v>1902950</v>
      </c>
      <c r="F40" s="33">
        <f>'2013-14'!L40</f>
        <v>55195</v>
      </c>
      <c r="G40" s="33">
        <f>'2014-15'!L40</f>
        <v>55230</v>
      </c>
      <c r="H40" s="33">
        <f>'2015-16'!L40</f>
        <v>55230</v>
      </c>
      <c r="I40" s="33">
        <f>'2016-17'!L40</f>
        <v>0</v>
      </c>
      <c r="J40" s="59">
        <f>'2017-18'!L40</f>
        <v>0</v>
      </c>
      <c r="K40" s="33">
        <f>'2018-19'!L40</f>
        <v>0</v>
      </c>
      <c r="L40" s="59">
        <f>'2019-20'!L40</f>
        <v>0</v>
      </c>
      <c r="M40" s="33">
        <f>'2020-21'!L40</f>
        <v>0</v>
      </c>
      <c r="N40" s="33">
        <f>'2021-22'!L40</f>
        <v>0</v>
      </c>
      <c r="O40" s="33">
        <f>'2022-23'!L40</f>
        <v>0</v>
      </c>
      <c r="P40" s="59">
        <f>'2023-24'!L40</f>
        <v>0</v>
      </c>
      <c r="Q40" s="68">
        <f>'2024-25'!L40</f>
        <v>0</v>
      </c>
    </row>
    <row r="41" spans="1:17" x14ac:dyDescent="0.2">
      <c r="A41" s="15" t="s">
        <v>41</v>
      </c>
      <c r="B41" s="31">
        <f>'2009-10'!L41</f>
        <v>0</v>
      </c>
      <c r="C41" s="33">
        <f>'2010-11'!L41</f>
        <v>0</v>
      </c>
      <c r="D41" s="33">
        <f>'2011-12'!L41</f>
        <v>0</v>
      </c>
      <c r="E41" s="33">
        <f>'2012-13'!L41</f>
        <v>0</v>
      </c>
      <c r="F41" s="33">
        <f>'2013-14'!L41</f>
        <v>0</v>
      </c>
      <c r="G41" s="33">
        <f>'2014-15'!L41</f>
        <v>0</v>
      </c>
      <c r="H41" s="33">
        <f>'2015-16'!L41</f>
        <v>0</v>
      </c>
      <c r="I41" s="33">
        <f>'2016-17'!L41</f>
        <v>0</v>
      </c>
      <c r="J41" s="59">
        <f>'2017-18'!L41</f>
        <v>0</v>
      </c>
      <c r="K41" s="33">
        <f>'2018-19'!L41</f>
        <v>0</v>
      </c>
      <c r="L41" s="59">
        <f>'2019-20'!L41</f>
        <v>0</v>
      </c>
      <c r="M41" s="33">
        <f>'2020-21'!L41</f>
        <v>0</v>
      </c>
      <c r="N41" s="33">
        <f>'2021-22'!L41</f>
        <v>0</v>
      </c>
      <c r="O41" s="33">
        <f>'2022-23'!L41</f>
        <v>0</v>
      </c>
      <c r="P41" s="59">
        <f>'2023-24'!L41</f>
        <v>0</v>
      </c>
      <c r="Q41" s="68">
        <f>'2024-25'!L41</f>
        <v>0</v>
      </c>
    </row>
    <row r="42" spans="1:17" x14ac:dyDescent="0.2">
      <c r="A42" s="15" t="s">
        <v>2</v>
      </c>
      <c r="B42" s="31">
        <f>'2009-10'!L42</f>
        <v>0</v>
      </c>
      <c r="C42" s="33">
        <f>'2010-11'!L42</f>
        <v>0</v>
      </c>
      <c r="D42" s="33">
        <f>'2011-12'!L42</f>
        <v>0</v>
      </c>
      <c r="E42" s="33">
        <f>'2012-13'!L42</f>
        <v>0</v>
      </c>
      <c r="F42" s="33">
        <f>'2013-14'!L42</f>
        <v>0</v>
      </c>
      <c r="G42" s="33">
        <f>'2014-15'!L42</f>
        <v>0</v>
      </c>
      <c r="H42" s="33">
        <f>'2015-16'!L42</f>
        <v>0</v>
      </c>
      <c r="I42" s="33">
        <f>'2016-17'!L42</f>
        <v>0</v>
      </c>
      <c r="J42" s="59">
        <f>'2017-18'!L42</f>
        <v>0</v>
      </c>
      <c r="K42" s="33">
        <f>'2018-19'!L42</f>
        <v>0</v>
      </c>
      <c r="L42" s="59">
        <f>'2019-20'!L42</f>
        <v>0</v>
      </c>
      <c r="M42" s="33">
        <f>'2020-21'!L42</f>
        <v>0</v>
      </c>
      <c r="N42" s="33">
        <f>'2021-22'!L42</f>
        <v>0</v>
      </c>
      <c r="O42" s="33">
        <f>'2022-23'!L42</f>
        <v>0</v>
      </c>
      <c r="P42" s="59">
        <f>'2023-24'!L42</f>
        <v>0</v>
      </c>
      <c r="Q42" s="68">
        <f>'2024-25'!L42</f>
        <v>0</v>
      </c>
    </row>
    <row r="43" spans="1:17" x14ac:dyDescent="0.2">
      <c r="A43" s="15" t="s">
        <v>42</v>
      </c>
      <c r="B43" s="31">
        <f>'2009-10'!L43</f>
        <v>402384</v>
      </c>
      <c r="C43" s="33">
        <f>'2010-11'!L43</f>
        <v>406738</v>
      </c>
      <c r="D43" s="33">
        <f>'2011-12'!L43</f>
        <v>410155</v>
      </c>
      <c r="E43" s="33">
        <f>'2012-13'!L43</f>
        <v>412885</v>
      </c>
      <c r="F43" s="33">
        <f>'2013-14'!L43</f>
        <v>415952</v>
      </c>
      <c r="G43" s="33">
        <f>'2014-15'!L43</f>
        <v>422624</v>
      </c>
      <c r="H43" s="33">
        <f>'2015-16'!L43</f>
        <v>450673</v>
      </c>
      <c r="I43" s="33">
        <f>'2016-17'!L43</f>
        <v>493802</v>
      </c>
      <c r="J43" s="59">
        <f>'2017-18'!L43</f>
        <v>1290056</v>
      </c>
      <c r="K43" s="33">
        <f>'2018-19'!L43</f>
        <v>1939471</v>
      </c>
      <c r="L43" s="59">
        <f>'2019-20'!L43</f>
        <v>2169581</v>
      </c>
      <c r="M43" s="33">
        <f>'2020-21'!L43</f>
        <v>2594571</v>
      </c>
      <c r="N43" s="33">
        <f>'2021-22'!L43</f>
        <v>2722957</v>
      </c>
      <c r="O43" s="33">
        <f>'2022-23'!L43</f>
        <v>2702182</v>
      </c>
      <c r="P43" s="59">
        <f>'2023-24'!L43</f>
        <v>2705960</v>
      </c>
      <c r="Q43" s="68">
        <f>'2024-25'!L43</f>
        <v>2703539</v>
      </c>
    </row>
    <row r="44" spans="1:17" x14ac:dyDescent="0.2">
      <c r="A44" s="15" t="s">
        <v>43</v>
      </c>
      <c r="B44" s="31">
        <f>'2009-10'!L44</f>
        <v>0</v>
      </c>
      <c r="C44" s="33">
        <f>'2010-11'!L44</f>
        <v>0</v>
      </c>
      <c r="D44" s="33">
        <f>'2011-12'!L44</f>
        <v>0</v>
      </c>
      <c r="E44" s="33">
        <f>'2012-13'!L44</f>
        <v>0</v>
      </c>
      <c r="F44" s="33">
        <f>'2013-14'!L44</f>
        <v>0</v>
      </c>
      <c r="G44" s="33">
        <f>'2014-15'!L44</f>
        <v>0</v>
      </c>
      <c r="H44" s="33">
        <f>'2015-16'!L44</f>
        <v>0</v>
      </c>
      <c r="I44" s="33">
        <f>'2016-17'!L44</f>
        <v>0</v>
      </c>
      <c r="J44" s="59">
        <f>'2017-18'!L44</f>
        <v>0</v>
      </c>
      <c r="K44" s="33">
        <f>'2018-19'!L44</f>
        <v>0</v>
      </c>
      <c r="L44" s="59">
        <f>'2019-20'!L44</f>
        <v>0</v>
      </c>
      <c r="M44" s="33">
        <f>'2020-21'!L44</f>
        <v>0</v>
      </c>
      <c r="N44" s="33">
        <f>'2021-22'!L44</f>
        <v>12117493</v>
      </c>
      <c r="O44" s="33">
        <f>'2022-23'!L44</f>
        <v>9364517</v>
      </c>
      <c r="P44" s="59">
        <f>'2023-24'!L44</f>
        <v>17273267</v>
      </c>
      <c r="Q44" s="68">
        <f>'2024-25'!L44</f>
        <v>17771476</v>
      </c>
    </row>
    <row r="45" spans="1:17" x14ac:dyDescent="0.2">
      <c r="A45" s="15" t="s">
        <v>44</v>
      </c>
      <c r="B45" s="31">
        <f>'2009-10'!L45</f>
        <v>0</v>
      </c>
      <c r="C45" s="33">
        <f>'2010-11'!L45</f>
        <v>0</v>
      </c>
      <c r="D45" s="33">
        <f>'2011-12'!L45</f>
        <v>0</v>
      </c>
      <c r="E45" s="33">
        <f>'2012-13'!L45</f>
        <v>0</v>
      </c>
      <c r="F45" s="33">
        <f>'2013-14'!L45</f>
        <v>0</v>
      </c>
      <c r="G45" s="33">
        <f>'2014-15'!L45</f>
        <v>0</v>
      </c>
      <c r="H45" s="33">
        <f>'2015-16'!L45</f>
        <v>15546087</v>
      </c>
      <c r="I45" s="33">
        <f>'2016-17'!L45</f>
        <v>15798065</v>
      </c>
      <c r="J45" s="59">
        <f>'2017-18'!L45</f>
        <v>16162081</v>
      </c>
      <c r="K45" s="33">
        <f>'2018-19'!L45</f>
        <v>16210009</v>
      </c>
      <c r="L45" s="59">
        <f>'2019-20'!L45</f>
        <v>526338</v>
      </c>
      <c r="M45" s="33">
        <f>'2020-21'!L45</f>
        <v>745774</v>
      </c>
      <c r="N45" s="33">
        <f>'2021-22'!L45</f>
        <v>975934</v>
      </c>
      <c r="O45" s="33">
        <f>'2022-23'!L45</f>
        <v>1446314</v>
      </c>
      <c r="P45" s="59">
        <f>'2023-24'!L45</f>
        <v>1591032</v>
      </c>
      <c r="Q45" s="68">
        <f>'2024-25'!L45</f>
        <v>1745220</v>
      </c>
    </row>
    <row r="46" spans="1:17" x14ac:dyDescent="0.2">
      <c r="A46" s="15" t="s">
        <v>45</v>
      </c>
      <c r="B46" s="31">
        <f>'2009-10'!L46</f>
        <v>27420874</v>
      </c>
      <c r="C46" s="33">
        <f>'2010-11'!L46</f>
        <v>36712359</v>
      </c>
      <c r="D46" s="33">
        <f>'2011-12'!L46</f>
        <v>37756775</v>
      </c>
      <c r="E46" s="33">
        <f>'2012-13'!L46</f>
        <v>39941918</v>
      </c>
      <c r="F46" s="33">
        <f>'2013-14'!L46</f>
        <v>45480287</v>
      </c>
      <c r="G46" s="33">
        <f>'2014-15'!L46</f>
        <v>44645175</v>
      </c>
      <c r="H46" s="33">
        <f>'2015-16'!L46</f>
        <v>46845976</v>
      </c>
      <c r="I46" s="33">
        <f>'2016-17'!L46</f>
        <v>48474692</v>
      </c>
      <c r="J46" s="59">
        <f>'2017-18'!L46</f>
        <v>48165197</v>
      </c>
      <c r="K46" s="33">
        <f>'2018-19'!L46</f>
        <v>55561189</v>
      </c>
      <c r="L46" s="59">
        <f>'2019-20'!L46</f>
        <v>57336451</v>
      </c>
      <c r="M46" s="33">
        <f>'2020-21'!L46</f>
        <v>61794006</v>
      </c>
      <c r="N46" s="33">
        <f>'2021-22'!L46</f>
        <v>74897152</v>
      </c>
      <c r="O46" s="33">
        <f>'2022-23'!L46</f>
        <v>78421131</v>
      </c>
      <c r="P46" s="59">
        <f>'2023-24'!L46</f>
        <v>82851360</v>
      </c>
      <c r="Q46" s="68">
        <f>'2024-25'!L46</f>
        <v>87816268</v>
      </c>
    </row>
    <row r="47" spans="1:17" x14ac:dyDescent="0.2">
      <c r="A47" s="15" t="s">
        <v>46</v>
      </c>
      <c r="B47" s="31">
        <f>'2009-10'!L47</f>
        <v>0</v>
      </c>
      <c r="C47" s="33">
        <f>'2010-11'!L47</f>
        <v>0</v>
      </c>
      <c r="D47" s="33">
        <f>'2011-12'!L47</f>
        <v>0</v>
      </c>
      <c r="E47" s="33">
        <f>'2012-13'!L47</f>
        <v>0</v>
      </c>
      <c r="F47" s="33">
        <f>'2013-14'!L47</f>
        <v>0</v>
      </c>
      <c r="G47" s="33">
        <f>'2014-15'!L47</f>
        <v>0</v>
      </c>
      <c r="H47" s="33">
        <f>'2015-16'!L47</f>
        <v>0</v>
      </c>
      <c r="I47" s="33">
        <f>'2016-17'!L47</f>
        <v>0</v>
      </c>
      <c r="J47" s="59">
        <f>'2017-18'!L47</f>
        <v>0</v>
      </c>
      <c r="K47" s="33">
        <f>'2018-19'!L47</f>
        <v>0</v>
      </c>
      <c r="L47" s="59">
        <f>'2019-20'!L47</f>
        <v>0</v>
      </c>
      <c r="M47" s="33">
        <f>'2020-21'!L47</f>
        <v>0</v>
      </c>
      <c r="N47" s="33">
        <f>'2021-22'!L47</f>
        <v>0</v>
      </c>
      <c r="O47" s="33">
        <f>'2022-23'!L47</f>
        <v>0</v>
      </c>
      <c r="P47" s="59">
        <f>'2023-24'!L47</f>
        <v>0</v>
      </c>
      <c r="Q47" s="68">
        <f>'2024-25'!L47</f>
        <v>0</v>
      </c>
    </row>
    <row r="48" spans="1:17" x14ac:dyDescent="0.2">
      <c r="A48" s="15" t="s">
        <v>47</v>
      </c>
      <c r="B48" s="31">
        <f>'2009-10'!L48</f>
        <v>0</v>
      </c>
      <c r="C48" s="33">
        <f>'2010-11'!L48</f>
        <v>0</v>
      </c>
      <c r="D48" s="33">
        <f>'2011-12'!L48</f>
        <v>0</v>
      </c>
      <c r="E48" s="33">
        <f>'2012-13'!L48</f>
        <v>0</v>
      </c>
      <c r="F48" s="33">
        <f>'2013-14'!L48</f>
        <v>0</v>
      </c>
      <c r="G48" s="33">
        <f>'2014-15'!L48</f>
        <v>0</v>
      </c>
      <c r="H48" s="33">
        <f>'2015-16'!L48</f>
        <v>0</v>
      </c>
      <c r="I48" s="33">
        <f>'2016-17'!L48</f>
        <v>0</v>
      </c>
      <c r="J48" s="59">
        <f>'2017-18'!L48</f>
        <v>0</v>
      </c>
      <c r="K48" s="33">
        <f>'2018-19'!L48</f>
        <v>0</v>
      </c>
      <c r="L48" s="59">
        <f>'2019-20'!L48</f>
        <v>0</v>
      </c>
      <c r="M48" s="33">
        <f>'2020-21'!L48</f>
        <v>0</v>
      </c>
      <c r="N48" s="33">
        <f>'2021-22'!L48</f>
        <v>0</v>
      </c>
      <c r="O48" s="33">
        <f>'2022-23'!L48</f>
        <v>0</v>
      </c>
      <c r="P48" s="59">
        <f>'2023-24'!L48</f>
        <v>0</v>
      </c>
      <c r="Q48" s="68">
        <f>'2024-25'!L48</f>
        <v>0</v>
      </c>
    </row>
    <row r="49" spans="1:17" x14ac:dyDescent="0.2">
      <c r="A49" s="15" t="s">
        <v>48</v>
      </c>
      <c r="B49" s="31">
        <f>'2009-10'!L49</f>
        <v>0</v>
      </c>
      <c r="C49" s="33">
        <f>'2010-11'!L49</f>
        <v>0</v>
      </c>
      <c r="D49" s="33">
        <f>'2011-12'!L49</f>
        <v>0</v>
      </c>
      <c r="E49" s="33">
        <f>'2012-13'!L49</f>
        <v>0</v>
      </c>
      <c r="F49" s="33">
        <f>'2013-14'!L49</f>
        <v>0</v>
      </c>
      <c r="G49" s="33">
        <f>'2014-15'!L49</f>
        <v>0</v>
      </c>
      <c r="H49" s="33">
        <f>'2015-16'!L49</f>
        <v>0</v>
      </c>
      <c r="I49" s="33">
        <f>'2016-17'!L49</f>
        <v>0</v>
      </c>
      <c r="J49" s="59">
        <f>'2017-18'!L49</f>
        <v>0</v>
      </c>
      <c r="K49" s="33">
        <f>'2018-19'!L49</f>
        <v>0</v>
      </c>
      <c r="L49" s="59">
        <f>'2019-20'!L49</f>
        <v>0</v>
      </c>
      <c r="M49" s="33">
        <f>'2020-21'!L49</f>
        <v>0</v>
      </c>
      <c r="N49" s="33">
        <f>'2021-22'!L49</f>
        <v>0</v>
      </c>
      <c r="O49" s="33">
        <f>'2022-23'!L49</f>
        <v>0</v>
      </c>
      <c r="P49" s="59">
        <f>'2023-24'!L49</f>
        <v>0</v>
      </c>
      <c r="Q49" s="68">
        <f>'2024-25'!L49</f>
        <v>0</v>
      </c>
    </row>
    <row r="50" spans="1:17" x14ac:dyDescent="0.2">
      <c r="A50" s="15" t="s">
        <v>3</v>
      </c>
      <c r="B50" s="31">
        <f>'2009-10'!L50</f>
        <v>425383</v>
      </c>
      <c r="C50" s="33">
        <f>'2010-11'!L50</f>
        <v>425318</v>
      </c>
      <c r="D50" s="33">
        <f>'2011-12'!L50</f>
        <v>424432</v>
      </c>
      <c r="E50" s="33">
        <f>'2012-13'!L50</f>
        <v>430186</v>
      </c>
      <c r="F50" s="33">
        <f>'2013-14'!L50</f>
        <v>432736</v>
      </c>
      <c r="G50" s="33">
        <f>'2014-15'!L50</f>
        <v>439832</v>
      </c>
      <c r="H50" s="33">
        <f>'2015-16'!L50</f>
        <v>435022</v>
      </c>
      <c r="I50" s="33">
        <f>'2016-17'!L50</f>
        <v>437985</v>
      </c>
      <c r="J50" s="59">
        <f>'2017-18'!L50</f>
        <v>440753</v>
      </c>
      <c r="K50" s="33">
        <f>'2018-19'!L50</f>
        <v>446437</v>
      </c>
      <c r="L50" s="59">
        <f>'2019-20'!L50</f>
        <v>453552</v>
      </c>
      <c r="M50" s="33">
        <f>'2020-21'!L50</f>
        <v>449906</v>
      </c>
      <c r="N50" s="33">
        <f>'2021-22'!L50</f>
        <v>464263</v>
      </c>
      <c r="O50" s="33">
        <f>'2022-23'!L50</f>
        <v>691740</v>
      </c>
      <c r="P50" s="59">
        <f>'2023-24'!L50</f>
        <v>727366</v>
      </c>
      <c r="Q50" s="68">
        <f>'2024-25'!L50</f>
        <v>765168</v>
      </c>
    </row>
    <row r="51" spans="1:17" x14ac:dyDescent="0.2">
      <c r="A51" s="15" t="s">
        <v>49</v>
      </c>
      <c r="B51" s="31">
        <f>'2009-10'!L51</f>
        <v>30212376</v>
      </c>
      <c r="C51" s="33">
        <f>'2010-11'!L51</f>
        <v>31602053</v>
      </c>
      <c r="D51" s="33">
        <f>'2011-12'!L51</f>
        <v>32423518</v>
      </c>
      <c r="E51" s="33">
        <f>'2012-13'!L51</f>
        <v>32568700</v>
      </c>
      <c r="F51" s="33">
        <f>'2013-14'!L51</f>
        <v>33599052</v>
      </c>
      <c r="G51" s="33">
        <f>'2014-15'!L51</f>
        <v>34429199</v>
      </c>
      <c r="H51" s="33">
        <f>'2015-16'!L51</f>
        <v>35405414</v>
      </c>
      <c r="I51" s="33">
        <f>'2016-17'!L51</f>
        <v>35007304</v>
      </c>
      <c r="J51" s="59">
        <f>'2017-18'!L51</f>
        <v>35792429</v>
      </c>
      <c r="K51" s="33">
        <f>'2018-19'!L51</f>
        <v>36372729</v>
      </c>
      <c r="L51" s="59">
        <f>'2019-20'!L51</f>
        <v>37228610</v>
      </c>
      <c r="M51" s="33">
        <f>'2020-21'!L51</f>
        <v>38038731</v>
      </c>
      <c r="N51" s="33">
        <f>'2021-22'!L51</f>
        <v>38478925</v>
      </c>
      <c r="O51" s="33">
        <f>'2022-23'!L51</f>
        <v>262800</v>
      </c>
      <c r="P51" s="59">
        <f>'2023-24'!L51</f>
        <v>50012268</v>
      </c>
      <c r="Q51" s="68">
        <f>'2024-25'!L51</f>
        <v>61363961</v>
      </c>
    </row>
    <row r="52" spans="1:17" x14ac:dyDescent="0.2">
      <c r="A52" s="15" t="s">
        <v>50</v>
      </c>
      <c r="B52" s="31">
        <f>'2009-10'!L52</f>
        <v>3019540</v>
      </c>
      <c r="C52" s="33">
        <f>'2010-11'!L52</f>
        <v>2973350</v>
      </c>
      <c r="D52" s="33">
        <f>'2011-12'!L52</f>
        <v>3009578</v>
      </c>
      <c r="E52" s="33">
        <f>'2012-13'!L52</f>
        <v>3075638</v>
      </c>
      <c r="F52" s="33">
        <f>'2013-14'!L52</f>
        <v>0</v>
      </c>
      <c r="G52" s="33">
        <f>'2014-15'!L52</f>
        <v>0</v>
      </c>
      <c r="H52" s="33">
        <f>'2015-16'!L52</f>
        <v>123028</v>
      </c>
      <c r="I52" s="33">
        <f>'2016-17'!L52</f>
        <v>106488</v>
      </c>
      <c r="J52" s="59">
        <f>'2017-18'!L52</f>
        <v>134164</v>
      </c>
      <c r="K52" s="33">
        <f>'2018-19'!L52</f>
        <v>128640</v>
      </c>
      <c r="L52" s="59">
        <f>'2019-20'!L52</f>
        <v>125483</v>
      </c>
      <c r="M52" s="33">
        <f>'2020-21'!L52</f>
        <v>0</v>
      </c>
      <c r="N52" s="33">
        <f>'2021-22'!L52</f>
        <v>0</v>
      </c>
      <c r="O52" s="33">
        <f>'2022-23'!L52</f>
        <v>0</v>
      </c>
      <c r="P52" s="59">
        <f>'2023-24'!L52</f>
        <v>0</v>
      </c>
      <c r="Q52" s="68">
        <f>'2024-25'!L52</f>
        <v>0</v>
      </c>
    </row>
    <row r="53" spans="1:17" x14ac:dyDescent="0.2">
      <c r="A53" s="15" t="s">
        <v>4</v>
      </c>
      <c r="B53" s="31">
        <f>'2009-10'!L53</f>
        <v>34033199</v>
      </c>
      <c r="C53" s="33">
        <f>'2010-11'!L53</f>
        <v>36551522</v>
      </c>
      <c r="D53" s="33">
        <f>'2011-12'!L53</f>
        <v>40267866</v>
      </c>
      <c r="E53" s="33">
        <f>'2012-13'!L53</f>
        <v>43828872</v>
      </c>
      <c r="F53" s="33">
        <f>'2013-14'!L53</f>
        <v>45324809</v>
      </c>
      <c r="G53" s="33">
        <f>'2014-15'!L53</f>
        <v>47745200</v>
      </c>
      <c r="H53" s="33">
        <f>'2015-16'!L53</f>
        <v>48265631</v>
      </c>
      <c r="I53" s="33">
        <f>'2016-17'!L53</f>
        <v>53367278</v>
      </c>
      <c r="J53" s="59">
        <f>'2017-18'!L53</f>
        <v>62577901</v>
      </c>
      <c r="K53" s="33">
        <f>'2018-19'!L53</f>
        <v>68237980</v>
      </c>
      <c r="L53" s="59">
        <f>'2019-20'!L53</f>
        <v>75247655</v>
      </c>
      <c r="M53" s="33">
        <f>'2020-21'!L53</f>
        <v>78747069</v>
      </c>
      <c r="N53" s="33">
        <f>'2021-22'!L53</f>
        <v>83993706</v>
      </c>
      <c r="O53" s="33">
        <f>'2022-23'!L53</f>
        <v>86896390</v>
      </c>
      <c r="P53" s="59">
        <f>'2023-24'!L53</f>
        <v>97057490</v>
      </c>
      <c r="Q53" s="68">
        <f>'2024-25'!L53</f>
        <v>106744377</v>
      </c>
    </row>
    <row r="54" spans="1:17" x14ac:dyDescent="0.2">
      <c r="A54" s="15" t="s">
        <v>51</v>
      </c>
      <c r="B54" s="31">
        <f>'2009-10'!L54</f>
        <v>818533</v>
      </c>
      <c r="C54" s="33">
        <f>'2010-11'!L54</f>
        <v>816857</v>
      </c>
      <c r="D54" s="33">
        <f>'2011-12'!L54</f>
        <v>834016</v>
      </c>
      <c r="E54" s="33">
        <f>'2012-13'!L54</f>
        <v>1482262</v>
      </c>
      <c r="F54" s="33">
        <f>'2013-14'!L54</f>
        <v>1462778</v>
      </c>
      <c r="G54" s="33">
        <f>'2014-15'!L54</f>
        <v>1665650</v>
      </c>
      <c r="H54" s="33">
        <f>'2015-16'!L54</f>
        <v>1739488</v>
      </c>
      <c r="I54" s="33">
        <f>'2016-17'!L54</f>
        <v>1667823</v>
      </c>
      <c r="J54" s="59">
        <f>'2017-18'!L54</f>
        <v>2498460</v>
      </c>
      <c r="K54" s="33">
        <f>'2018-19'!L54</f>
        <v>2487624</v>
      </c>
      <c r="L54" s="59">
        <f>'2019-20'!L54</f>
        <v>2517897</v>
      </c>
      <c r="M54" s="33">
        <f>'2020-21'!L54</f>
        <v>2449279</v>
      </c>
      <c r="N54" s="33">
        <f>'2021-22'!L54</f>
        <v>2558467</v>
      </c>
      <c r="O54" s="33">
        <f>'2022-23'!L54</f>
        <v>2616120</v>
      </c>
      <c r="P54" s="59">
        <f>'2023-24'!L54</f>
        <v>2630361</v>
      </c>
      <c r="Q54" s="68">
        <f>'2024-25'!L54</f>
        <v>2654701</v>
      </c>
    </row>
    <row r="55" spans="1:17" x14ac:dyDescent="0.2">
      <c r="A55" s="15" t="s">
        <v>52</v>
      </c>
      <c r="B55" s="31">
        <f>'2009-10'!L55</f>
        <v>86955</v>
      </c>
      <c r="C55" s="33">
        <f>'2010-11'!L55</f>
        <v>315851</v>
      </c>
      <c r="D55" s="33">
        <f>'2011-12'!L55</f>
        <v>311961</v>
      </c>
      <c r="E55" s="33">
        <f>'2012-13'!L55</f>
        <v>694447</v>
      </c>
      <c r="F55" s="33">
        <f>'2013-14'!L55</f>
        <v>658503</v>
      </c>
      <c r="G55" s="33">
        <f>'2014-15'!L55</f>
        <v>656758</v>
      </c>
      <c r="H55" s="33">
        <f>'2015-16'!L55</f>
        <v>889079</v>
      </c>
      <c r="I55" s="33">
        <f>'2016-17'!L55</f>
        <v>1039021</v>
      </c>
      <c r="J55" s="59">
        <f>'2017-18'!L55</f>
        <v>1132131</v>
      </c>
      <c r="K55" s="33">
        <f>'2018-19'!L55</f>
        <v>1367159</v>
      </c>
      <c r="L55" s="59">
        <f>'2019-20'!L55</f>
        <v>1494965</v>
      </c>
      <c r="M55" s="33">
        <f>'2020-21'!L55</f>
        <v>1484902</v>
      </c>
      <c r="N55" s="33">
        <f>'2021-22'!L55</f>
        <v>4794165</v>
      </c>
      <c r="O55" s="33">
        <f>'2022-23'!L55</f>
        <v>5862257</v>
      </c>
      <c r="P55" s="59">
        <f>'2023-24'!L55</f>
        <v>6605245</v>
      </c>
      <c r="Q55" s="68">
        <f>'2024-25'!L55</f>
        <v>6673878</v>
      </c>
    </row>
    <row r="56" spans="1:17" x14ac:dyDescent="0.2">
      <c r="A56" s="15" t="s">
        <v>53</v>
      </c>
      <c r="B56" s="31">
        <f>'2009-10'!L56</f>
        <v>1229414</v>
      </c>
      <c r="C56" s="33">
        <f>'2010-11'!L56</f>
        <v>1162816</v>
      </c>
      <c r="D56" s="33">
        <f>'2011-12'!L56</f>
        <v>1844938</v>
      </c>
      <c r="E56" s="33">
        <f>'2012-13'!L56</f>
        <v>2167742</v>
      </c>
      <c r="F56" s="33">
        <f>'2013-14'!L56</f>
        <v>1983939</v>
      </c>
      <c r="G56" s="33">
        <f>'2014-15'!L56</f>
        <v>4626565</v>
      </c>
      <c r="H56" s="33">
        <f>'2015-16'!L56</f>
        <v>4542891</v>
      </c>
      <c r="I56" s="33">
        <f>'2016-17'!L56</f>
        <v>6692842</v>
      </c>
      <c r="J56" s="59">
        <f>'2017-18'!L56</f>
        <v>6387617</v>
      </c>
      <c r="K56" s="33">
        <f>'2018-19'!L56</f>
        <v>6680234</v>
      </c>
      <c r="L56" s="59">
        <f>'2019-20'!L56</f>
        <v>7210985</v>
      </c>
      <c r="M56" s="33">
        <f>'2020-21'!L56</f>
        <v>7476495</v>
      </c>
      <c r="N56" s="33">
        <f>'2021-22'!L56</f>
        <v>9206365</v>
      </c>
      <c r="O56" s="33">
        <f>'2022-23'!L56</f>
        <v>10916772</v>
      </c>
      <c r="P56" s="59">
        <f>'2023-24'!L56</f>
        <v>12909149</v>
      </c>
      <c r="Q56" s="68">
        <f>'2024-25'!L56</f>
        <v>15439460</v>
      </c>
    </row>
    <row r="57" spans="1:17" x14ac:dyDescent="0.2">
      <c r="A57" s="15" t="s">
        <v>54</v>
      </c>
      <c r="B57" s="31">
        <f>'2009-10'!L57</f>
        <v>0</v>
      </c>
      <c r="C57" s="33">
        <f>'2010-11'!L57</f>
        <v>0</v>
      </c>
      <c r="D57" s="33">
        <f>'2011-12'!L57</f>
        <v>0</v>
      </c>
      <c r="E57" s="33">
        <f>'2012-13'!L57</f>
        <v>0</v>
      </c>
      <c r="F57" s="33">
        <f>'2013-14'!L57</f>
        <v>0</v>
      </c>
      <c r="G57" s="33">
        <f>'2014-15'!L57</f>
        <v>0</v>
      </c>
      <c r="H57" s="33">
        <f>'2015-16'!L57</f>
        <v>0</v>
      </c>
      <c r="I57" s="33">
        <f>'2016-17'!L57</f>
        <v>0</v>
      </c>
      <c r="J57" s="59">
        <f>'2017-18'!L57</f>
        <v>0</v>
      </c>
      <c r="K57" s="33">
        <f>'2018-19'!L57</f>
        <v>0</v>
      </c>
      <c r="L57" s="59">
        <f>'2019-20'!L57</f>
        <v>0</v>
      </c>
      <c r="M57" s="33">
        <f>'2020-21'!L57</f>
        <v>0</v>
      </c>
      <c r="N57" s="33">
        <f>'2021-22'!L57</f>
        <v>0</v>
      </c>
      <c r="O57" s="33">
        <f>'2022-23'!L57</f>
        <v>0</v>
      </c>
      <c r="P57" s="59">
        <f>'2023-24'!L57</f>
        <v>0</v>
      </c>
      <c r="Q57" s="68">
        <f>'2024-25'!L57</f>
        <v>0</v>
      </c>
    </row>
    <row r="58" spans="1:17" x14ac:dyDescent="0.2">
      <c r="A58" s="27" t="s">
        <v>69</v>
      </c>
      <c r="B58" s="31">
        <f>'2009-10'!L58</f>
        <v>1056386</v>
      </c>
      <c r="C58" s="33">
        <f>'2010-11'!L58</f>
        <v>1059883</v>
      </c>
      <c r="D58" s="33">
        <f>'2011-12'!L58</f>
        <v>1295213</v>
      </c>
      <c r="E58" s="33">
        <f>'2012-13'!L58</f>
        <v>1282386</v>
      </c>
      <c r="F58" s="33">
        <f>'2013-14'!L58</f>
        <v>1291121</v>
      </c>
      <c r="G58" s="33">
        <f>'2014-15'!L58</f>
        <v>1359732</v>
      </c>
      <c r="H58" s="33">
        <f>'2015-16'!L58</f>
        <v>1367488</v>
      </c>
      <c r="I58" s="33">
        <f>'2016-17'!L58</f>
        <v>1392046</v>
      </c>
      <c r="J58" s="59">
        <f>'2017-18'!L58</f>
        <v>1583062</v>
      </c>
      <c r="K58" s="33">
        <f>'2018-19'!L58</f>
        <v>1854784</v>
      </c>
      <c r="L58" s="59">
        <f>'2019-20'!L58</f>
        <v>2112572</v>
      </c>
      <c r="M58" s="33">
        <f>'2020-21'!L58</f>
        <v>2442733</v>
      </c>
      <c r="N58" s="33">
        <f>'2021-22'!L58</f>
        <v>2950079</v>
      </c>
      <c r="O58" s="33">
        <f>'2022-23'!L58</f>
        <v>3573609</v>
      </c>
      <c r="P58" s="59">
        <f>'2023-24'!L58</f>
        <v>4107267</v>
      </c>
      <c r="Q58" s="68">
        <f>'2024-25'!L58</f>
        <v>5576495</v>
      </c>
    </row>
    <row r="59" spans="1:17" x14ac:dyDescent="0.2">
      <c r="A59" s="27" t="s">
        <v>70</v>
      </c>
      <c r="B59" s="31">
        <f>'2009-10'!L59</f>
        <v>55059650</v>
      </c>
      <c r="C59" s="33">
        <f>'2010-11'!L59</f>
        <v>70301238</v>
      </c>
      <c r="D59" s="33">
        <f>'2011-12'!L59</f>
        <v>70372502</v>
      </c>
      <c r="E59" s="33">
        <f>'2012-13'!L59</f>
        <v>70648694</v>
      </c>
      <c r="F59" s="33">
        <f>'2013-14'!L59</f>
        <v>70918832</v>
      </c>
      <c r="G59" s="33">
        <f>'2014-15'!L59</f>
        <v>70753898</v>
      </c>
      <c r="H59" s="33">
        <f>'2015-16'!L59</f>
        <v>71113894</v>
      </c>
      <c r="I59" s="33">
        <f>'2016-17'!L59</f>
        <v>65736717</v>
      </c>
      <c r="J59" s="59">
        <f>'2017-18'!L59</f>
        <v>65754206</v>
      </c>
      <c r="K59" s="33">
        <f>'2018-19'!L59</f>
        <v>61967928</v>
      </c>
      <c r="L59" s="59">
        <f>'2019-20'!L59</f>
        <v>64451941</v>
      </c>
      <c r="M59" s="33">
        <f>'2020-21'!L59</f>
        <v>65672301</v>
      </c>
      <c r="N59" s="33">
        <f>'2021-22'!L59</f>
        <v>64697480</v>
      </c>
      <c r="O59" s="33">
        <f>'2022-23'!L59</f>
        <v>72447916</v>
      </c>
      <c r="P59" s="59">
        <f>'2023-24'!L59</f>
        <v>81140202</v>
      </c>
      <c r="Q59" s="68">
        <f>'2024-25'!L59</f>
        <v>84891288</v>
      </c>
    </row>
    <row r="60" spans="1:17" x14ac:dyDescent="0.2">
      <c r="A60" s="15" t="s">
        <v>55</v>
      </c>
      <c r="B60" s="31">
        <f>'2009-10'!L60</f>
        <v>0</v>
      </c>
      <c r="C60" s="33">
        <f>'2010-11'!L60</f>
        <v>48116</v>
      </c>
      <c r="D60" s="33">
        <f>'2011-12'!L60</f>
        <v>23151</v>
      </c>
      <c r="E60" s="33">
        <f>'2012-13'!L60</f>
        <v>16876</v>
      </c>
      <c r="F60" s="33">
        <f>'2013-14'!L60</f>
        <v>16876</v>
      </c>
      <c r="G60" s="33">
        <f>'2014-15'!L60</f>
        <v>16876</v>
      </c>
      <c r="H60" s="33">
        <f>'2015-16'!L60</f>
        <v>0</v>
      </c>
      <c r="I60" s="33">
        <f>'2016-17'!L60</f>
        <v>0</v>
      </c>
      <c r="J60" s="59">
        <f>'2017-18'!L60</f>
        <v>226157</v>
      </c>
      <c r="K60" s="33">
        <f>'2018-19'!L60</f>
        <v>269226</v>
      </c>
      <c r="L60" s="59">
        <f>'2019-20'!L60</f>
        <v>201140</v>
      </c>
      <c r="M60" s="33">
        <f>'2020-21'!L60</f>
        <v>192555</v>
      </c>
      <c r="N60" s="33">
        <f>'2021-22'!L60</f>
        <v>182554</v>
      </c>
      <c r="O60" s="33">
        <f>'2022-23'!L60</f>
        <v>177554</v>
      </c>
      <c r="P60" s="59">
        <f>'2023-24'!L60</f>
        <v>177858</v>
      </c>
      <c r="Q60" s="68">
        <f>'2024-25'!L60</f>
        <v>219870</v>
      </c>
    </row>
    <row r="61" spans="1:17" x14ac:dyDescent="0.2">
      <c r="A61" s="15" t="s">
        <v>6</v>
      </c>
      <c r="B61" s="31">
        <f>'2009-10'!L61</f>
        <v>25160778</v>
      </c>
      <c r="C61" s="33">
        <f>'2010-11'!L61</f>
        <v>24908302</v>
      </c>
      <c r="D61" s="33">
        <f>'2011-12'!L61</f>
        <v>25094317</v>
      </c>
      <c r="E61" s="33">
        <f>'2012-13'!L61</f>
        <v>25930294</v>
      </c>
      <c r="F61" s="33">
        <f>'2013-14'!L61</f>
        <v>28510912</v>
      </c>
      <c r="G61" s="33">
        <f>'2014-15'!L61</f>
        <v>29019725</v>
      </c>
      <c r="H61" s="33">
        <f>'2015-16'!L61</f>
        <v>30184962</v>
      </c>
      <c r="I61" s="33">
        <f>'2016-17'!L61</f>
        <v>31493118</v>
      </c>
      <c r="J61" s="59">
        <f>'2017-18'!L61</f>
        <v>32362750</v>
      </c>
      <c r="K61" s="33">
        <f>'2018-19'!L61</f>
        <v>34196000</v>
      </c>
      <c r="L61" s="59">
        <f>'2019-20'!L61</f>
        <v>36988905</v>
      </c>
      <c r="M61" s="33">
        <f>'2020-21'!L61</f>
        <v>38895049</v>
      </c>
      <c r="N61" s="33">
        <f>'2021-22'!L61</f>
        <v>40995454</v>
      </c>
      <c r="O61" s="33">
        <f>'2022-23'!L61</f>
        <v>42673248</v>
      </c>
      <c r="P61" s="59">
        <f>'2023-24'!L61</f>
        <v>49010744</v>
      </c>
      <c r="Q61" s="68">
        <f>'2024-25'!L61</f>
        <v>55413487</v>
      </c>
    </row>
    <row r="62" spans="1:17" x14ac:dyDescent="0.2">
      <c r="A62" s="15" t="s">
        <v>5</v>
      </c>
      <c r="B62" s="31">
        <f>'2009-10'!L62</f>
        <v>1476249</v>
      </c>
      <c r="C62" s="33">
        <f>'2010-11'!L62</f>
        <v>1457847</v>
      </c>
      <c r="D62" s="33">
        <f>'2011-12'!L62</f>
        <v>1448202</v>
      </c>
      <c r="E62" s="33">
        <f>'2012-13'!L62</f>
        <v>1455261</v>
      </c>
      <c r="F62" s="33">
        <f>'2013-14'!L62</f>
        <v>1491332</v>
      </c>
      <c r="G62" s="33">
        <f>'2014-15'!L62</f>
        <v>1473597</v>
      </c>
      <c r="H62" s="33">
        <f>'2015-16'!L62</f>
        <v>1406859</v>
      </c>
      <c r="I62" s="33">
        <f>'2016-17'!L62</f>
        <v>1196037</v>
      </c>
      <c r="J62" s="59">
        <f>'2017-18'!L62</f>
        <v>1312512</v>
      </c>
      <c r="K62" s="33">
        <f>'2018-19'!L62</f>
        <v>2348056</v>
      </c>
      <c r="L62" s="59">
        <f>'2019-20'!L62</f>
        <v>2419648</v>
      </c>
      <c r="M62" s="33">
        <f>'2020-21'!L62</f>
        <v>2443289</v>
      </c>
      <c r="N62" s="33">
        <f>'2021-22'!L62</f>
        <v>2437010</v>
      </c>
      <c r="O62" s="33">
        <f>'2022-23'!L62</f>
        <v>2446613</v>
      </c>
      <c r="P62" s="59">
        <f>'2023-24'!L62</f>
        <v>2591384</v>
      </c>
      <c r="Q62" s="68">
        <f>'2024-25'!L62</f>
        <v>2611496</v>
      </c>
    </row>
    <row r="63" spans="1:17" x14ac:dyDescent="0.2">
      <c r="A63" s="15" t="s">
        <v>56</v>
      </c>
      <c r="B63" s="31">
        <f>'2009-10'!L63</f>
        <v>0</v>
      </c>
      <c r="C63" s="33">
        <f>'2010-11'!L63</f>
        <v>0</v>
      </c>
      <c r="D63" s="33">
        <f>'2011-12'!L63</f>
        <v>0</v>
      </c>
      <c r="E63" s="33">
        <f>'2012-13'!L63</f>
        <v>0</v>
      </c>
      <c r="F63" s="33">
        <f>'2013-14'!L63</f>
        <v>0</v>
      </c>
      <c r="G63" s="33">
        <f>'2014-15'!L63</f>
        <v>0</v>
      </c>
      <c r="H63" s="33">
        <f>'2015-16'!L63</f>
        <v>0</v>
      </c>
      <c r="I63" s="33">
        <f>'2016-17'!L63</f>
        <v>0</v>
      </c>
      <c r="J63" s="59">
        <f>'2017-18'!L63</f>
        <v>0</v>
      </c>
      <c r="K63" s="33">
        <f>'2018-19'!L63</f>
        <v>0</v>
      </c>
      <c r="L63" s="59">
        <f>'2019-20'!L63</f>
        <v>0</v>
      </c>
      <c r="M63" s="33">
        <f>'2020-21'!L63</f>
        <v>0</v>
      </c>
      <c r="N63" s="33">
        <f>'2021-22'!L63</f>
        <v>0</v>
      </c>
      <c r="O63" s="33">
        <f>'2022-23'!L63</f>
        <v>0</v>
      </c>
      <c r="P63" s="59">
        <f>'2023-24'!L63</f>
        <v>0</v>
      </c>
      <c r="Q63" s="68">
        <f>'2024-25'!L63</f>
        <v>0</v>
      </c>
    </row>
    <row r="64" spans="1:17" x14ac:dyDescent="0.2">
      <c r="A64" s="15" t="s">
        <v>57</v>
      </c>
      <c r="B64" s="31">
        <f>'2009-10'!L64</f>
        <v>0</v>
      </c>
      <c r="C64" s="33">
        <f>'2010-11'!L64</f>
        <v>0</v>
      </c>
      <c r="D64" s="33">
        <f>'2011-12'!L64</f>
        <v>0</v>
      </c>
      <c r="E64" s="33">
        <f>'2012-13'!L64</f>
        <v>0</v>
      </c>
      <c r="F64" s="33">
        <f>'2013-14'!L64</f>
        <v>0</v>
      </c>
      <c r="G64" s="33">
        <f>'2014-15'!L64</f>
        <v>0</v>
      </c>
      <c r="H64" s="33">
        <f>'2015-16'!L64</f>
        <v>0</v>
      </c>
      <c r="I64" s="33">
        <f>'2016-17'!L64</f>
        <v>0</v>
      </c>
      <c r="J64" s="59">
        <f>'2017-18'!L64</f>
        <v>0</v>
      </c>
      <c r="K64" s="33">
        <f>'2018-19'!L64</f>
        <v>0</v>
      </c>
      <c r="L64" s="59">
        <f>'2019-20'!L64</f>
        <v>0</v>
      </c>
      <c r="M64" s="33">
        <f>'2020-21'!L64</f>
        <v>0</v>
      </c>
      <c r="N64" s="33">
        <f>'2021-22'!L64</f>
        <v>0</v>
      </c>
      <c r="O64" s="33">
        <f>'2022-23'!L64</f>
        <v>0</v>
      </c>
      <c r="P64" s="59">
        <f>'2023-24'!L64</f>
        <v>0</v>
      </c>
      <c r="Q64" s="68">
        <f>'2024-25'!L64</f>
        <v>0</v>
      </c>
    </row>
    <row r="65" spans="1:17" x14ac:dyDescent="0.2">
      <c r="A65" s="15" t="s">
        <v>58</v>
      </c>
      <c r="B65" s="31">
        <f>'2009-10'!L65</f>
        <v>0</v>
      </c>
      <c r="C65" s="33">
        <f>'2010-11'!L65</f>
        <v>0</v>
      </c>
      <c r="D65" s="33">
        <f>'2011-12'!L65</f>
        <v>0</v>
      </c>
      <c r="E65" s="33">
        <f>'2012-13'!L65</f>
        <v>0</v>
      </c>
      <c r="F65" s="33">
        <f>'2013-14'!L65</f>
        <v>0</v>
      </c>
      <c r="G65" s="33">
        <f>'2014-15'!L65</f>
        <v>0</v>
      </c>
      <c r="H65" s="33">
        <f>'2015-16'!L65</f>
        <v>0</v>
      </c>
      <c r="I65" s="33">
        <f>'2016-17'!L65</f>
        <v>0</v>
      </c>
      <c r="J65" s="59">
        <f>'2017-18'!L65</f>
        <v>0</v>
      </c>
      <c r="K65" s="33">
        <f>'2018-19'!L65</f>
        <v>0</v>
      </c>
      <c r="L65" s="59">
        <f>'2019-20'!L65</f>
        <v>0</v>
      </c>
      <c r="M65" s="33">
        <f>'2020-21'!L65</f>
        <v>0</v>
      </c>
      <c r="N65" s="33">
        <f>'2021-22'!L65</f>
        <v>0</v>
      </c>
      <c r="O65" s="33">
        <f>'2022-23'!L65</f>
        <v>0</v>
      </c>
      <c r="P65" s="59">
        <f>'2023-24'!L65</f>
        <v>0</v>
      </c>
      <c r="Q65" s="68">
        <f>'2024-25'!L65</f>
        <v>0</v>
      </c>
    </row>
    <row r="66" spans="1:17" x14ac:dyDescent="0.2">
      <c r="A66" s="15" t="s">
        <v>59</v>
      </c>
      <c r="B66" s="31">
        <f>'2009-10'!L66</f>
        <v>0</v>
      </c>
      <c r="C66" s="33">
        <f>'2010-11'!L66</f>
        <v>0</v>
      </c>
      <c r="D66" s="33">
        <f>'2011-12'!L66</f>
        <v>0</v>
      </c>
      <c r="E66" s="33">
        <f>'2012-13'!L66</f>
        <v>0</v>
      </c>
      <c r="F66" s="33">
        <f>'2013-14'!L66</f>
        <v>0</v>
      </c>
      <c r="G66" s="33">
        <f>'2014-15'!L66</f>
        <v>0</v>
      </c>
      <c r="H66" s="33">
        <f>'2015-16'!L66</f>
        <v>0</v>
      </c>
      <c r="I66" s="33">
        <f>'2016-17'!L66</f>
        <v>0</v>
      </c>
      <c r="J66" s="59">
        <f>'2017-18'!L66</f>
        <v>0</v>
      </c>
      <c r="K66" s="33">
        <f>'2018-19'!L66</f>
        <v>0</v>
      </c>
      <c r="L66" s="59">
        <f>'2019-20'!L66</f>
        <v>0</v>
      </c>
      <c r="M66" s="33">
        <f>'2020-21'!L66</f>
        <v>0</v>
      </c>
      <c r="N66" s="33">
        <f>'2021-22'!L66</f>
        <v>0</v>
      </c>
      <c r="O66" s="33">
        <f>'2022-23'!L66</f>
        <v>0</v>
      </c>
      <c r="P66" s="59">
        <f>'2023-24'!L66</f>
        <v>0</v>
      </c>
      <c r="Q66" s="68">
        <f>'2024-25'!L66</f>
        <v>0</v>
      </c>
    </row>
    <row r="67" spans="1:17" x14ac:dyDescent="0.2">
      <c r="A67" s="15" t="s">
        <v>60</v>
      </c>
      <c r="B67" s="31">
        <f>'2009-10'!L67</f>
        <v>16510420</v>
      </c>
      <c r="C67" s="33">
        <f>'2010-11'!L67</f>
        <v>17313834</v>
      </c>
      <c r="D67" s="33">
        <f>'2011-12'!L67</f>
        <v>18167659</v>
      </c>
      <c r="E67" s="33">
        <f>'2012-13'!L67</f>
        <v>19950219</v>
      </c>
      <c r="F67" s="33">
        <f>'2013-14'!L67</f>
        <v>19232660</v>
      </c>
      <c r="G67" s="33">
        <f>'2014-15'!L67</f>
        <v>19424134</v>
      </c>
      <c r="H67" s="33">
        <f>'2015-16'!L67</f>
        <v>22628041</v>
      </c>
      <c r="I67" s="33">
        <f>'2016-17'!L67</f>
        <v>23068952</v>
      </c>
      <c r="J67" s="59">
        <f>'2017-18'!L67</f>
        <v>24000209</v>
      </c>
      <c r="K67" s="33">
        <f>'2018-19'!L67</f>
        <v>25788527</v>
      </c>
      <c r="L67" s="59">
        <f>'2019-20'!L67</f>
        <v>27425325</v>
      </c>
      <c r="M67" s="33">
        <f>'2020-21'!L67</f>
        <v>27698691</v>
      </c>
      <c r="N67" s="33">
        <f>'2021-22'!L67</f>
        <v>28076555</v>
      </c>
      <c r="O67" s="33">
        <f>'2022-23'!L67</f>
        <v>29163906</v>
      </c>
      <c r="P67" s="59">
        <f>'2023-24'!L67</f>
        <v>30763703</v>
      </c>
      <c r="Q67" s="68">
        <f>'2024-25'!L67</f>
        <v>35167689</v>
      </c>
    </row>
    <row r="68" spans="1:17" x14ac:dyDescent="0.2">
      <c r="A68" s="15" t="s">
        <v>61</v>
      </c>
      <c r="B68" s="31">
        <f>'2009-10'!L68</f>
        <v>0</v>
      </c>
      <c r="C68" s="33">
        <f>'2010-11'!L68</f>
        <v>0</v>
      </c>
      <c r="D68" s="33">
        <f>'2011-12'!L68</f>
        <v>0</v>
      </c>
      <c r="E68" s="33">
        <f>'2012-13'!L68</f>
        <v>0</v>
      </c>
      <c r="F68" s="33">
        <f>'2013-14'!L68</f>
        <v>0</v>
      </c>
      <c r="G68" s="33">
        <f>'2014-15'!L68</f>
        <v>0</v>
      </c>
      <c r="H68" s="33">
        <f>'2015-16'!L68</f>
        <v>0</v>
      </c>
      <c r="I68" s="33">
        <f>'2016-17'!L68</f>
        <v>0</v>
      </c>
      <c r="J68" s="59">
        <f>'2017-18'!L68</f>
        <v>0</v>
      </c>
      <c r="K68" s="33">
        <f>'2018-19'!L68</f>
        <v>0</v>
      </c>
      <c r="L68" s="59">
        <f>'2019-20'!L68</f>
        <v>0</v>
      </c>
      <c r="M68" s="33">
        <f>'2020-21'!L68</f>
        <v>0</v>
      </c>
      <c r="N68" s="33">
        <f>'2021-22'!L68</f>
        <v>0</v>
      </c>
      <c r="O68" s="33">
        <f>'2022-23'!L68</f>
        <v>0</v>
      </c>
      <c r="P68" s="59">
        <f>'2023-24'!L68</f>
        <v>0</v>
      </c>
      <c r="Q68" s="68">
        <f>'2024-25'!L68</f>
        <v>0</v>
      </c>
    </row>
    <row r="69" spans="1:17" x14ac:dyDescent="0.2">
      <c r="A69" s="15" t="s">
        <v>62</v>
      </c>
      <c r="B69" s="31">
        <f>'2009-10'!L69</f>
        <v>0</v>
      </c>
      <c r="C69" s="33">
        <f>'2010-11'!L69</f>
        <v>0</v>
      </c>
      <c r="D69" s="33">
        <f>'2011-12'!L69</f>
        <v>0</v>
      </c>
      <c r="E69" s="33">
        <f>'2012-13'!L69</f>
        <v>0</v>
      </c>
      <c r="F69" s="33">
        <f>'2013-14'!L69</f>
        <v>0</v>
      </c>
      <c r="G69" s="33">
        <f>'2014-15'!L69</f>
        <v>0</v>
      </c>
      <c r="H69" s="33">
        <f>'2015-16'!L69</f>
        <v>0</v>
      </c>
      <c r="I69" s="33">
        <f>'2016-17'!L69</f>
        <v>0</v>
      </c>
      <c r="J69" s="59">
        <f>'2017-18'!L69</f>
        <v>0</v>
      </c>
      <c r="K69" s="33">
        <f>'2018-19'!L69</f>
        <v>0</v>
      </c>
      <c r="L69" s="59">
        <f>'2019-20'!L69</f>
        <v>0</v>
      </c>
      <c r="M69" s="33">
        <f>'2020-21'!L69</f>
        <v>0</v>
      </c>
      <c r="N69" s="33">
        <f>'2021-22'!L69</f>
        <v>0</v>
      </c>
      <c r="O69" s="33">
        <f>'2022-23'!L69</f>
        <v>0</v>
      </c>
      <c r="P69" s="59">
        <f>'2023-24'!L69</f>
        <v>0</v>
      </c>
      <c r="Q69" s="68">
        <f>'2024-25'!L69</f>
        <v>0</v>
      </c>
    </row>
    <row r="70" spans="1:17" x14ac:dyDescent="0.2">
      <c r="A70" s="15" t="s">
        <v>63</v>
      </c>
      <c r="B70" s="31">
        <f>'2009-10'!L70</f>
        <v>0</v>
      </c>
      <c r="C70" s="33">
        <f>'2010-11'!L70</f>
        <v>0</v>
      </c>
      <c r="D70" s="33">
        <f>'2011-12'!L70</f>
        <v>0</v>
      </c>
      <c r="E70" s="33">
        <f>'2012-13'!L70</f>
        <v>0</v>
      </c>
      <c r="F70" s="33">
        <f>'2013-14'!L70</f>
        <v>0</v>
      </c>
      <c r="G70" s="33">
        <f>'2014-15'!L70</f>
        <v>0</v>
      </c>
      <c r="H70" s="33">
        <f>'2015-16'!L70</f>
        <v>0</v>
      </c>
      <c r="I70" s="33">
        <f>'2016-17'!L70</f>
        <v>0</v>
      </c>
      <c r="J70" s="59">
        <f>'2017-18'!L70</f>
        <v>0</v>
      </c>
      <c r="K70" s="33">
        <f>'2018-19'!L70</f>
        <v>0</v>
      </c>
      <c r="L70" s="59">
        <f>'2019-20'!L70</f>
        <v>0</v>
      </c>
      <c r="M70" s="33">
        <f>'2020-21'!L70</f>
        <v>0</v>
      </c>
      <c r="N70" s="33">
        <f>'2021-22'!L70</f>
        <v>0</v>
      </c>
      <c r="O70" s="33">
        <f>'2022-23'!L70</f>
        <v>0</v>
      </c>
      <c r="P70" s="59">
        <f>'2023-24'!L70</f>
        <v>0</v>
      </c>
      <c r="Q70" s="68">
        <f>'2024-25'!L70</f>
        <v>0</v>
      </c>
    </row>
    <row r="71" spans="1:17" x14ac:dyDescent="0.2">
      <c r="A71" s="22" t="s">
        <v>80</v>
      </c>
      <c r="B71" s="23">
        <f>'2009-10'!L71</f>
        <v>510425098</v>
      </c>
      <c r="C71" s="24">
        <f>'2010-11'!L71</f>
        <v>558018781</v>
      </c>
      <c r="D71" s="24">
        <f>'2011-12'!L71</f>
        <v>580525019</v>
      </c>
      <c r="E71" s="24">
        <f>'2012-13'!L71</f>
        <v>614288245</v>
      </c>
      <c r="F71" s="24">
        <f>'2013-14'!L71</f>
        <v>651243426</v>
      </c>
      <c r="G71" s="24">
        <f>'2014-15'!L71</f>
        <v>691179765</v>
      </c>
      <c r="H71" s="24">
        <f>'2015-16'!L71</f>
        <v>752212796</v>
      </c>
      <c r="I71" s="24">
        <f>'2016-17'!L71</f>
        <v>790588799</v>
      </c>
      <c r="J71" s="60">
        <f>'2017-18'!L71</f>
        <v>845565009</v>
      </c>
      <c r="K71" s="24">
        <f>'2018-19'!L71</f>
        <v>918399696</v>
      </c>
      <c r="L71" s="60">
        <f>'2019-20'!L71</f>
        <v>955796952</v>
      </c>
      <c r="M71" s="24">
        <f>'2020-21'!L71</f>
        <v>1015232541</v>
      </c>
      <c r="N71" s="24">
        <f>'2021-22'!L71</f>
        <v>1085539520</v>
      </c>
      <c r="O71" s="24">
        <f>'2022-23'!L71</f>
        <v>1109283363</v>
      </c>
      <c r="P71" s="60">
        <f>'2023-24'!L71</f>
        <v>1276746974</v>
      </c>
      <c r="Q71" s="69">
        <f>'2024-25'!L71</f>
        <v>1393837971</v>
      </c>
    </row>
    <row r="72" spans="1:17" x14ac:dyDescent="0.2">
      <c r="A72" s="25" t="s">
        <v>67</v>
      </c>
      <c r="B72" s="55" t="s">
        <v>68</v>
      </c>
      <c r="C72" s="26">
        <f t="shared" ref="C72:H72" si="0">(C71-B71)/B71</f>
        <v>9.3243226452787001E-2</v>
      </c>
      <c r="D72" s="26">
        <f t="shared" si="0"/>
        <v>4.0332402360486144E-2</v>
      </c>
      <c r="E72" s="26">
        <f t="shared" si="0"/>
        <v>5.8159812057988147E-2</v>
      </c>
      <c r="F72" s="26">
        <f t="shared" si="0"/>
        <v>6.0159349134216299E-2</v>
      </c>
      <c r="G72" s="26">
        <f t="shared" si="0"/>
        <v>6.1323212497196092E-2</v>
      </c>
      <c r="H72" s="26">
        <f t="shared" si="0"/>
        <v>8.8302687796422974E-2</v>
      </c>
      <c r="I72" s="26">
        <f t="shared" ref="I72:N72" si="1">(I71-H71)/H71</f>
        <v>5.1017482292337928E-2</v>
      </c>
      <c r="J72" s="61">
        <f t="shared" si="1"/>
        <v>6.9538311280830586E-2</v>
      </c>
      <c r="K72" s="26">
        <f t="shared" si="1"/>
        <v>8.613730017770875E-2</v>
      </c>
      <c r="L72" s="26">
        <f t="shared" si="1"/>
        <v>4.0720022189554381E-2</v>
      </c>
      <c r="M72" s="26">
        <f t="shared" si="1"/>
        <v>6.2184325735326264E-2</v>
      </c>
      <c r="N72" s="26">
        <f t="shared" si="1"/>
        <v>6.9252093644228449E-2</v>
      </c>
      <c r="O72" s="26">
        <f>(O71-N71)/N71</f>
        <v>2.187284991706244E-2</v>
      </c>
      <c r="P72" s="65">
        <f>(P71-O71)/O71</f>
        <v>0.15096558425531889</v>
      </c>
      <c r="Q72" s="70">
        <f>(Q71-P71)/P71</f>
        <v>9.1710416695297378E-2</v>
      </c>
    </row>
    <row r="73" spans="1:17" x14ac:dyDescent="0.2">
      <c r="A73" s="9"/>
      <c r="B73" s="30"/>
      <c r="C73" s="28"/>
      <c r="D73" s="28"/>
      <c r="E73" s="28"/>
      <c r="F73" s="28"/>
      <c r="G73" s="28"/>
      <c r="H73" s="28"/>
      <c r="I73" s="28"/>
      <c r="J73" s="28"/>
      <c r="K73" s="28"/>
      <c r="L73" s="28"/>
      <c r="M73" s="28"/>
      <c r="N73" s="28"/>
      <c r="O73" s="28"/>
      <c r="P73" s="28"/>
      <c r="Q73" s="29"/>
    </row>
    <row r="74" spans="1:17" ht="38.25" customHeight="1" x14ac:dyDescent="0.2">
      <c r="A74" s="62" t="s">
        <v>119</v>
      </c>
      <c r="B74" s="63"/>
      <c r="C74" s="63"/>
      <c r="D74" s="63"/>
      <c r="E74" s="63"/>
      <c r="F74" s="63"/>
      <c r="G74" s="63"/>
      <c r="H74" s="63"/>
      <c r="I74" s="63"/>
      <c r="J74" s="63"/>
      <c r="K74" s="63"/>
      <c r="L74" s="63"/>
      <c r="M74" s="63"/>
      <c r="N74" s="63"/>
      <c r="O74" s="63"/>
      <c r="P74" s="63"/>
      <c r="Q74" s="64"/>
    </row>
    <row r="75" spans="1:17" x14ac:dyDescent="0.2">
      <c r="A75" s="9"/>
      <c r="B75" s="28"/>
      <c r="C75" s="28"/>
      <c r="D75" s="28"/>
      <c r="E75" s="28"/>
      <c r="F75" s="28"/>
      <c r="G75" s="28"/>
      <c r="H75" s="28"/>
      <c r="I75" s="28"/>
      <c r="J75" s="28"/>
      <c r="K75" s="28"/>
      <c r="L75" s="28"/>
      <c r="M75" s="28"/>
      <c r="N75" s="28"/>
      <c r="O75" s="28"/>
      <c r="P75" s="28"/>
      <c r="Q75" s="29"/>
    </row>
    <row r="76" spans="1:17" ht="13.5" thickBot="1" x14ac:dyDescent="0.25">
      <c r="A76" s="18" t="s">
        <v>83</v>
      </c>
      <c r="B76" s="20"/>
      <c r="C76" s="20"/>
      <c r="D76" s="20"/>
      <c r="E76" s="20"/>
      <c r="F76" s="20"/>
      <c r="G76" s="20"/>
      <c r="H76" s="20"/>
      <c r="I76" s="20"/>
      <c r="J76" s="20"/>
      <c r="K76" s="20"/>
      <c r="L76" s="20"/>
      <c r="M76" s="20"/>
      <c r="N76" s="20"/>
      <c r="O76" s="20"/>
      <c r="P76" s="20"/>
      <c r="Q76" s="21"/>
    </row>
    <row r="77" spans="1:17" x14ac:dyDescent="0.2">
      <c r="A77" s="2"/>
      <c r="B77" s="1"/>
      <c r="C77" s="1"/>
      <c r="D77" s="1"/>
      <c r="E77" s="1"/>
      <c r="F77" s="1"/>
      <c r="G77" s="1"/>
      <c r="H77" s="1"/>
      <c r="I77" s="1"/>
      <c r="J77" s="1"/>
      <c r="K77" s="1"/>
      <c r="L77" s="1"/>
      <c r="M77" s="1"/>
      <c r="N77" s="1"/>
      <c r="O77" s="1"/>
      <c r="P77" s="1"/>
      <c r="Q77" s="1"/>
    </row>
    <row r="78" spans="1:17" x14ac:dyDescent="0.2">
      <c r="B78" s="1"/>
      <c r="C78" s="1"/>
      <c r="D78" s="1"/>
      <c r="E78" s="1"/>
      <c r="F78" s="1"/>
      <c r="G78" s="1"/>
      <c r="H78" s="1"/>
      <c r="I78" s="1"/>
      <c r="J78" s="1"/>
      <c r="K78" s="1"/>
      <c r="L78" s="1"/>
      <c r="M78" s="1"/>
      <c r="N78" s="1"/>
      <c r="O78" s="1"/>
      <c r="P78" s="1"/>
      <c r="Q78" s="1"/>
    </row>
    <row r="79" spans="1:17" x14ac:dyDescent="0.2">
      <c r="B79" s="1"/>
      <c r="C79" s="1"/>
      <c r="D79" s="1"/>
      <c r="E79" s="1"/>
      <c r="F79" s="1"/>
      <c r="G79" s="1"/>
      <c r="H79" s="1"/>
      <c r="I79" s="1"/>
      <c r="J79" s="1"/>
      <c r="K79" s="1"/>
      <c r="L79" s="1"/>
      <c r="M79" s="1"/>
      <c r="N79" s="1"/>
      <c r="O79" s="1"/>
      <c r="P79" s="1"/>
      <c r="Q79" s="1"/>
    </row>
    <row r="80" spans="1:17" x14ac:dyDescent="0.2">
      <c r="B80" s="1"/>
      <c r="C80" s="1"/>
      <c r="D80" s="1"/>
      <c r="E80" s="1"/>
      <c r="F80" s="1"/>
      <c r="G80" s="1"/>
      <c r="H80" s="1"/>
      <c r="I80" s="1"/>
      <c r="J80" s="1"/>
      <c r="K80" s="1"/>
      <c r="L80" s="1"/>
      <c r="M80" s="1"/>
      <c r="N80" s="1"/>
      <c r="O80" s="1"/>
      <c r="P80" s="1"/>
      <c r="Q80" s="1"/>
    </row>
    <row r="81" spans="2:17" x14ac:dyDescent="0.2">
      <c r="B81" s="1"/>
      <c r="C81" s="1"/>
      <c r="D81" s="1"/>
      <c r="E81" s="1"/>
      <c r="F81" s="1"/>
      <c r="G81" s="1"/>
      <c r="H81" s="1"/>
      <c r="I81" s="1"/>
      <c r="J81" s="1"/>
      <c r="K81" s="1"/>
      <c r="L81" s="1"/>
      <c r="M81" s="1"/>
      <c r="N81" s="1"/>
      <c r="O81" s="1"/>
      <c r="P81" s="1"/>
      <c r="Q81" s="1"/>
    </row>
  </sheetData>
  <mergeCells count="1">
    <mergeCell ref="A74:Q74"/>
  </mergeCells>
  <phoneticPr fontId="4" type="noConversion"/>
  <printOptions horizontalCentered="1"/>
  <pageMargins left="0.5" right="0.5" top="0.5" bottom="0.5" header="0.3" footer="0.3"/>
  <pageSetup scale="50" fitToHeight="0" orientation="landscape" r:id="rId1"/>
  <headerFooter>
    <oddFooter>&amp;L&amp;11Office of Economic and Demographic Research&amp;R&amp;11March 24, 2025</oddFooter>
  </headerFooter>
  <rowBreaks count="1" manualBreakCount="1">
    <brk id="72"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110</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7000</v>
      </c>
      <c r="D4" s="43">
        <v>5925676</v>
      </c>
      <c r="E4" s="43">
        <v>0</v>
      </c>
      <c r="F4" s="43">
        <v>0</v>
      </c>
      <c r="G4" s="43">
        <v>0</v>
      </c>
      <c r="H4" s="43">
        <v>0</v>
      </c>
      <c r="I4" s="42">
        <v>0</v>
      </c>
      <c r="J4" s="44">
        <v>0</v>
      </c>
      <c r="K4" s="42">
        <v>1350</v>
      </c>
      <c r="L4" s="42">
        <v>5934026</v>
      </c>
      <c r="M4" s="45">
        <f>L4/$L$71</f>
        <v>7.5058311065193829E-3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1047240</v>
      </c>
      <c r="D6" s="32">
        <v>494745</v>
      </c>
      <c r="E6" s="32">
        <v>0</v>
      </c>
      <c r="F6" s="32">
        <v>0</v>
      </c>
      <c r="G6" s="32">
        <v>0</v>
      </c>
      <c r="H6" s="32">
        <v>154222</v>
      </c>
      <c r="I6" s="33">
        <v>0</v>
      </c>
      <c r="J6" s="47">
        <v>0</v>
      </c>
      <c r="K6" s="33">
        <v>467</v>
      </c>
      <c r="L6" s="33">
        <v>1696674</v>
      </c>
      <c r="M6" s="48">
        <f t="shared" ref="M6:M69" si="0">L6/$L$71</f>
        <v>2.1460890947937652E-3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3688205</v>
      </c>
      <c r="D8" s="32">
        <v>2259663</v>
      </c>
      <c r="E8" s="32">
        <v>0</v>
      </c>
      <c r="F8" s="32">
        <v>0</v>
      </c>
      <c r="G8" s="32">
        <v>0</v>
      </c>
      <c r="H8" s="32">
        <v>614783</v>
      </c>
      <c r="I8" s="33">
        <v>437777</v>
      </c>
      <c r="J8" s="47">
        <v>0</v>
      </c>
      <c r="K8" s="33">
        <v>0</v>
      </c>
      <c r="L8" s="33">
        <v>7000429</v>
      </c>
      <c r="M8" s="48">
        <f t="shared" si="0"/>
        <v>8.8547029870075355E-3</v>
      </c>
    </row>
    <row r="9" spans="1:13" x14ac:dyDescent="0.2">
      <c r="A9" s="46" t="s">
        <v>11</v>
      </c>
      <c r="B9" s="31">
        <v>10993510</v>
      </c>
      <c r="C9" s="33">
        <v>32375458</v>
      </c>
      <c r="D9" s="32">
        <v>249230419</v>
      </c>
      <c r="E9" s="32">
        <v>17219142</v>
      </c>
      <c r="F9" s="32">
        <v>0</v>
      </c>
      <c r="G9" s="32">
        <v>0</v>
      </c>
      <c r="H9" s="32">
        <v>8995192</v>
      </c>
      <c r="I9" s="33">
        <v>37506885</v>
      </c>
      <c r="J9" s="47">
        <v>0</v>
      </c>
      <c r="K9" s="33">
        <v>2158376</v>
      </c>
      <c r="L9" s="33">
        <v>358478983</v>
      </c>
      <c r="M9" s="48">
        <f t="shared" si="0"/>
        <v>0.45343291411848097</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331792</v>
      </c>
      <c r="L11" s="33">
        <v>331792</v>
      </c>
      <c r="M11" s="48">
        <f t="shared" si="0"/>
        <v>4.1967708171387842E-4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418194</v>
      </c>
      <c r="D13" s="32">
        <v>0</v>
      </c>
      <c r="E13" s="32">
        <v>0</v>
      </c>
      <c r="F13" s="32">
        <v>0</v>
      </c>
      <c r="G13" s="32">
        <v>0</v>
      </c>
      <c r="H13" s="32">
        <v>0</v>
      </c>
      <c r="I13" s="33">
        <v>30888</v>
      </c>
      <c r="J13" s="47">
        <v>0</v>
      </c>
      <c r="K13" s="33">
        <v>0</v>
      </c>
      <c r="L13" s="33">
        <v>449082</v>
      </c>
      <c r="M13" s="48">
        <f t="shared" si="0"/>
        <v>5.6803486283645162E-4</v>
      </c>
    </row>
    <row r="14" spans="1:13" x14ac:dyDescent="0.2">
      <c r="A14" s="46" t="s">
        <v>16</v>
      </c>
      <c r="B14" s="31">
        <v>0</v>
      </c>
      <c r="C14" s="33">
        <v>0</v>
      </c>
      <c r="D14" s="32">
        <v>0</v>
      </c>
      <c r="E14" s="32">
        <v>0</v>
      </c>
      <c r="F14" s="32">
        <v>0</v>
      </c>
      <c r="G14" s="32">
        <v>0</v>
      </c>
      <c r="H14" s="32">
        <v>1954046</v>
      </c>
      <c r="I14" s="33">
        <v>0</v>
      </c>
      <c r="J14" s="47">
        <v>0</v>
      </c>
      <c r="K14" s="33">
        <v>543204</v>
      </c>
      <c r="L14" s="33">
        <v>2497250</v>
      </c>
      <c r="M14" s="48">
        <f t="shared" si="0"/>
        <v>3.1587217060989503E-3</v>
      </c>
    </row>
    <row r="15" spans="1:13" x14ac:dyDescent="0.2">
      <c r="A15" s="46" t="s">
        <v>17</v>
      </c>
      <c r="B15" s="31">
        <v>0</v>
      </c>
      <c r="C15" s="33">
        <v>0</v>
      </c>
      <c r="D15" s="32">
        <v>1907849</v>
      </c>
      <c r="E15" s="32">
        <v>0</v>
      </c>
      <c r="F15" s="32">
        <v>0</v>
      </c>
      <c r="G15" s="32">
        <v>0</v>
      </c>
      <c r="H15" s="32">
        <v>0</v>
      </c>
      <c r="I15" s="33">
        <v>0</v>
      </c>
      <c r="J15" s="47">
        <v>0</v>
      </c>
      <c r="K15" s="33">
        <v>0</v>
      </c>
      <c r="L15" s="33">
        <v>1907849</v>
      </c>
      <c r="M15" s="48">
        <f t="shared" si="0"/>
        <v>2.4132001394570734E-3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0</v>
      </c>
      <c r="D19" s="32">
        <v>0</v>
      </c>
      <c r="E19" s="32">
        <v>0</v>
      </c>
      <c r="F19" s="32">
        <v>0</v>
      </c>
      <c r="G19" s="32">
        <v>0</v>
      </c>
      <c r="H19" s="32">
        <v>0</v>
      </c>
      <c r="I19" s="33">
        <v>0</v>
      </c>
      <c r="J19" s="47">
        <v>0</v>
      </c>
      <c r="K19" s="33">
        <v>0</v>
      </c>
      <c r="L19" s="33">
        <v>0</v>
      </c>
      <c r="M19" s="48">
        <f t="shared" si="0"/>
        <v>0</v>
      </c>
    </row>
    <row r="20" spans="1:13" x14ac:dyDescent="0.2">
      <c r="A20" s="46" t="s">
        <v>20</v>
      </c>
      <c r="B20" s="31">
        <v>0</v>
      </c>
      <c r="C20" s="33">
        <v>160565</v>
      </c>
      <c r="D20" s="32">
        <v>0</v>
      </c>
      <c r="E20" s="32">
        <v>0</v>
      </c>
      <c r="F20" s="32">
        <v>0</v>
      </c>
      <c r="G20" s="32">
        <v>0</v>
      </c>
      <c r="H20" s="32">
        <v>0</v>
      </c>
      <c r="I20" s="33">
        <v>0</v>
      </c>
      <c r="J20" s="47">
        <v>327475</v>
      </c>
      <c r="K20" s="33">
        <v>52183</v>
      </c>
      <c r="L20" s="33">
        <v>540223</v>
      </c>
      <c r="M20" s="48">
        <f t="shared" si="0"/>
        <v>6.8331729551862771E-4</v>
      </c>
    </row>
    <row r="21" spans="1:13" x14ac:dyDescent="0.2">
      <c r="A21" s="46" t="s">
        <v>22</v>
      </c>
      <c r="B21" s="31">
        <v>0</v>
      </c>
      <c r="C21" s="33">
        <v>0</v>
      </c>
      <c r="D21" s="32">
        <v>135320</v>
      </c>
      <c r="E21" s="32">
        <v>0</v>
      </c>
      <c r="F21" s="32">
        <v>0</v>
      </c>
      <c r="G21" s="32">
        <v>0</v>
      </c>
      <c r="H21" s="32">
        <v>0</v>
      </c>
      <c r="I21" s="33">
        <v>0</v>
      </c>
      <c r="J21" s="47">
        <v>0</v>
      </c>
      <c r="K21" s="33">
        <v>0</v>
      </c>
      <c r="L21" s="33">
        <v>135320</v>
      </c>
      <c r="M21" s="48">
        <f t="shared" si="0"/>
        <v>1.7116356843300027E-4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79320</v>
      </c>
      <c r="E23" s="32">
        <v>0</v>
      </c>
      <c r="F23" s="32">
        <v>0</v>
      </c>
      <c r="G23" s="32">
        <v>0</v>
      </c>
      <c r="H23" s="32">
        <v>0</v>
      </c>
      <c r="I23" s="33">
        <v>0</v>
      </c>
      <c r="J23" s="47">
        <v>15778</v>
      </c>
      <c r="K23" s="33">
        <v>0</v>
      </c>
      <c r="L23" s="33">
        <v>95098</v>
      </c>
      <c r="M23" s="48">
        <f t="shared" si="0"/>
        <v>1.2028756304198537E-4</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873649</v>
      </c>
      <c r="E30" s="32">
        <v>0</v>
      </c>
      <c r="F30" s="32">
        <v>0</v>
      </c>
      <c r="G30" s="32">
        <v>0</v>
      </c>
      <c r="H30" s="32">
        <v>0</v>
      </c>
      <c r="I30" s="33">
        <v>826047</v>
      </c>
      <c r="J30" s="47">
        <v>0</v>
      </c>
      <c r="K30" s="33">
        <v>0</v>
      </c>
      <c r="L30" s="33">
        <v>1699696</v>
      </c>
      <c r="M30" s="48">
        <f t="shared" si="0"/>
        <v>2.1499115623063616E-3</v>
      </c>
    </row>
    <row r="31" spans="1:13" x14ac:dyDescent="0.2">
      <c r="A31" s="46" t="s">
        <v>32</v>
      </c>
      <c r="B31" s="31">
        <v>0</v>
      </c>
      <c r="C31" s="33">
        <v>0</v>
      </c>
      <c r="D31" s="32">
        <v>21546134</v>
      </c>
      <c r="E31" s="32">
        <v>0</v>
      </c>
      <c r="F31" s="32">
        <v>364608</v>
      </c>
      <c r="G31" s="32">
        <v>0</v>
      </c>
      <c r="H31" s="32">
        <v>0</v>
      </c>
      <c r="I31" s="33">
        <v>0</v>
      </c>
      <c r="J31" s="47">
        <v>0</v>
      </c>
      <c r="K31" s="33">
        <v>3483716</v>
      </c>
      <c r="L31" s="33">
        <v>25394459</v>
      </c>
      <c r="M31" s="48">
        <f t="shared" si="0"/>
        <v>3.2120944582216371E-2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1036867</v>
      </c>
      <c r="D33" s="32">
        <v>0</v>
      </c>
      <c r="E33" s="32">
        <v>0</v>
      </c>
      <c r="F33" s="32">
        <v>0</v>
      </c>
      <c r="G33" s="32">
        <v>0</v>
      </c>
      <c r="H33" s="32">
        <v>0</v>
      </c>
      <c r="I33" s="33">
        <v>0</v>
      </c>
      <c r="J33" s="47">
        <v>0</v>
      </c>
      <c r="K33" s="33">
        <v>0</v>
      </c>
      <c r="L33" s="33">
        <v>1036867</v>
      </c>
      <c r="M33" s="48">
        <f t="shared" si="0"/>
        <v>1.3115123833167285E-3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12342</v>
      </c>
      <c r="D37" s="32">
        <v>3107739</v>
      </c>
      <c r="E37" s="32">
        <v>0</v>
      </c>
      <c r="F37" s="32">
        <v>113664</v>
      </c>
      <c r="G37" s="32">
        <v>0</v>
      </c>
      <c r="H37" s="32">
        <v>0</v>
      </c>
      <c r="I37" s="33">
        <v>1774005</v>
      </c>
      <c r="J37" s="47">
        <v>0</v>
      </c>
      <c r="K37" s="33">
        <v>0</v>
      </c>
      <c r="L37" s="33">
        <v>5007750</v>
      </c>
      <c r="M37" s="48">
        <f t="shared" si="0"/>
        <v>6.3342030728669608E-3</v>
      </c>
    </row>
    <row r="38" spans="1:13" x14ac:dyDescent="0.2">
      <c r="A38" s="46" t="s">
        <v>1</v>
      </c>
      <c r="B38" s="31">
        <v>0</v>
      </c>
      <c r="C38" s="33">
        <v>17586291</v>
      </c>
      <c r="D38" s="32">
        <v>27320516</v>
      </c>
      <c r="E38" s="32">
        <v>0</v>
      </c>
      <c r="F38" s="32">
        <v>0</v>
      </c>
      <c r="G38" s="32">
        <v>0</v>
      </c>
      <c r="H38" s="32">
        <v>25620418</v>
      </c>
      <c r="I38" s="33">
        <v>18289088</v>
      </c>
      <c r="J38" s="47">
        <v>0</v>
      </c>
      <c r="K38" s="33">
        <v>3454846</v>
      </c>
      <c r="L38" s="33">
        <v>92271159</v>
      </c>
      <c r="M38" s="48">
        <f t="shared" si="0"/>
        <v>0.11671194825516368</v>
      </c>
    </row>
    <row r="39" spans="1:13" x14ac:dyDescent="0.2">
      <c r="A39" s="46" t="s">
        <v>39</v>
      </c>
      <c r="B39" s="31">
        <v>0</v>
      </c>
      <c r="C39" s="33">
        <v>0</v>
      </c>
      <c r="D39" s="32">
        <v>0</v>
      </c>
      <c r="E39" s="32">
        <v>0</v>
      </c>
      <c r="F39" s="32">
        <v>0</v>
      </c>
      <c r="G39" s="32">
        <v>0</v>
      </c>
      <c r="H39" s="32">
        <v>0</v>
      </c>
      <c r="I39" s="33">
        <v>0</v>
      </c>
      <c r="J39" s="47">
        <v>22473</v>
      </c>
      <c r="K39" s="33">
        <v>117496</v>
      </c>
      <c r="L39" s="33">
        <v>139969</v>
      </c>
      <c r="M39" s="48">
        <f t="shared" si="0"/>
        <v>1.7704399578775211E-4</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97704</v>
      </c>
      <c r="C43" s="33">
        <v>396098</v>
      </c>
      <c r="D43" s="32">
        <v>0</v>
      </c>
      <c r="E43" s="32">
        <v>0</v>
      </c>
      <c r="F43" s="32">
        <v>0</v>
      </c>
      <c r="G43" s="32">
        <v>0</v>
      </c>
      <c r="H43" s="32">
        <v>0</v>
      </c>
      <c r="I43" s="33">
        <v>0</v>
      </c>
      <c r="J43" s="47">
        <v>0</v>
      </c>
      <c r="K43" s="33">
        <v>0</v>
      </c>
      <c r="L43" s="33">
        <v>493802</v>
      </c>
      <c r="M43" s="48">
        <f t="shared" si="0"/>
        <v>6.2460029869459358E-4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1241516</v>
      </c>
      <c r="E45" s="32">
        <v>0</v>
      </c>
      <c r="F45" s="32">
        <v>0</v>
      </c>
      <c r="G45" s="32">
        <v>0</v>
      </c>
      <c r="H45" s="32">
        <v>330004</v>
      </c>
      <c r="I45" s="33">
        <v>14211246</v>
      </c>
      <c r="J45" s="47">
        <v>15300</v>
      </c>
      <c r="K45" s="33">
        <v>0</v>
      </c>
      <c r="L45" s="33">
        <v>15798065</v>
      </c>
      <c r="M45" s="48">
        <f t="shared" si="0"/>
        <v>1.9982657254925262E-2</v>
      </c>
    </row>
    <row r="46" spans="1:13" x14ac:dyDescent="0.2">
      <c r="A46" s="46" t="s">
        <v>45</v>
      </c>
      <c r="B46" s="31">
        <v>543169</v>
      </c>
      <c r="C46" s="33">
        <v>4020272</v>
      </c>
      <c r="D46" s="32">
        <v>0</v>
      </c>
      <c r="E46" s="32">
        <v>4601865</v>
      </c>
      <c r="F46" s="32">
        <v>0</v>
      </c>
      <c r="G46" s="32">
        <v>0</v>
      </c>
      <c r="H46" s="32">
        <v>208040</v>
      </c>
      <c r="I46" s="33">
        <v>39066698</v>
      </c>
      <c r="J46" s="47">
        <v>0</v>
      </c>
      <c r="K46" s="33">
        <v>34648</v>
      </c>
      <c r="L46" s="33">
        <v>48474692</v>
      </c>
      <c r="M46" s="48">
        <f t="shared" si="0"/>
        <v>6.1314670864695615E-2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437985</v>
      </c>
      <c r="J50" s="47">
        <v>0</v>
      </c>
      <c r="K50" s="33">
        <v>0</v>
      </c>
      <c r="L50" s="33">
        <v>437985</v>
      </c>
      <c r="M50" s="48">
        <f t="shared" si="0"/>
        <v>5.5399848891610724E-4</v>
      </c>
    </row>
    <row r="51" spans="1:13" x14ac:dyDescent="0.2">
      <c r="A51" s="46" t="s">
        <v>49</v>
      </c>
      <c r="B51" s="31">
        <v>0</v>
      </c>
      <c r="C51" s="33">
        <v>27599855</v>
      </c>
      <c r="D51" s="32">
        <v>2473047</v>
      </c>
      <c r="E51" s="32">
        <v>0</v>
      </c>
      <c r="F51" s="32">
        <v>36460</v>
      </c>
      <c r="G51" s="32">
        <v>0</v>
      </c>
      <c r="H51" s="32">
        <v>0</v>
      </c>
      <c r="I51" s="33">
        <v>4117885</v>
      </c>
      <c r="J51" s="47">
        <v>674047</v>
      </c>
      <c r="K51" s="33">
        <v>106011</v>
      </c>
      <c r="L51" s="33">
        <v>35007304</v>
      </c>
      <c r="M51" s="48">
        <f t="shared" si="0"/>
        <v>4.4280040451218181E-2</v>
      </c>
    </row>
    <row r="52" spans="1:13" x14ac:dyDescent="0.2">
      <c r="A52" s="46" t="s">
        <v>50</v>
      </c>
      <c r="B52" s="31">
        <v>0</v>
      </c>
      <c r="C52" s="33">
        <v>0</v>
      </c>
      <c r="D52" s="32">
        <v>0</v>
      </c>
      <c r="E52" s="32">
        <v>0</v>
      </c>
      <c r="F52" s="32">
        <v>0</v>
      </c>
      <c r="G52" s="32">
        <v>0</v>
      </c>
      <c r="H52" s="32">
        <v>106488</v>
      </c>
      <c r="I52" s="33">
        <v>0</v>
      </c>
      <c r="J52" s="47">
        <v>0</v>
      </c>
      <c r="K52" s="33">
        <v>0</v>
      </c>
      <c r="L52" s="33">
        <v>106488</v>
      </c>
      <c r="M52" s="48">
        <f t="shared" si="0"/>
        <v>1.3469454681712485E-4</v>
      </c>
    </row>
    <row r="53" spans="1:13" x14ac:dyDescent="0.2">
      <c r="A53" s="46" t="s">
        <v>4</v>
      </c>
      <c r="B53" s="31">
        <v>2462117</v>
      </c>
      <c r="C53" s="33">
        <v>22592048</v>
      </c>
      <c r="D53" s="32">
        <v>17382657</v>
      </c>
      <c r="E53" s="32">
        <v>0</v>
      </c>
      <c r="F53" s="32">
        <v>0</v>
      </c>
      <c r="G53" s="32">
        <v>0</v>
      </c>
      <c r="H53" s="32">
        <v>84379</v>
      </c>
      <c r="I53" s="33">
        <v>10092290</v>
      </c>
      <c r="J53" s="47">
        <v>268723</v>
      </c>
      <c r="K53" s="33">
        <v>485065</v>
      </c>
      <c r="L53" s="33">
        <v>53367278</v>
      </c>
      <c r="M53" s="48">
        <f t="shared" si="0"/>
        <v>6.7503205291427351E-2</v>
      </c>
    </row>
    <row r="54" spans="1:13" x14ac:dyDescent="0.2">
      <c r="A54" s="46" t="s">
        <v>51</v>
      </c>
      <c r="B54" s="31">
        <v>0</v>
      </c>
      <c r="C54" s="33">
        <v>1269498</v>
      </c>
      <c r="D54" s="32">
        <v>0</v>
      </c>
      <c r="E54" s="32">
        <v>0</v>
      </c>
      <c r="F54" s="32">
        <v>392518</v>
      </c>
      <c r="G54" s="32">
        <v>0</v>
      </c>
      <c r="H54" s="32">
        <v>0</v>
      </c>
      <c r="I54" s="33">
        <v>0</v>
      </c>
      <c r="J54" s="47">
        <v>5807</v>
      </c>
      <c r="K54" s="33">
        <v>0</v>
      </c>
      <c r="L54" s="33">
        <v>1667823</v>
      </c>
      <c r="M54" s="48">
        <f t="shared" si="0"/>
        <v>2.1095960404569304E-3</v>
      </c>
    </row>
    <row r="55" spans="1:13" x14ac:dyDescent="0.2">
      <c r="A55" s="46" t="s">
        <v>52</v>
      </c>
      <c r="B55" s="31">
        <v>0</v>
      </c>
      <c r="C55" s="33">
        <v>1039021</v>
      </c>
      <c r="D55" s="32">
        <v>0</v>
      </c>
      <c r="E55" s="32">
        <v>0</v>
      </c>
      <c r="F55" s="32">
        <v>0</v>
      </c>
      <c r="G55" s="32">
        <v>0</v>
      </c>
      <c r="H55" s="32">
        <v>0</v>
      </c>
      <c r="I55" s="33">
        <v>0</v>
      </c>
      <c r="J55" s="47">
        <v>0</v>
      </c>
      <c r="K55" s="33">
        <v>0</v>
      </c>
      <c r="L55" s="33">
        <v>1039021</v>
      </c>
      <c r="M55" s="48">
        <f t="shared" si="0"/>
        <v>1.314236934945495E-3</v>
      </c>
    </row>
    <row r="56" spans="1:13" x14ac:dyDescent="0.2">
      <c r="A56" s="46" t="s">
        <v>53</v>
      </c>
      <c r="B56" s="31">
        <v>15949</v>
      </c>
      <c r="C56" s="33">
        <v>1820670</v>
      </c>
      <c r="D56" s="32">
        <v>4113420</v>
      </c>
      <c r="E56" s="32">
        <v>0</v>
      </c>
      <c r="F56" s="32">
        <v>14819</v>
      </c>
      <c r="G56" s="32">
        <v>0</v>
      </c>
      <c r="H56" s="32">
        <v>0</v>
      </c>
      <c r="I56" s="33">
        <v>0</v>
      </c>
      <c r="J56" s="47">
        <v>0</v>
      </c>
      <c r="K56" s="33">
        <v>727985</v>
      </c>
      <c r="L56" s="33">
        <v>6692842</v>
      </c>
      <c r="M56" s="48">
        <f t="shared" si="0"/>
        <v>8.4656423269158908E-3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47625</v>
      </c>
      <c r="D58" s="32">
        <v>1050179</v>
      </c>
      <c r="E58" s="32">
        <v>0</v>
      </c>
      <c r="F58" s="32">
        <v>0</v>
      </c>
      <c r="G58" s="32">
        <v>0</v>
      </c>
      <c r="H58" s="32">
        <v>0</v>
      </c>
      <c r="I58" s="33">
        <v>234210</v>
      </c>
      <c r="J58" s="47">
        <v>0</v>
      </c>
      <c r="K58" s="33">
        <v>0</v>
      </c>
      <c r="L58" s="33">
        <v>1392046</v>
      </c>
      <c r="M58" s="48">
        <f t="shared" si="0"/>
        <v>1.7607712147715364E-3</v>
      </c>
    </row>
    <row r="59" spans="1:13" x14ac:dyDescent="0.2">
      <c r="A59" s="46" t="s">
        <v>70</v>
      </c>
      <c r="B59" s="31">
        <v>0</v>
      </c>
      <c r="C59" s="33">
        <v>23055831</v>
      </c>
      <c r="D59" s="32">
        <v>0</v>
      </c>
      <c r="E59" s="32">
        <v>0</v>
      </c>
      <c r="F59" s="32">
        <v>431116</v>
      </c>
      <c r="G59" s="32">
        <v>0</v>
      </c>
      <c r="H59" s="32">
        <v>7428686</v>
      </c>
      <c r="I59" s="33">
        <v>17925417</v>
      </c>
      <c r="J59" s="47">
        <v>0</v>
      </c>
      <c r="K59" s="33">
        <v>16895668</v>
      </c>
      <c r="L59" s="33">
        <v>65736717</v>
      </c>
      <c r="M59" s="48">
        <f t="shared" si="0"/>
        <v>8.3149061918343717E-2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0</v>
      </c>
      <c r="C61" s="33">
        <v>0</v>
      </c>
      <c r="D61" s="32">
        <v>8705924</v>
      </c>
      <c r="E61" s="32">
        <v>0</v>
      </c>
      <c r="F61" s="32">
        <v>0</v>
      </c>
      <c r="G61" s="32">
        <v>0</v>
      </c>
      <c r="H61" s="32">
        <v>20633</v>
      </c>
      <c r="I61" s="33">
        <v>7376127</v>
      </c>
      <c r="J61" s="47">
        <v>0</v>
      </c>
      <c r="K61" s="33">
        <v>15390435</v>
      </c>
      <c r="L61" s="33">
        <v>31493118</v>
      </c>
      <c r="M61" s="48">
        <f t="shared" si="0"/>
        <v>3.9835016686088923E-2</v>
      </c>
    </row>
    <row r="62" spans="1:13" x14ac:dyDescent="0.2">
      <c r="A62" s="46" t="s">
        <v>5</v>
      </c>
      <c r="B62" s="31">
        <v>226071</v>
      </c>
      <c r="C62" s="33">
        <v>0</v>
      </c>
      <c r="D62" s="32">
        <v>0</v>
      </c>
      <c r="E62" s="32">
        <v>0</v>
      </c>
      <c r="F62" s="32">
        <v>370555</v>
      </c>
      <c r="G62" s="32">
        <v>0</v>
      </c>
      <c r="H62" s="32">
        <v>0</v>
      </c>
      <c r="I62" s="33">
        <v>0</v>
      </c>
      <c r="J62" s="47">
        <v>0</v>
      </c>
      <c r="K62" s="33">
        <v>599411</v>
      </c>
      <c r="L62" s="33">
        <v>1196037</v>
      </c>
      <c r="M62" s="48">
        <f t="shared" si="0"/>
        <v>1.5128433409540374E-3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13668436</v>
      </c>
      <c r="D67" s="32">
        <v>231685</v>
      </c>
      <c r="E67" s="32">
        <v>0</v>
      </c>
      <c r="F67" s="32">
        <v>806157</v>
      </c>
      <c r="G67" s="32">
        <v>0</v>
      </c>
      <c r="H67" s="32">
        <v>0</v>
      </c>
      <c r="I67" s="33">
        <v>8210518</v>
      </c>
      <c r="J67" s="47">
        <v>102232</v>
      </c>
      <c r="K67" s="33">
        <v>49925</v>
      </c>
      <c r="L67" s="33">
        <v>23068952</v>
      </c>
      <c r="M67" s="48">
        <f t="shared" si="0"/>
        <v>2.9179457170629607E-2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14398553</v>
      </c>
      <c r="C71" s="50">
        <v>151841517</v>
      </c>
      <c r="D71" s="50">
        <v>348079456</v>
      </c>
      <c r="E71" s="50">
        <v>21821007</v>
      </c>
      <c r="F71" s="50">
        <v>2529896</v>
      </c>
      <c r="G71" s="50">
        <v>0</v>
      </c>
      <c r="H71" s="50">
        <v>45516890</v>
      </c>
      <c r="I71" s="50">
        <v>160537066</v>
      </c>
      <c r="J71" s="50">
        <v>1431835</v>
      </c>
      <c r="K71" s="50">
        <v>44432578</v>
      </c>
      <c r="L71" s="50">
        <v>790588799</v>
      </c>
      <c r="M71" s="51">
        <f>L71/$L$71</f>
        <v>1</v>
      </c>
    </row>
    <row r="72" spans="1:13" x14ac:dyDescent="0.2">
      <c r="A72" s="49" t="s">
        <v>79</v>
      </c>
      <c r="B72" s="53">
        <f>(B71/$L$71)</f>
        <v>1.8212442445696728E-2</v>
      </c>
      <c r="C72" s="53">
        <f t="shared" ref="C72:L72" si="1">(C71/$L$71)</f>
        <v>0.19206130569021634</v>
      </c>
      <c r="D72" s="53">
        <f t="shared" si="1"/>
        <v>0.44027875988159554</v>
      </c>
      <c r="E72" s="53">
        <f t="shared" si="1"/>
        <v>2.760095643601447E-2</v>
      </c>
      <c r="F72" s="53">
        <f t="shared" si="1"/>
        <v>3.2000149802274142E-3</v>
      </c>
      <c r="G72" s="53">
        <f t="shared" si="1"/>
        <v>0</v>
      </c>
      <c r="H72" s="53">
        <f t="shared" si="1"/>
        <v>5.7573406121581037E-2</v>
      </c>
      <c r="I72" s="53">
        <f t="shared" si="1"/>
        <v>0.20306013214841917</v>
      </c>
      <c r="J72" s="53">
        <f t="shared" si="1"/>
        <v>1.8110995271006869E-3</v>
      </c>
      <c r="K72" s="53">
        <f t="shared" si="1"/>
        <v>5.6201881504268567E-2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111</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7000</v>
      </c>
      <c r="D4" s="43">
        <v>5893337</v>
      </c>
      <c r="E4" s="43">
        <v>0</v>
      </c>
      <c r="F4" s="43">
        <v>0</v>
      </c>
      <c r="G4" s="43">
        <v>0</v>
      </c>
      <c r="H4" s="43">
        <v>0</v>
      </c>
      <c r="I4" s="42">
        <v>0</v>
      </c>
      <c r="J4" s="44">
        <v>0</v>
      </c>
      <c r="K4" s="42">
        <v>1335</v>
      </c>
      <c r="L4" s="42">
        <v>5901672</v>
      </c>
      <c r="M4" s="45">
        <f>L4/$L$71</f>
        <v>7.8457479471008632E-3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1048326</v>
      </c>
      <c r="D6" s="32">
        <v>477706</v>
      </c>
      <c r="E6" s="32">
        <v>0</v>
      </c>
      <c r="F6" s="32">
        <v>0</v>
      </c>
      <c r="G6" s="32">
        <v>0</v>
      </c>
      <c r="H6" s="32">
        <v>155146</v>
      </c>
      <c r="I6" s="33">
        <v>0</v>
      </c>
      <c r="J6" s="47">
        <v>0</v>
      </c>
      <c r="K6" s="33">
        <v>117030</v>
      </c>
      <c r="L6" s="33">
        <v>1798208</v>
      </c>
      <c r="M6" s="48">
        <f t="shared" ref="M6:M69" si="0">L6/$L$71</f>
        <v>2.3905575783371813E-3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4219234</v>
      </c>
      <c r="D8" s="32">
        <v>2198402</v>
      </c>
      <c r="E8" s="32">
        <v>0</v>
      </c>
      <c r="F8" s="32">
        <v>0</v>
      </c>
      <c r="G8" s="32">
        <v>0</v>
      </c>
      <c r="H8" s="32">
        <v>611130</v>
      </c>
      <c r="I8" s="33">
        <v>422788</v>
      </c>
      <c r="J8" s="47">
        <v>0</v>
      </c>
      <c r="K8" s="33">
        <v>0</v>
      </c>
      <c r="L8" s="33">
        <v>7451555</v>
      </c>
      <c r="M8" s="48">
        <f t="shared" si="0"/>
        <v>9.906179527421918E-3</v>
      </c>
    </row>
    <row r="9" spans="1:13" x14ac:dyDescent="0.2">
      <c r="A9" s="46" t="s">
        <v>11</v>
      </c>
      <c r="B9" s="31">
        <v>5835919</v>
      </c>
      <c r="C9" s="33">
        <v>31057063</v>
      </c>
      <c r="D9" s="32">
        <v>234524048</v>
      </c>
      <c r="E9" s="32">
        <v>16820174</v>
      </c>
      <c r="F9" s="32">
        <v>0</v>
      </c>
      <c r="G9" s="32">
        <v>0</v>
      </c>
      <c r="H9" s="32">
        <v>8736314</v>
      </c>
      <c r="I9" s="33">
        <v>35404944</v>
      </c>
      <c r="J9" s="47">
        <v>0</v>
      </c>
      <c r="K9" s="33">
        <v>2157192</v>
      </c>
      <c r="L9" s="33">
        <v>334535655</v>
      </c>
      <c r="M9" s="48">
        <f t="shared" si="0"/>
        <v>0.44473539506233023</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320850</v>
      </c>
      <c r="L11" s="33">
        <v>320850</v>
      </c>
      <c r="M11" s="48">
        <f t="shared" si="0"/>
        <v>4.2654153413258339E-4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268800</v>
      </c>
      <c r="D13" s="32">
        <v>0</v>
      </c>
      <c r="E13" s="32">
        <v>0</v>
      </c>
      <c r="F13" s="32">
        <v>0</v>
      </c>
      <c r="G13" s="32">
        <v>0</v>
      </c>
      <c r="H13" s="32">
        <v>0</v>
      </c>
      <c r="I13" s="33">
        <v>0</v>
      </c>
      <c r="J13" s="47">
        <v>0</v>
      </c>
      <c r="K13" s="33">
        <v>0</v>
      </c>
      <c r="L13" s="33">
        <v>268800</v>
      </c>
      <c r="M13" s="48">
        <f t="shared" si="0"/>
        <v>3.5734568918447383E-4</v>
      </c>
    </row>
    <row r="14" spans="1:13" x14ac:dyDescent="0.2">
      <c r="A14" s="46" t="s">
        <v>16</v>
      </c>
      <c r="B14" s="31">
        <v>0</v>
      </c>
      <c r="C14" s="33">
        <v>0</v>
      </c>
      <c r="D14" s="32">
        <v>0</v>
      </c>
      <c r="E14" s="32">
        <v>0</v>
      </c>
      <c r="F14" s="32">
        <v>0</v>
      </c>
      <c r="G14" s="32">
        <v>0</v>
      </c>
      <c r="H14" s="32">
        <v>2160705</v>
      </c>
      <c r="I14" s="33">
        <v>0</v>
      </c>
      <c r="J14" s="47">
        <v>0</v>
      </c>
      <c r="K14" s="33">
        <v>487732</v>
      </c>
      <c r="L14" s="33">
        <v>2648437</v>
      </c>
      <c r="M14" s="48">
        <f t="shared" si="0"/>
        <v>3.5208614026289442E-3</v>
      </c>
    </row>
    <row r="15" spans="1:13" x14ac:dyDescent="0.2">
      <c r="A15" s="46" t="s">
        <v>17</v>
      </c>
      <c r="B15" s="31">
        <v>0</v>
      </c>
      <c r="C15" s="33">
        <v>0</v>
      </c>
      <c r="D15" s="32">
        <v>1902406</v>
      </c>
      <c r="E15" s="32">
        <v>0</v>
      </c>
      <c r="F15" s="32">
        <v>0</v>
      </c>
      <c r="G15" s="32">
        <v>0</v>
      </c>
      <c r="H15" s="32">
        <v>0</v>
      </c>
      <c r="I15" s="33">
        <v>0</v>
      </c>
      <c r="J15" s="47">
        <v>0</v>
      </c>
      <c r="K15" s="33">
        <v>0</v>
      </c>
      <c r="L15" s="33">
        <v>1902406</v>
      </c>
      <c r="M15" s="48">
        <f t="shared" si="0"/>
        <v>2.5290795505159155E-3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2730654</v>
      </c>
      <c r="D19" s="32">
        <v>0</v>
      </c>
      <c r="E19" s="32">
        <v>0</v>
      </c>
      <c r="F19" s="32">
        <v>0</v>
      </c>
      <c r="G19" s="32">
        <v>0</v>
      </c>
      <c r="H19" s="32">
        <v>0</v>
      </c>
      <c r="I19" s="33">
        <v>0</v>
      </c>
      <c r="J19" s="47">
        <v>0</v>
      </c>
      <c r="K19" s="33">
        <v>0</v>
      </c>
      <c r="L19" s="33">
        <v>2730654</v>
      </c>
      <c r="M19" s="48">
        <f t="shared" si="0"/>
        <v>3.630161590603944E-3</v>
      </c>
    </row>
    <row r="20" spans="1:13" x14ac:dyDescent="0.2">
      <c r="A20" s="46" t="s">
        <v>20</v>
      </c>
      <c r="B20" s="31">
        <v>0</v>
      </c>
      <c r="C20" s="33">
        <v>0</v>
      </c>
      <c r="D20" s="32">
        <v>0</v>
      </c>
      <c r="E20" s="32">
        <v>0</v>
      </c>
      <c r="F20" s="32">
        <v>0</v>
      </c>
      <c r="G20" s="32">
        <v>0</v>
      </c>
      <c r="H20" s="32">
        <v>0</v>
      </c>
      <c r="I20" s="33">
        <v>0</v>
      </c>
      <c r="J20" s="47">
        <v>239529</v>
      </c>
      <c r="K20" s="33">
        <v>104233</v>
      </c>
      <c r="L20" s="33">
        <v>343762</v>
      </c>
      <c r="M20" s="48">
        <f t="shared" si="0"/>
        <v>4.5700100002021236E-4</v>
      </c>
    </row>
    <row r="21" spans="1:13" x14ac:dyDescent="0.2">
      <c r="A21" s="46" t="s">
        <v>22</v>
      </c>
      <c r="B21" s="31">
        <v>0</v>
      </c>
      <c r="C21" s="33">
        <v>0</v>
      </c>
      <c r="D21" s="32">
        <v>134820</v>
      </c>
      <c r="E21" s="32">
        <v>0</v>
      </c>
      <c r="F21" s="32">
        <v>0</v>
      </c>
      <c r="G21" s="32">
        <v>0</v>
      </c>
      <c r="H21" s="32">
        <v>0</v>
      </c>
      <c r="I21" s="33">
        <v>0</v>
      </c>
      <c r="J21" s="47">
        <v>0</v>
      </c>
      <c r="K21" s="33">
        <v>0</v>
      </c>
      <c r="L21" s="33">
        <v>134820</v>
      </c>
      <c r="M21" s="48">
        <f t="shared" si="0"/>
        <v>1.7923119723158764E-4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15645</v>
      </c>
      <c r="K23" s="33">
        <v>0</v>
      </c>
      <c r="L23" s="33">
        <v>15645</v>
      </c>
      <c r="M23" s="48">
        <f t="shared" si="0"/>
        <v>2.0798635815815077E-5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176750</v>
      </c>
      <c r="C28" s="33">
        <v>0</v>
      </c>
      <c r="D28" s="32">
        <v>186365</v>
      </c>
      <c r="E28" s="32">
        <v>281704</v>
      </c>
      <c r="F28" s="32">
        <v>135959</v>
      </c>
      <c r="G28" s="32">
        <v>0</v>
      </c>
      <c r="H28" s="32">
        <v>0</v>
      </c>
      <c r="I28" s="33">
        <v>0</v>
      </c>
      <c r="J28" s="47">
        <v>0</v>
      </c>
      <c r="K28" s="33">
        <v>0</v>
      </c>
      <c r="L28" s="33">
        <v>780778</v>
      </c>
      <c r="M28" s="48">
        <f t="shared" si="0"/>
        <v>1.0379748977309342E-3</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1105195</v>
      </c>
      <c r="E30" s="32">
        <v>0</v>
      </c>
      <c r="F30" s="32">
        <v>0</v>
      </c>
      <c r="G30" s="32">
        <v>0</v>
      </c>
      <c r="H30" s="32">
        <v>0</v>
      </c>
      <c r="I30" s="33">
        <v>821610</v>
      </c>
      <c r="J30" s="47">
        <v>0</v>
      </c>
      <c r="K30" s="33">
        <v>0</v>
      </c>
      <c r="L30" s="33">
        <v>1926805</v>
      </c>
      <c r="M30" s="48">
        <f t="shared" si="0"/>
        <v>2.5615158506290554E-3</v>
      </c>
    </row>
    <row r="31" spans="1:13" x14ac:dyDescent="0.2">
      <c r="A31" s="46" t="s">
        <v>32</v>
      </c>
      <c r="B31" s="31">
        <v>0</v>
      </c>
      <c r="C31" s="33">
        <v>0</v>
      </c>
      <c r="D31" s="32">
        <v>14241935</v>
      </c>
      <c r="E31" s="32">
        <v>0</v>
      </c>
      <c r="F31" s="32">
        <v>364608</v>
      </c>
      <c r="G31" s="32">
        <v>0</v>
      </c>
      <c r="H31" s="32">
        <v>0</v>
      </c>
      <c r="I31" s="33">
        <v>0</v>
      </c>
      <c r="J31" s="47">
        <v>0</v>
      </c>
      <c r="K31" s="33">
        <v>3171565</v>
      </c>
      <c r="L31" s="33">
        <v>17778109</v>
      </c>
      <c r="M31" s="48">
        <f t="shared" si="0"/>
        <v>2.3634414482893214E-2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1031861</v>
      </c>
      <c r="D33" s="32">
        <v>0</v>
      </c>
      <c r="E33" s="32">
        <v>0</v>
      </c>
      <c r="F33" s="32">
        <v>0</v>
      </c>
      <c r="G33" s="32">
        <v>0</v>
      </c>
      <c r="H33" s="32">
        <v>0</v>
      </c>
      <c r="I33" s="33">
        <v>0</v>
      </c>
      <c r="J33" s="47">
        <v>0</v>
      </c>
      <c r="K33" s="33">
        <v>0</v>
      </c>
      <c r="L33" s="33">
        <v>1031861</v>
      </c>
      <c r="M33" s="48">
        <f t="shared" si="0"/>
        <v>1.3717674114121293E-3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7691</v>
      </c>
      <c r="L35" s="33">
        <v>7691</v>
      </c>
      <c r="M35" s="48">
        <f t="shared" si="0"/>
        <v>1.0224500355348914E-5</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13464</v>
      </c>
      <c r="D37" s="32">
        <v>3088975</v>
      </c>
      <c r="E37" s="32">
        <v>0</v>
      </c>
      <c r="F37" s="32">
        <v>0</v>
      </c>
      <c r="G37" s="32">
        <v>0</v>
      </c>
      <c r="H37" s="32">
        <v>0</v>
      </c>
      <c r="I37" s="33">
        <v>1555443</v>
      </c>
      <c r="J37" s="47">
        <v>0</v>
      </c>
      <c r="K37" s="33">
        <v>0</v>
      </c>
      <c r="L37" s="33">
        <v>4657882</v>
      </c>
      <c r="M37" s="48">
        <f t="shared" si="0"/>
        <v>6.1922397821054884E-3</v>
      </c>
    </row>
    <row r="38" spans="1:13" x14ac:dyDescent="0.2">
      <c r="A38" s="46" t="s">
        <v>1</v>
      </c>
      <c r="B38" s="31">
        <v>0</v>
      </c>
      <c r="C38" s="33">
        <v>15581342</v>
      </c>
      <c r="D38" s="32">
        <v>24484875</v>
      </c>
      <c r="E38" s="32">
        <v>0</v>
      </c>
      <c r="F38" s="32">
        <v>0</v>
      </c>
      <c r="G38" s="32">
        <v>0</v>
      </c>
      <c r="H38" s="32">
        <v>27046819</v>
      </c>
      <c r="I38" s="33">
        <v>16799563</v>
      </c>
      <c r="J38" s="47">
        <v>0</v>
      </c>
      <c r="K38" s="33">
        <v>2924877</v>
      </c>
      <c r="L38" s="33">
        <v>86837476</v>
      </c>
      <c r="M38" s="48">
        <f t="shared" si="0"/>
        <v>0.11544269980751563</v>
      </c>
    </row>
    <row r="39" spans="1:13" x14ac:dyDescent="0.2">
      <c r="A39" s="46" t="s">
        <v>39</v>
      </c>
      <c r="B39" s="31">
        <v>0</v>
      </c>
      <c r="C39" s="33">
        <v>0</v>
      </c>
      <c r="D39" s="32">
        <v>0</v>
      </c>
      <c r="E39" s="32">
        <v>0</v>
      </c>
      <c r="F39" s="32">
        <v>0</v>
      </c>
      <c r="G39" s="32">
        <v>0</v>
      </c>
      <c r="H39" s="32">
        <v>0</v>
      </c>
      <c r="I39" s="33">
        <v>0</v>
      </c>
      <c r="J39" s="47">
        <v>22473</v>
      </c>
      <c r="K39" s="33">
        <v>117496</v>
      </c>
      <c r="L39" s="33">
        <v>139969</v>
      </c>
      <c r="M39" s="48">
        <f t="shared" si="0"/>
        <v>1.8607633470781851E-4</v>
      </c>
    </row>
    <row r="40" spans="1:13" x14ac:dyDescent="0.2">
      <c r="A40" s="46" t="s">
        <v>40</v>
      </c>
      <c r="B40" s="31">
        <v>0</v>
      </c>
      <c r="C40" s="33">
        <v>0</v>
      </c>
      <c r="D40" s="32">
        <v>0</v>
      </c>
      <c r="E40" s="32">
        <v>0</v>
      </c>
      <c r="F40" s="32">
        <v>0</v>
      </c>
      <c r="G40" s="32">
        <v>0</v>
      </c>
      <c r="H40" s="32">
        <v>0</v>
      </c>
      <c r="I40" s="33">
        <v>0</v>
      </c>
      <c r="J40" s="47">
        <v>55230</v>
      </c>
      <c r="K40" s="33">
        <v>0</v>
      </c>
      <c r="L40" s="33">
        <v>55230</v>
      </c>
      <c r="M40" s="48">
        <f t="shared" si="0"/>
        <v>7.3423372074622352E-5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96891</v>
      </c>
      <c r="C43" s="33">
        <v>353782</v>
      </c>
      <c r="D43" s="32">
        <v>0</v>
      </c>
      <c r="E43" s="32">
        <v>0</v>
      </c>
      <c r="F43" s="32">
        <v>0</v>
      </c>
      <c r="G43" s="32">
        <v>0</v>
      </c>
      <c r="H43" s="32">
        <v>0</v>
      </c>
      <c r="I43" s="33">
        <v>0</v>
      </c>
      <c r="J43" s="47">
        <v>0</v>
      </c>
      <c r="K43" s="33">
        <v>0</v>
      </c>
      <c r="L43" s="33">
        <v>450673</v>
      </c>
      <c r="M43" s="48">
        <f t="shared" si="0"/>
        <v>5.991296643669433E-4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1238220</v>
      </c>
      <c r="E45" s="32">
        <v>0</v>
      </c>
      <c r="F45" s="32">
        <v>0</v>
      </c>
      <c r="G45" s="32">
        <v>0</v>
      </c>
      <c r="H45" s="32">
        <v>339689</v>
      </c>
      <c r="I45" s="33">
        <v>13953439</v>
      </c>
      <c r="J45" s="47">
        <v>14739</v>
      </c>
      <c r="K45" s="33">
        <v>0</v>
      </c>
      <c r="L45" s="33">
        <v>15546087</v>
      </c>
      <c r="M45" s="48">
        <f t="shared" si="0"/>
        <v>2.0667139781014841E-2</v>
      </c>
    </row>
    <row r="46" spans="1:13" x14ac:dyDescent="0.2">
      <c r="A46" s="46" t="s">
        <v>45</v>
      </c>
      <c r="B46" s="31">
        <v>523824</v>
      </c>
      <c r="C46" s="33">
        <v>4016521</v>
      </c>
      <c r="D46" s="32">
        <v>0</v>
      </c>
      <c r="E46" s="32">
        <v>4656111</v>
      </c>
      <c r="F46" s="32">
        <v>0</v>
      </c>
      <c r="G46" s="32">
        <v>0</v>
      </c>
      <c r="H46" s="32">
        <v>208040</v>
      </c>
      <c r="I46" s="33">
        <v>37406772</v>
      </c>
      <c r="J46" s="47">
        <v>0</v>
      </c>
      <c r="K46" s="33">
        <v>34708</v>
      </c>
      <c r="L46" s="33">
        <v>46845976</v>
      </c>
      <c r="M46" s="48">
        <f t="shared" si="0"/>
        <v>6.2277557958479612E-2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435022</v>
      </c>
      <c r="J50" s="47">
        <v>0</v>
      </c>
      <c r="K50" s="33">
        <v>0</v>
      </c>
      <c r="L50" s="33">
        <v>435022</v>
      </c>
      <c r="M50" s="48">
        <f t="shared" si="0"/>
        <v>5.7832305208485178E-4</v>
      </c>
    </row>
    <row r="51" spans="1:13" x14ac:dyDescent="0.2">
      <c r="A51" s="46" t="s">
        <v>49</v>
      </c>
      <c r="B51" s="31">
        <v>0</v>
      </c>
      <c r="C51" s="33">
        <v>27282711</v>
      </c>
      <c r="D51" s="32">
        <v>2413112</v>
      </c>
      <c r="E51" s="32">
        <v>0</v>
      </c>
      <c r="F51" s="32">
        <v>37382</v>
      </c>
      <c r="G51" s="32">
        <v>0</v>
      </c>
      <c r="H51" s="32">
        <v>0</v>
      </c>
      <c r="I51" s="33">
        <v>4090743</v>
      </c>
      <c r="J51" s="47">
        <v>1474868</v>
      </c>
      <c r="K51" s="33">
        <v>106597</v>
      </c>
      <c r="L51" s="33">
        <v>35405414</v>
      </c>
      <c r="M51" s="48">
        <f t="shared" si="0"/>
        <v>4.706834846239441E-2</v>
      </c>
    </row>
    <row r="52" spans="1:13" x14ac:dyDescent="0.2">
      <c r="A52" s="46" t="s">
        <v>50</v>
      </c>
      <c r="B52" s="31">
        <v>0</v>
      </c>
      <c r="C52" s="33">
        <v>0</v>
      </c>
      <c r="D52" s="32">
        <v>0</v>
      </c>
      <c r="E52" s="32">
        <v>0</v>
      </c>
      <c r="F52" s="32">
        <v>0</v>
      </c>
      <c r="G52" s="32">
        <v>0</v>
      </c>
      <c r="H52" s="32">
        <v>123028</v>
      </c>
      <c r="I52" s="33">
        <v>0</v>
      </c>
      <c r="J52" s="47">
        <v>0</v>
      </c>
      <c r="K52" s="33">
        <v>0</v>
      </c>
      <c r="L52" s="33">
        <v>123028</v>
      </c>
      <c r="M52" s="48">
        <f t="shared" si="0"/>
        <v>1.6355478217629257E-4</v>
      </c>
    </row>
    <row r="53" spans="1:13" x14ac:dyDescent="0.2">
      <c r="A53" s="46" t="s">
        <v>4</v>
      </c>
      <c r="B53" s="31">
        <v>1880428</v>
      </c>
      <c r="C53" s="33">
        <v>20182773</v>
      </c>
      <c r="D53" s="32">
        <v>15555659</v>
      </c>
      <c r="E53" s="32">
        <v>0</v>
      </c>
      <c r="F53" s="32">
        <v>0</v>
      </c>
      <c r="G53" s="32">
        <v>0</v>
      </c>
      <c r="H53" s="32">
        <v>81892</v>
      </c>
      <c r="I53" s="33">
        <v>10087136</v>
      </c>
      <c r="J53" s="47">
        <v>151347</v>
      </c>
      <c r="K53" s="33">
        <v>326396</v>
      </c>
      <c r="L53" s="33">
        <v>48265631</v>
      </c>
      <c r="M53" s="48">
        <f t="shared" si="0"/>
        <v>6.4164862997092648E-2</v>
      </c>
    </row>
    <row r="54" spans="1:13" x14ac:dyDescent="0.2">
      <c r="A54" s="46" t="s">
        <v>51</v>
      </c>
      <c r="B54" s="31">
        <v>0</v>
      </c>
      <c r="C54" s="33">
        <v>1311355</v>
      </c>
      <c r="D54" s="32">
        <v>0</v>
      </c>
      <c r="E54" s="32">
        <v>0</v>
      </c>
      <c r="F54" s="32">
        <v>406842</v>
      </c>
      <c r="G54" s="32">
        <v>0</v>
      </c>
      <c r="H54" s="32">
        <v>0</v>
      </c>
      <c r="I54" s="33">
        <v>0</v>
      </c>
      <c r="J54" s="47">
        <v>21290</v>
      </c>
      <c r="K54" s="33">
        <v>0</v>
      </c>
      <c r="L54" s="33">
        <v>1739488</v>
      </c>
      <c r="M54" s="48">
        <f t="shared" si="0"/>
        <v>2.3124945617117635E-3</v>
      </c>
    </row>
    <row r="55" spans="1:13" x14ac:dyDescent="0.2">
      <c r="A55" s="46" t="s">
        <v>52</v>
      </c>
      <c r="B55" s="31">
        <v>0</v>
      </c>
      <c r="C55" s="33">
        <v>889079</v>
      </c>
      <c r="D55" s="32">
        <v>0</v>
      </c>
      <c r="E55" s="32">
        <v>0</v>
      </c>
      <c r="F55" s="32">
        <v>0</v>
      </c>
      <c r="G55" s="32">
        <v>0</v>
      </c>
      <c r="H55" s="32">
        <v>0</v>
      </c>
      <c r="I55" s="33">
        <v>0</v>
      </c>
      <c r="J55" s="47">
        <v>0</v>
      </c>
      <c r="K55" s="33">
        <v>0</v>
      </c>
      <c r="L55" s="33">
        <v>889079</v>
      </c>
      <c r="M55" s="48">
        <f t="shared" si="0"/>
        <v>1.1819514434317068E-3</v>
      </c>
    </row>
    <row r="56" spans="1:13" x14ac:dyDescent="0.2">
      <c r="A56" s="46" t="s">
        <v>53</v>
      </c>
      <c r="B56" s="31">
        <v>15949</v>
      </c>
      <c r="C56" s="33">
        <v>1610301</v>
      </c>
      <c r="D56" s="32">
        <v>2441937</v>
      </c>
      <c r="E56" s="32">
        <v>0</v>
      </c>
      <c r="F56" s="32">
        <v>15168</v>
      </c>
      <c r="G56" s="32">
        <v>0</v>
      </c>
      <c r="H56" s="32">
        <v>0</v>
      </c>
      <c r="I56" s="33">
        <v>0</v>
      </c>
      <c r="J56" s="47">
        <v>0</v>
      </c>
      <c r="K56" s="33">
        <v>459536</v>
      </c>
      <c r="L56" s="33">
        <v>4542891</v>
      </c>
      <c r="M56" s="48">
        <f t="shared" si="0"/>
        <v>6.0393694765064855E-3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47625</v>
      </c>
      <c r="D58" s="32">
        <v>1028062</v>
      </c>
      <c r="E58" s="32">
        <v>0</v>
      </c>
      <c r="F58" s="32">
        <v>0</v>
      </c>
      <c r="G58" s="32">
        <v>0</v>
      </c>
      <c r="H58" s="32">
        <v>0</v>
      </c>
      <c r="I58" s="33">
        <v>231768</v>
      </c>
      <c r="J58" s="47">
        <v>0</v>
      </c>
      <c r="K58" s="33">
        <v>0</v>
      </c>
      <c r="L58" s="33">
        <v>1367488</v>
      </c>
      <c r="M58" s="48">
        <f t="shared" si="0"/>
        <v>1.8179536525725361E-3</v>
      </c>
    </row>
    <row r="59" spans="1:13" x14ac:dyDescent="0.2">
      <c r="A59" s="46" t="s">
        <v>70</v>
      </c>
      <c r="B59" s="31">
        <v>0</v>
      </c>
      <c r="C59" s="33">
        <v>22039763</v>
      </c>
      <c r="D59" s="32">
        <v>0</v>
      </c>
      <c r="E59" s="32">
        <v>0</v>
      </c>
      <c r="F59" s="32">
        <v>413982</v>
      </c>
      <c r="G59" s="32">
        <v>0</v>
      </c>
      <c r="H59" s="32">
        <v>8787084</v>
      </c>
      <c r="I59" s="33">
        <v>17755474</v>
      </c>
      <c r="J59" s="47">
        <v>0</v>
      </c>
      <c r="K59" s="33">
        <v>22117592</v>
      </c>
      <c r="L59" s="33">
        <v>71113894</v>
      </c>
      <c r="M59" s="48">
        <f t="shared" si="0"/>
        <v>9.4539596212878038E-2</v>
      </c>
    </row>
    <row r="60" spans="1:13" x14ac:dyDescent="0.2">
      <c r="A60" s="46" t="s">
        <v>55</v>
      </c>
      <c r="B60" s="31">
        <v>0</v>
      </c>
      <c r="C60" s="33">
        <v>0</v>
      </c>
      <c r="D60" s="32">
        <v>0</v>
      </c>
      <c r="E60" s="32">
        <v>0</v>
      </c>
      <c r="F60" s="32">
        <v>0</v>
      </c>
      <c r="G60" s="32">
        <v>0</v>
      </c>
      <c r="H60" s="32">
        <v>0</v>
      </c>
      <c r="I60" s="33">
        <v>0</v>
      </c>
      <c r="J60" s="47">
        <v>0</v>
      </c>
      <c r="K60" s="33">
        <v>0</v>
      </c>
      <c r="L60" s="33">
        <v>0</v>
      </c>
      <c r="M60" s="48">
        <f t="shared" si="0"/>
        <v>0</v>
      </c>
    </row>
    <row r="61" spans="1:13" x14ac:dyDescent="0.2">
      <c r="A61" s="46" t="s">
        <v>6</v>
      </c>
      <c r="B61" s="31">
        <v>0</v>
      </c>
      <c r="C61" s="33">
        <v>0</v>
      </c>
      <c r="D61" s="32">
        <v>8697844</v>
      </c>
      <c r="E61" s="32">
        <v>0</v>
      </c>
      <c r="F61" s="32">
        <v>0</v>
      </c>
      <c r="G61" s="32">
        <v>0</v>
      </c>
      <c r="H61" s="32">
        <v>23588</v>
      </c>
      <c r="I61" s="33">
        <v>7153023</v>
      </c>
      <c r="J61" s="47">
        <v>0</v>
      </c>
      <c r="K61" s="33">
        <v>14310508</v>
      </c>
      <c r="L61" s="33">
        <v>30184962</v>
      </c>
      <c r="M61" s="48">
        <f t="shared" si="0"/>
        <v>4.0128221908099525E-2</v>
      </c>
    </row>
    <row r="62" spans="1:13" x14ac:dyDescent="0.2">
      <c r="A62" s="46" t="s">
        <v>5</v>
      </c>
      <c r="B62" s="31">
        <v>270343</v>
      </c>
      <c r="C62" s="33">
        <v>0</v>
      </c>
      <c r="D62" s="32">
        <v>0</v>
      </c>
      <c r="E62" s="32">
        <v>0</v>
      </c>
      <c r="F62" s="32">
        <v>379721</v>
      </c>
      <c r="G62" s="32">
        <v>0</v>
      </c>
      <c r="H62" s="32">
        <v>50414</v>
      </c>
      <c r="I62" s="33">
        <v>0</v>
      </c>
      <c r="J62" s="47">
        <v>49865</v>
      </c>
      <c r="K62" s="33">
        <v>656515</v>
      </c>
      <c r="L62" s="33">
        <v>1406859</v>
      </c>
      <c r="M62" s="48">
        <f t="shared" si="0"/>
        <v>1.8702938948674838E-3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13476569</v>
      </c>
      <c r="D67" s="32">
        <v>0</v>
      </c>
      <c r="E67" s="32">
        <v>0</v>
      </c>
      <c r="F67" s="32">
        <v>798216</v>
      </c>
      <c r="G67" s="32">
        <v>0</v>
      </c>
      <c r="H67" s="32">
        <v>0</v>
      </c>
      <c r="I67" s="33">
        <v>8201509</v>
      </c>
      <c r="J67" s="47">
        <v>102348</v>
      </c>
      <c r="K67" s="33">
        <v>49399</v>
      </c>
      <c r="L67" s="33">
        <v>22628041</v>
      </c>
      <c r="M67" s="48">
        <f t="shared" si="0"/>
        <v>3.0081967656397059E-2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8860137</v>
      </c>
      <c r="C71" s="50">
        <v>147168223</v>
      </c>
      <c r="D71" s="50">
        <v>319612899</v>
      </c>
      <c r="E71" s="50">
        <v>21757989</v>
      </c>
      <c r="F71" s="50">
        <v>2551878</v>
      </c>
      <c r="G71" s="50">
        <v>0</v>
      </c>
      <c r="H71" s="50">
        <v>48323849</v>
      </c>
      <c r="I71" s="50">
        <v>154319234</v>
      </c>
      <c r="J71" s="50">
        <v>2147334</v>
      </c>
      <c r="K71" s="50">
        <v>47471252</v>
      </c>
      <c r="L71" s="50">
        <v>752212796</v>
      </c>
      <c r="M71" s="51">
        <f>L71/$L$71</f>
        <v>1</v>
      </c>
    </row>
    <row r="72" spans="1:13" x14ac:dyDescent="0.2">
      <c r="A72" s="49" t="s">
        <v>79</v>
      </c>
      <c r="B72" s="53">
        <f>(B71/$L$71)</f>
        <v>1.1778763997521787E-2</v>
      </c>
      <c r="C72" s="53">
        <f t="shared" ref="C72:L72" si="1">(C71/$L$71)</f>
        <v>0.19564706128716269</v>
      </c>
      <c r="D72" s="53">
        <f t="shared" si="1"/>
        <v>0.4248969183980752</v>
      </c>
      <c r="E72" s="53">
        <f t="shared" si="1"/>
        <v>2.8925310916938989E-2</v>
      </c>
      <c r="F72" s="53">
        <f t="shared" si="1"/>
        <v>3.392494801431163E-3</v>
      </c>
      <c r="G72" s="53">
        <f t="shared" si="1"/>
        <v>0</v>
      </c>
      <c r="H72" s="53">
        <f t="shared" si="1"/>
        <v>6.4242258649372941E-2</v>
      </c>
      <c r="I72" s="53">
        <f t="shared" si="1"/>
        <v>0.20515369430115357</v>
      </c>
      <c r="J72" s="53">
        <f t="shared" si="1"/>
        <v>2.8546895392085299E-3</v>
      </c>
      <c r="K72" s="53">
        <f t="shared" si="1"/>
        <v>6.3108806779724066E-2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112</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7000</v>
      </c>
      <c r="D4" s="43">
        <v>5903535</v>
      </c>
      <c r="E4" s="43">
        <v>0</v>
      </c>
      <c r="F4" s="43">
        <v>0</v>
      </c>
      <c r="G4" s="43">
        <v>0</v>
      </c>
      <c r="H4" s="43">
        <v>0</v>
      </c>
      <c r="I4" s="42">
        <v>0</v>
      </c>
      <c r="J4" s="44">
        <v>0</v>
      </c>
      <c r="K4" s="42">
        <v>785</v>
      </c>
      <c r="L4" s="42">
        <v>5911320</v>
      </c>
      <c r="M4" s="45">
        <f>L4/$L$71</f>
        <v>8.5525073205810643E-3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1032087</v>
      </c>
      <c r="D6" s="32">
        <v>769627</v>
      </c>
      <c r="E6" s="32">
        <v>0</v>
      </c>
      <c r="F6" s="32">
        <v>0</v>
      </c>
      <c r="G6" s="32">
        <v>0</v>
      </c>
      <c r="H6" s="32">
        <v>157974</v>
      </c>
      <c r="I6" s="33">
        <v>0</v>
      </c>
      <c r="J6" s="47">
        <v>0</v>
      </c>
      <c r="K6" s="33">
        <v>17132</v>
      </c>
      <c r="L6" s="33">
        <v>1976821</v>
      </c>
      <c r="M6" s="48">
        <f t="shared" ref="M6:M69" si="0">L6/$L$71</f>
        <v>2.8600678146299611E-3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4188765</v>
      </c>
      <c r="D8" s="32">
        <v>1998311</v>
      </c>
      <c r="E8" s="32">
        <v>0</v>
      </c>
      <c r="F8" s="32">
        <v>0</v>
      </c>
      <c r="G8" s="32">
        <v>0</v>
      </c>
      <c r="H8" s="32">
        <v>612470</v>
      </c>
      <c r="I8" s="33">
        <v>416339</v>
      </c>
      <c r="J8" s="47">
        <v>0</v>
      </c>
      <c r="K8" s="33">
        <v>0</v>
      </c>
      <c r="L8" s="33">
        <v>7215883</v>
      </c>
      <c r="M8" s="48">
        <f t="shared" si="0"/>
        <v>1.0439951175364632E-2</v>
      </c>
    </row>
    <row r="9" spans="1:13" x14ac:dyDescent="0.2">
      <c r="A9" s="46" t="s">
        <v>11</v>
      </c>
      <c r="B9" s="31">
        <v>5926194</v>
      </c>
      <c r="C9" s="33">
        <v>30502311</v>
      </c>
      <c r="D9" s="32">
        <v>223364282</v>
      </c>
      <c r="E9" s="32">
        <v>15270185</v>
      </c>
      <c r="F9" s="32">
        <v>0</v>
      </c>
      <c r="G9" s="32">
        <v>0</v>
      </c>
      <c r="H9" s="32">
        <v>8827157</v>
      </c>
      <c r="I9" s="33">
        <v>34425524</v>
      </c>
      <c r="J9" s="47">
        <v>0</v>
      </c>
      <c r="K9" s="33">
        <v>2033321</v>
      </c>
      <c r="L9" s="33">
        <v>320348973</v>
      </c>
      <c r="M9" s="48">
        <f t="shared" si="0"/>
        <v>0.46348141138072813</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334050</v>
      </c>
      <c r="L11" s="33">
        <v>334050</v>
      </c>
      <c r="M11" s="48">
        <f t="shared" si="0"/>
        <v>4.8330407936638596E-4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268800</v>
      </c>
      <c r="D13" s="32">
        <v>0</v>
      </c>
      <c r="E13" s="32">
        <v>0</v>
      </c>
      <c r="F13" s="32">
        <v>0</v>
      </c>
      <c r="G13" s="32">
        <v>0</v>
      </c>
      <c r="H13" s="32">
        <v>0</v>
      </c>
      <c r="I13" s="33">
        <v>0</v>
      </c>
      <c r="J13" s="47">
        <v>0</v>
      </c>
      <c r="K13" s="33">
        <v>0</v>
      </c>
      <c r="L13" s="33">
        <v>268800</v>
      </c>
      <c r="M13" s="48">
        <f t="shared" si="0"/>
        <v>3.8890027401192802E-4</v>
      </c>
    </row>
    <row r="14" spans="1:13" x14ac:dyDescent="0.2">
      <c r="A14" s="46" t="s">
        <v>16</v>
      </c>
      <c r="B14" s="31">
        <v>0</v>
      </c>
      <c r="C14" s="33">
        <v>39058</v>
      </c>
      <c r="D14" s="32">
        <v>0</v>
      </c>
      <c r="E14" s="32">
        <v>0</v>
      </c>
      <c r="F14" s="32">
        <v>0</v>
      </c>
      <c r="G14" s="32">
        <v>0</v>
      </c>
      <c r="H14" s="32">
        <v>2348162</v>
      </c>
      <c r="I14" s="33">
        <v>0</v>
      </c>
      <c r="J14" s="47">
        <v>0</v>
      </c>
      <c r="K14" s="33">
        <v>465733</v>
      </c>
      <c r="L14" s="33">
        <v>2852953</v>
      </c>
      <c r="M14" s="48">
        <f t="shared" si="0"/>
        <v>4.1276570068569645E-3</v>
      </c>
    </row>
    <row r="15" spans="1:13" x14ac:dyDescent="0.2">
      <c r="A15" s="46" t="s">
        <v>17</v>
      </c>
      <c r="B15" s="31">
        <v>0</v>
      </c>
      <c r="C15" s="33">
        <v>0</v>
      </c>
      <c r="D15" s="32">
        <v>1809309</v>
      </c>
      <c r="E15" s="32">
        <v>0</v>
      </c>
      <c r="F15" s="32">
        <v>0</v>
      </c>
      <c r="G15" s="32">
        <v>0</v>
      </c>
      <c r="H15" s="32">
        <v>0</v>
      </c>
      <c r="I15" s="33">
        <v>0</v>
      </c>
      <c r="J15" s="47">
        <v>0</v>
      </c>
      <c r="K15" s="33">
        <v>0</v>
      </c>
      <c r="L15" s="33">
        <v>1809309</v>
      </c>
      <c r="M15" s="48">
        <f t="shared" si="0"/>
        <v>2.6177111825604442E-3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2561724</v>
      </c>
      <c r="D19" s="32">
        <v>0</v>
      </c>
      <c r="E19" s="32">
        <v>0</v>
      </c>
      <c r="F19" s="32">
        <v>0</v>
      </c>
      <c r="G19" s="32">
        <v>0</v>
      </c>
      <c r="H19" s="32">
        <v>0</v>
      </c>
      <c r="I19" s="33">
        <v>0</v>
      </c>
      <c r="J19" s="47">
        <v>0</v>
      </c>
      <c r="K19" s="33">
        <v>0</v>
      </c>
      <c r="L19" s="33">
        <v>2561724</v>
      </c>
      <c r="M19" s="48">
        <f t="shared" si="0"/>
        <v>3.7063064194305514E-3</v>
      </c>
    </row>
    <row r="20" spans="1:13" x14ac:dyDescent="0.2">
      <c r="A20" s="46" t="s">
        <v>20</v>
      </c>
      <c r="B20" s="31">
        <v>0</v>
      </c>
      <c r="C20" s="33">
        <v>0</v>
      </c>
      <c r="D20" s="32">
        <v>0</v>
      </c>
      <c r="E20" s="32">
        <v>0</v>
      </c>
      <c r="F20" s="32">
        <v>0</v>
      </c>
      <c r="G20" s="32">
        <v>0</v>
      </c>
      <c r="H20" s="32">
        <v>0</v>
      </c>
      <c r="I20" s="33">
        <v>0</v>
      </c>
      <c r="J20" s="47">
        <v>247521</v>
      </c>
      <c r="K20" s="33">
        <v>167880</v>
      </c>
      <c r="L20" s="33">
        <v>415401</v>
      </c>
      <c r="M20" s="48">
        <f t="shared" si="0"/>
        <v>6.0100283751796471E-4</v>
      </c>
    </row>
    <row r="21" spans="1:13" x14ac:dyDescent="0.2">
      <c r="A21" s="46" t="s">
        <v>22</v>
      </c>
      <c r="B21" s="31">
        <v>0</v>
      </c>
      <c r="C21" s="33">
        <v>0</v>
      </c>
      <c r="D21" s="32">
        <v>136135</v>
      </c>
      <c r="E21" s="32">
        <v>0</v>
      </c>
      <c r="F21" s="32">
        <v>0</v>
      </c>
      <c r="G21" s="32">
        <v>0</v>
      </c>
      <c r="H21" s="32">
        <v>0</v>
      </c>
      <c r="I21" s="33">
        <v>0</v>
      </c>
      <c r="J21" s="47">
        <v>0</v>
      </c>
      <c r="K21" s="33">
        <v>0</v>
      </c>
      <c r="L21" s="33">
        <v>136135</v>
      </c>
      <c r="M21" s="48">
        <f t="shared" si="0"/>
        <v>1.9696033780734306E-4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15778</v>
      </c>
      <c r="K23" s="33">
        <v>0</v>
      </c>
      <c r="L23" s="33">
        <v>15778</v>
      </c>
      <c r="M23" s="48">
        <f t="shared" si="0"/>
        <v>2.2827635875595983E-5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184650</v>
      </c>
      <c r="C28" s="33">
        <v>0</v>
      </c>
      <c r="D28" s="32">
        <v>188478</v>
      </c>
      <c r="E28" s="32">
        <v>281465</v>
      </c>
      <c r="F28" s="32">
        <v>135759</v>
      </c>
      <c r="G28" s="32">
        <v>0</v>
      </c>
      <c r="H28" s="32">
        <v>0</v>
      </c>
      <c r="I28" s="33">
        <v>0</v>
      </c>
      <c r="J28" s="47">
        <v>0</v>
      </c>
      <c r="K28" s="33">
        <v>0</v>
      </c>
      <c r="L28" s="33">
        <v>790353</v>
      </c>
      <c r="M28" s="48">
        <f t="shared" si="0"/>
        <v>1.1434839965258532E-3</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1152543</v>
      </c>
      <c r="E30" s="32">
        <v>0</v>
      </c>
      <c r="F30" s="32">
        <v>0</v>
      </c>
      <c r="G30" s="32">
        <v>0</v>
      </c>
      <c r="H30" s="32">
        <v>0</v>
      </c>
      <c r="I30" s="33">
        <v>821916</v>
      </c>
      <c r="J30" s="47">
        <v>0</v>
      </c>
      <c r="K30" s="33">
        <v>0</v>
      </c>
      <c r="L30" s="33">
        <v>1974459</v>
      </c>
      <c r="M30" s="48">
        <f t="shared" si="0"/>
        <v>2.8566504692162102E-3</v>
      </c>
    </row>
    <row r="31" spans="1:13" x14ac:dyDescent="0.2">
      <c r="A31" s="46" t="s">
        <v>32</v>
      </c>
      <c r="B31" s="31">
        <v>0</v>
      </c>
      <c r="C31" s="33">
        <v>6286256</v>
      </c>
      <c r="D31" s="32">
        <v>0</v>
      </c>
      <c r="E31" s="32">
        <v>0</v>
      </c>
      <c r="F31" s="32">
        <v>370630</v>
      </c>
      <c r="G31" s="32">
        <v>0</v>
      </c>
      <c r="H31" s="32">
        <v>0</v>
      </c>
      <c r="I31" s="33">
        <v>0</v>
      </c>
      <c r="J31" s="47">
        <v>0</v>
      </c>
      <c r="K31" s="33">
        <v>2682669</v>
      </c>
      <c r="L31" s="33">
        <v>9339555</v>
      </c>
      <c r="M31" s="48">
        <f t="shared" si="0"/>
        <v>1.3512483253904287E-2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1028703</v>
      </c>
      <c r="D33" s="32">
        <v>0</v>
      </c>
      <c r="E33" s="32">
        <v>0</v>
      </c>
      <c r="F33" s="32">
        <v>0</v>
      </c>
      <c r="G33" s="32">
        <v>0</v>
      </c>
      <c r="H33" s="32">
        <v>0</v>
      </c>
      <c r="I33" s="33">
        <v>0</v>
      </c>
      <c r="J33" s="47">
        <v>0</v>
      </c>
      <c r="K33" s="33">
        <v>0</v>
      </c>
      <c r="L33" s="33">
        <v>1028703</v>
      </c>
      <c r="M33" s="48">
        <f t="shared" si="0"/>
        <v>1.4883291613723673E-3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15886</v>
      </c>
      <c r="D37" s="32">
        <v>1259364</v>
      </c>
      <c r="E37" s="32">
        <v>0</v>
      </c>
      <c r="F37" s="32">
        <v>0</v>
      </c>
      <c r="G37" s="32">
        <v>0</v>
      </c>
      <c r="H37" s="32">
        <v>0</v>
      </c>
      <c r="I37" s="33">
        <v>377460</v>
      </c>
      <c r="J37" s="47">
        <v>0</v>
      </c>
      <c r="K37" s="33">
        <v>0</v>
      </c>
      <c r="L37" s="33">
        <v>1652710</v>
      </c>
      <c r="M37" s="48">
        <f t="shared" si="0"/>
        <v>2.3911434965113599E-3</v>
      </c>
    </row>
    <row r="38" spans="1:13" x14ac:dyDescent="0.2">
      <c r="A38" s="46" t="s">
        <v>1</v>
      </c>
      <c r="B38" s="31">
        <v>0</v>
      </c>
      <c r="C38" s="33">
        <v>14837953</v>
      </c>
      <c r="D38" s="32">
        <v>14130369</v>
      </c>
      <c r="E38" s="32">
        <v>0</v>
      </c>
      <c r="F38" s="32">
        <v>0</v>
      </c>
      <c r="G38" s="32">
        <v>0</v>
      </c>
      <c r="H38" s="32">
        <v>27155976</v>
      </c>
      <c r="I38" s="33">
        <v>16512469</v>
      </c>
      <c r="J38" s="47">
        <v>0</v>
      </c>
      <c r="K38" s="33">
        <v>3032685</v>
      </c>
      <c r="L38" s="33">
        <v>75669452</v>
      </c>
      <c r="M38" s="48">
        <f t="shared" si="0"/>
        <v>0.10947868533159387</v>
      </c>
    </row>
    <row r="39" spans="1:13" x14ac:dyDescent="0.2">
      <c r="A39" s="46" t="s">
        <v>39</v>
      </c>
      <c r="B39" s="31">
        <v>0</v>
      </c>
      <c r="C39" s="33">
        <v>0</v>
      </c>
      <c r="D39" s="32">
        <v>0</v>
      </c>
      <c r="E39" s="32">
        <v>0</v>
      </c>
      <c r="F39" s="32">
        <v>0</v>
      </c>
      <c r="G39" s="32">
        <v>0</v>
      </c>
      <c r="H39" s="32">
        <v>0</v>
      </c>
      <c r="I39" s="33">
        <v>0</v>
      </c>
      <c r="J39" s="47">
        <v>25693</v>
      </c>
      <c r="K39" s="33">
        <v>117496</v>
      </c>
      <c r="L39" s="33">
        <v>143189</v>
      </c>
      <c r="M39" s="48">
        <f t="shared" si="0"/>
        <v>2.0716607639692693E-4</v>
      </c>
    </row>
    <row r="40" spans="1:13" x14ac:dyDescent="0.2">
      <c r="A40" s="46" t="s">
        <v>40</v>
      </c>
      <c r="B40" s="31">
        <v>0</v>
      </c>
      <c r="C40" s="33">
        <v>0</v>
      </c>
      <c r="D40" s="32">
        <v>0</v>
      </c>
      <c r="E40" s="32">
        <v>0</v>
      </c>
      <c r="F40" s="32">
        <v>0</v>
      </c>
      <c r="G40" s="32">
        <v>0</v>
      </c>
      <c r="H40" s="32">
        <v>0</v>
      </c>
      <c r="I40" s="33">
        <v>0</v>
      </c>
      <c r="J40" s="47">
        <v>55230</v>
      </c>
      <c r="K40" s="33">
        <v>0</v>
      </c>
      <c r="L40" s="33">
        <v>55230</v>
      </c>
      <c r="M40" s="48">
        <f t="shared" si="0"/>
        <v>7.9906853175888326E-5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96791</v>
      </c>
      <c r="C43" s="33">
        <v>325833</v>
      </c>
      <c r="D43" s="32">
        <v>0</v>
      </c>
      <c r="E43" s="32">
        <v>0</v>
      </c>
      <c r="F43" s="32">
        <v>0</v>
      </c>
      <c r="G43" s="32">
        <v>0</v>
      </c>
      <c r="H43" s="32">
        <v>0</v>
      </c>
      <c r="I43" s="33">
        <v>0</v>
      </c>
      <c r="J43" s="47">
        <v>0</v>
      </c>
      <c r="K43" s="33">
        <v>0</v>
      </c>
      <c r="L43" s="33">
        <v>422624</v>
      </c>
      <c r="M43" s="48">
        <f t="shared" si="0"/>
        <v>6.1145308558042065E-4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523118</v>
      </c>
      <c r="C46" s="33">
        <v>3986116</v>
      </c>
      <c r="D46" s="32">
        <v>0</v>
      </c>
      <c r="E46" s="32">
        <v>4623460</v>
      </c>
      <c r="F46" s="32">
        <v>0</v>
      </c>
      <c r="G46" s="32">
        <v>0</v>
      </c>
      <c r="H46" s="32">
        <v>0</v>
      </c>
      <c r="I46" s="33">
        <v>35477984</v>
      </c>
      <c r="J46" s="47">
        <v>0</v>
      </c>
      <c r="K46" s="33">
        <v>34496</v>
      </c>
      <c r="L46" s="33">
        <v>44645175</v>
      </c>
      <c r="M46" s="48">
        <f t="shared" si="0"/>
        <v>6.4592711275336598E-2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439832</v>
      </c>
      <c r="J50" s="47">
        <v>0</v>
      </c>
      <c r="K50" s="33">
        <v>0</v>
      </c>
      <c r="L50" s="33">
        <v>439832</v>
      </c>
      <c r="M50" s="48">
        <f t="shared" si="0"/>
        <v>6.3634964776493417E-4</v>
      </c>
    </row>
    <row r="51" spans="1:13" x14ac:dyDescent="0.2">
      <c r="A51" s="46" t="s">
        <v>49</v>
      </c>
      <c r="B51" s="31">
        <v>0</v>
      </c>
      <c r="C51" s="33">
        <v>26798004</v>
      </c>
      <c r="D51" s="32">
        <v>1935916</v>
      </c>
      <c r="E51" s="32">
        <v>0</v>
      </c>
      <c r="F51" s="32">
        <v>53076</v>
      </c>
      <c r="G51" s="32">
        <v>0</v>
      </c>
      <c r="H51" s="32">
        <v>0</v>
      </c>
      <c r="I51" s="33">
        <v>4010522</v>
      </c>
      <c r="J51" s="47">
        <v>1546541</v>
      </c>
      <c r="K51" s="33">
        <v>85141</v>
      </c>
      <c r="L51" s="33">
        <v>34429199</v>
      </c>
      <c r="M51" s="48">
        <f t="shared" si="0"/>
        <v>4.9812220703538683E-2</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1049059</v>
      </c>
      <c r="C53" s="33">
        <v>20168422</v>
      </c>
      <c r="D53" s="32">
        <v>15383855</v>
      </c>
      <c r="E53" s="32">
        <v>0</v>
      </c>
      <c r="F53" s="32">
        <v>0</v>
      </c>
      <c r="G53" s="32">
        <v>0</v>
      </c>
      <c r="H53" s="32">
        <v>109256</v>
      </c>
      <c r="I53" s="33">
        <v>10520349</v>
      </c>
      <c r="J53" s="47">
        <v>187851</v>
      </c>
      <c r="K53" s="33">
        <v>326408</v>
      </c>
      <c r="L53" s="33">
        <v>47745200</v>
      </c>
      <c r="M53" s="48">
        <f t="shared" si="0"/>
        <v>6.9077832450722854E-2</v>
      </c>
    </row>
    <row r="54" spans="1:13" x14ac:dyDescent="0.2">
      <c r="A54" s="46" t="s">
        <v>51</v>
      </c>
      <c r="B54" s="31">
        <v>271383</v>
      </c>
      <c r="C54" s="33">
        <v>996930</v>
      </c>
      <c r="D54" s="32">
        <v>0</v>
      </c>
      <c r="E54" s="32">
        <v>0</v>
      </c>
      <c r="F54" s="32">
        <v>397337</v>
      </c>
      <c r="G54" s="32">
        <v>0</v>
      </c>
      <c r="H54" s="32">
        <v>0</v>
      </c>
      <c r="I54" s="33">
        <v>0</v>
      </c>
      <c r="J54" s="47">
        <v>0</v>
      </c>
      <c r="K54" s="33">
        <v>0</v>
      </c>
      <c r="L54" s="33">
        <v>1665650</v>
      </c>
      <c r="M54" s="48">
        <f t="shared" si="0"/>
        <v>2.4098651094046422E-3</v>
      </c>
    </row>
    <row r="55" spans="1:13" x14ac:dyDescent="0.2">
      <c r="A55" s="46" t="s">
        <v>52</v>
      </c>
      <c r="B55" s="31">
        <v>0</v>
      </c>
      <c r="C55" s="33">
        <v>656758</v>
      </c>
      <c r="D55" s="32">
        <v>0</v>
      </c>
      <c r="E55" s="32">
        <v>0</v>
      </c>
      <c r="F55" s="32">
        <v>0</v>
      </c>
      <c r="G55" s="32">
        <v>0</v>
      </c>
      <c r="H55" s="32">
        <v>0</v>
      </c>
      <c r="I55" s="33">
        <v>0</v>
      </c>
      <c r="J55" s="47">
        <v>0</v>
      </c>
      <c r="K55" s="33">
        <v>0</v>
      </c>
      <c r="L55" s="33">
        <v>656758</v>
      </c>
      <c r="M55" s="48">
        <f t="shared" si="0"/>
        <v>9.5019853481966444E-4</v>
      </c>
    </row>
    <row r="56" spans="1:13" x14ac:dyDescent="0.2">
      <c r="A56" s="46" t="s">
        <v>53</v>
      </c>
      <c r="B56" s="31">
        <v>15949</v>
      </c>
      <c r="C56" s="33">
        <v>1480952</v>
      </c>
      <c r="D56" s="32">
        <v>2758406</v>
      </c>
      <c r="E56" s="32">
        <v>0</v>
      </c>
      <c r="F56" s="32">
        <v>15168</v>
      </c>
      <c r="G56" s="32">
        <v>0</v>
      </c>
      <c r="H56" s="32">
        <v>0</v>
      </c>
      <c r="I56" s="33">
        <v>0</v>
      </c>
      <c r="J56" s="47">
        <v>0</v>
      </c>
      <c r="K56" s="33">
        <v>356091</v>
      </c>
      <c r="L56" s="33">
        <v>4626565</v>
      </c>
      <c r="M56" s="48">
        <f t="shared" si="0"/>
        <v>6.6937217121800429E-3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49479</v>
      </c>
      <c r="D58" s="32">
        <v>1020376</v>
      </c>
      <c r="E58" s="32">
        <v>0</v>
      </c>
      <c r="F58" s="32">
        <v>0</v>
      </c>
      <c r="G58" s="32">
        <v>0</v>
      </c>
      <c r="H58" s="32">
        <v>0</v>
      </c>
      <c r="I58" s="33">
        <v>229844</v>
      </c>
      <c r="J58" s="47">
        <v>0</v>
      </c>
      <c r="K58" s="33">
        <v>0</v>
      </c>
      <c r="L58" s="33">
        <v>1359732</v>
      </c>
      <c r="M58" s="48">
        <f t="shared" si="0"/>
        <v>1.9672624530609629E-3</v>
      </c>
    </row>
    <row r="59" spans="1:13" x14ac:dyDescent="0.2">
      <c r="A59" s="46" t="s">
        <v>70</v>
      </c>
      <c r="B59" s="31">
        <v>0</v>
      </c>
      <c r="C59" s="33">
        <v>21778407</v>
      </c>
      <c r="D59" s="32">
        <v>0</v>
      </c>
      <c r="E59" s="32">
        <v>0</v>
      </c>
      <c r="F59" s="32">
        <v>379922</v>
      </c>
      <c r="G59" s="32">
        <v>0</v>
      </c>
      <c r="H59" s="32">
        <v>8849602</v>
      </c>
      <c r="I59" s="33">
        <v>17588454</v>
      </c>
      <c r="J59" s="47">
        <v>0</v>
      </c>
      <c r="K59" s="33">
        <v>22157512</v>
      </c>
      <c r="L59" s="33">
        <v>70753898</v>
      </c>
      <c r="M59" s="48">
        <f t="shared" si="0"/>
        <v>0.10236685386760418</v>
      </c>
    </row>
    <row r="60" spans="1:13" x14ac:dyDescent="0.2">
      <c r="A60" s="46" t="s">
        <v>55</v>
      </c>
      <c r="B60" s="31">
        <v>0</v>
      </c>
      <c r="C60" s="33">
        <v>0</v>
      </c>
      <c r="D60" s="32">
        <v>0</v>
      </c>
      <c r="E60" s="32">
        <v>0</v>
      </c>
      <c r="F60" s="32">
        <v>0</v>
      </c>
      <c r="G60" s="32">
        <v>0</v>
      </c>
      <c r="H60" s="32">
        <v>16876</v>
      </c>
      <c r="I60" s="33">
        <v>0</v>
      </c>
      <c r="J60" s="47">
        <v>0</v>
      </c>
      <c r="K60" s="33">
        <v>0</v>
      </c>
      <c r="L60" s="33">
        <v>16876</v>
      </c>
      <c r="M60" s="48">
        <f t="shared" si="0"/>
        <v>2.4416224048457207E-5</v>
      </c>
    </row>
    <row r="61" spans="1:13" x14ac:dyDescent="0.2">
      <c r="A61" s="46" t="s">
        <v>6</v>
      </c>
      <c r="B61" s="31">
        <v>0</v>
      </c>
      <c r="C61" s="33">
        <v>0</v>
      </c>
      <c r="D61" s="32">
        <v>8104642</v>
      </c>
      <c r="E61" s="32">
        <v>0</v>
      </c>
      <c r="F61" s="32">
        <v>0</v>
      </c>
      <c r="G61" s="32">
        <v>0</v>
      </c>
      <c r="H61" s="32">
        <v>24609</v>
      </c>
      <c r="I61" s="33">
        <v>7000884</v>
      </c>
      <c r="J61" s="47">
        <v>0</v>
      </c>
      <c r="K61" s="33">
        <v>13889590</v>
      </c>
      <c r="L61" s="33">
        <v>29019725</v>
      </c>
      <c r="M61" s="48">
        <f t="shared" si="0"/>
        <v>4.1985784986052072E-2</v>
      </c>
    </row>
    <row r="62" spans="1:13" x14ac:dyDescent="0.2">
      <c r="A62" s="46" t="s">
        <v>5</v>
      </c>
      <c r="B62" s="31">
        <v>270420</v>
      </c>
      <c r="C62" s="33">
        <v>0</v>
      </c>
      <c r="D62" s="32">
        <v>0</v>
      </c>
      <c r="E62" s="32">
        <v>0</v>
      </c>
      <c r="F62" s="32">
        <v>383466</v>
      </c>
      <c r="G62" s="32">
        <v>0</v>
      </c>
      <c r="H62" s="32">
        <v>115111</v>
      </c>
      <c r="I62" s="33">
        <v>0</v>
      </c>
      <c r="J62" s="47">
        <v>47965</v>
      </c>
      <c r="K62" s="33">
        <v>656635</v>
      </c>
      <c r="L62" s="33">
        <v>1473597</v>
      </c>
      <c r="M62" s="48">
        <f t="shared" si="0"/>
        <v>2.1320025189105469E-3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10294419</v>
      </c>
      <c r="D67" s="32">
        <v>0</v>
      </c>
      <c r="E67" s="32">
        <v>0</v>
      </c>
      <c r="F67" s="32">
        <v>692602</v>
      </c>
      <c r="G67" s="32">
        <v>0</v>
      </c>
      <c r="H67" s="32">
        <v>0</v>
      </c>
      <c r="I67" s="33">
        <v>8231833</v>
      </c>
      <c r="J67" s="47">
        <v>102601</v>
      </c>
      <c r="K67" s="33">
        <v>102679</v>
      </c>
      <c r="L67" s="33">
        <v>19424134</v>
      </c>
      <c r="M67" s="48">
        <f t="shared" si="0"/>
        <v>2.8102868433944966E-2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8397597</v>
      </c>
      <c r="C71" s="50">
        <v>147303865</v>
      </c>
      <c r="D71" s="50">
        <v>279915149</v>
      </c>
      <c r="E71" s="50">
        <v>20175109</v>
      </c>
      <c r="F71" s="50">
        <v>2427959</v>
      </c>
      <c r="G71" s="50">
        <v>0</v>
      </c>
      <c r="H71" s="50">
        <v>48217192</v>
      </c>
      <c r="I71" s="50">
        <v>136053409</v>
      </c>
      <c r="J71" s="50">
        <v>2229180</v>
      </c>
      <c r="K71" s="50">
        <v>46460304</v>
      </c>
      <c r="L71" s="50">
        <v>691179765</v>
      </c>
      <c r="M71" s="51">
        <f>L71/$L$71</f>
        <v>1</v>
      </c>
    </row>
    <row r="72" spans="1:13" x14ac:dyDescent="0.2">
      <c r="A72" s="49" t="s">
        <v>79</v>
      </c>
      <c r="B72" s="53">
        <f>(B71/$L$71)</f>
        <v>1.2149656898592799E-2</v>
      </c>
      <c r="C72" s="53">
        <f t="shared" ref="C72:L72" si="1">(C71/$L$71)</f>
        <v>0.21311946972290197</v>
      </c>
      <c r="D72" s="53">
        <f t="shared" si="1"/>
        <v>0.40498168953195557</v>
      </c>
      <c r="E72" s="53">
        <f t="shared" si="1"/>
        <v>2.9189380276490009E-2</v>
      </c>
      <c r="F72" s="53">
        <f t="shared" si="1"/>
        <v>3.5127750014498759E-3</v>
      </c>
      <c r="G72" s="53">
        <f t="shared" si="1"/>
        <v>0</v>
      </c>
      <c r="H72" s="53">
        <f t="shared" si="1"/>
        <v>6.9760711238414222E-2</v>
      </c>
      <c r="I72" s="53">
        <f t="shared" si="1"/>
        <v>0.19684229181680399</v>
      </c>
      <c r="J72" s="53">
        <f t="shared" si="1"/>
        <v>3.2251812232957948E-3</v>
      </c>
      <c r="K72" s="53">
        <f t="shared" si="1"/>
        <v>6.7218842843294171E-2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113</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7000</v>
      </c>
      <c r="D4" s="43">
        <v>5825751</v>
      </c>
      <c r="E4" s="43">
        <v>0</v>
      </c>
      <c r="F4" s="43">
        <v>0</v>
      </c>
      <c r="G4" s="43">
        <v>0</v>
      </c>
      <c r="H4" s="43">
        <v>0</v>
      </c>
      <c r="I4" s="42">
        <v>0</v>
      </c>
      <c r="J4" s="44">
        <v>0</v>
      </c>
      <c r="K4" s="42">
        <v>0</v>
      </c>
      <c r="L4" s="42">
        <v>5832751</v>
      </c>
      <c r="M4" s="45">
        <f>L4/$L$71</f>
        <v>8.9563299484269956E-3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992795</v>
      </c>
      <c r="D6" s="32">
        <v>0</v>
      </c>
      <c r="E6" s="32">
        <v>0</v>
      </c>
      <c r="F6" s="32">
        <v>0</v>
      </c>
      <c r="G6" s="32">
        <v>0</v>
      </c>
      <c r="H6" s="32">
        <v>222206</v>
      </c>
      <c r="I6" s="33">
        <v>0</v>
      </c>
      <c r="J6" s="47">
        <v>0</v>
      </c>
      <c r="K6" s="33">
        <v>0</v>
      </c>
      <c r="L6" s="33">
        <v>1215001</v>
      </c>
      <c r="M6" s="48">
        <f t="shared" ref="M6:M69" si="0">L6/$L$71</f>
        <v>1.8656633625657513E-3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3491465</v>
      </c>
      <c r="D8" s="32">
        <v>1655523</v>
      </c>
      <c r="E8" s="32">
        <v>0</v>
      </c>
      <c r="F8" s="32">
        <v>0</v>
      </c>
      <c r="G8" s="32">
        <v>0</v>
      </c>
      <c r="H8" s="32">
        <v>616542</v>
      </c>
      <c r="I8" s="33">
        <v>411004</v>
      </c>
      <c r="J8" s="47">
        <v>0</v>
      </c>
      <c r="K8" s="33">
        <v>0</v>
      </c>
      <c r="L8" s="33">
        <v>6174534</v>
      </c>
      <c r="M8" s="48">
        <f t="shared" si="0"/>
        <v>9.4811459947082826E-3</v>
      </c>
    </row>
    <row r="9" spans="1:13" x14ac:dyDescent="0.2">
      <c r="A9" s="46" t="s">
        <v>11</v>
      </c>
      <c r="B9" s="31">
        <v>5597819</v>
      </c>
      <c r="C9" s="33">
        <v>27330359</v>
      </c>
      <c r="D9" s="32">
        <v>221332778</v>
      </c>
      <c r="E9" s="32">
        <v>15186129</v>
      </c>
      <c r="F9" s="32">
        <v>0</v>
      </c>
      <c r="G9" s="32">
        <v>0</v>
      </c>
      <c r="H9" s="32">
        <v>8638408</v>
      </c>
      <c r="I9" s="33">
        <v>33505229</v>
      </c>
      <c r="J9" s="47">
        <v>0</v>
      </c>
      <c r="K9" s="33">
        <v>2068308</v>
      </c>
      <c r="L9" s="33">
        <v>313659031</v>
      </c>
      <c r="M9" s="48">
        <f t="shared" si="0"/>
        <v>0.48163101303996886</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0</v>
      </c>
      <c r="L11" s="33">
        <v>0</v>
      </c>
      <c r="M11" s="48">
        <f t="shared" si="0"/>
        <v>0</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268800</v>
      </c>
      <c r="D13" s="32">
        <v>0</v>
      </c>
      <c r="E13" s="32">
        <v>0</v>
      </c>
      <c r="F13" s="32">
        <v>0</v>
      </c>
      <c r="G13" s="32">
        <v>0</v>
      </c>
      <c r="H13" s="32">
        <v>0</v>
      </c>
      <c r="I13" s="33">
        <v>0</v>
      </c>
      <c r="J13" s="47">
        <v>0</v>
      </c>
      <c r="K13" s="33">
        <v>0</v>
      </c>
      <c r="L13" s="33">
        <v>268800</v>
      </c>
      <c r="M13" s="48">
        <f t="shared" si="0"/>
        <v>4.1274888815537926E-4</v>
      </c>
    </row>
    <row r="14" spans="1:13" x14ac:dyDescent="0.2">
      <c r="A14" s="46" t="s">
        <v>16</v>
      </c>
      <c r="B14" s="31">
        <v>0</v>
      </c>
      <c r="C14" s="33">
        <v>40249</v>
      </c>
      <c r="D14" s="32">
        <v>0</v>
      </c>
      <c r="E14" s="32">
        <v>0</v>
      </c>
      <c r="F14" s="32">
        <v>0</v>
      </c>
      <c r="G14" s="32">
        <v>0</v>
      </c>
      <c r="H14" s="32">
        <v>2624969</v>
      </c>
      <c r="I14" s="33">
        <v>0</v>
      </c>
      <c r="J14" s="47">
        <v>0</v>
      </c>
      <c r="K14" s="33">
        <v>345495</v>
      </c>
      <c r="L14" s="33">
        <v>3010713</v>
      </c>
      <c r="M14" s="48">
        <f t="shared" si="0"/>
        <v>4.6230224825332825E-3</v>
      </c>
    </row>
    <row r="15" spans="1:13" x14ac:dyDescent="0.2">
      <c r="A15" s="46" t="s">
        <v>17</v>
      </c>
      <c r="B15" s="31">
        <v>0</v>
      </c>
      <c r="C15" s="33">
        <v>0</v>
      </c>
      <c r="D15" s="32">
        <v>1797152</v>
      </c>
      <c r="E15" s="32">
        <v>0</v>
      </c>
      <c r="F15" s="32">
        <v>0</v>
      </c>
      <c r="G15" s="32">
        <v>0</v>
      </c>
      <c r="H15" s="32">
        <v>0</v>
      </c>
      <c r="I15" s="33">
        <v>0</v>
      </c>
      <c r="J15" s="47">
        <v>0</v>
      </c>
      <c r="K15" s="33">
        <v>0</v>
      </c>
      <c r="L15" s="33">
        <v>1797152</v>
      </c>
      <c r="M15" s="48">
        <f t="shared" si="0"/>
        <v>2.7595702747255065E-3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2558427</v>
      </c>
      <c r="D19" s="32">
        <v>0</v>
      </c>
      <c r="E19" s="32">
        <v>0</v>
      </c>
      <c r="F19" s="32">
        <v>0</v>
      </c>
      <c r="G19" s="32">
        <v>0</v>
      </c>
      <c r="H19" s="32">
        <v>0</v>
      </c>
      <c r="I19" s="33">
        <v>0</v>
      </c>
      <c r="J19" s="47">
        <v>0</v>
      </c>
      <c r="K19" s="33">
        <v>0</v>
      </c>
      <c r="L19" s="33">
        <v>2558427</v>
      </c>
      <c r="M19" s="48">
        <f t="shared" si="0"/>
        <v>3.9285264124877322E-3</v>
      </c>
    </row>
    <row r="20" spans="1:13" x14ac:dyDescent="0.2">
      <c r="A20" s="46" t="s">
        <v>20</v>
      </c>
      <c r="B20" s="31">
        <v>0</v>
      </c>
      <c r="C20" s="33">
        <v>0</v>
      </c>
      <c r="D20" s="32">
        <v>0</v>
      </c>
      <c r="E20" s="32">
        <v>0</v>
      </c>
      <c r="F20" s="32">
        <v>0</v>
      </c>
      <c r="G20" s="32">
        <v>0</v>
      </c>
      <c r="H20" s="32">
        <v>0</v>
      </c>
      <c r="I20" s="33">
        <v>0</v>
      </c>
      <c r="J20" s="47">
        <v>248079</v>
      </c>
      <c r="K20" s="33">
        <v>274679</v>
      </c>
      <c r="L20" s="33">
        <v>522758</v>
      </c>
      <c r="M20" s="48">
        <f t="shared" si="0"/>
        <v>8.0270752706223863E-4</v>
      </c>
    </row>
    <row r="21" spans="1:13" x14ac:dyDescent="0.2">
      <c r="A21" s="46" t="s">
        <v>22</v>
      </c>
      <c r="B21" s="31">
        <v>0</v>
      </c>
      <c r="C21" s="33">
        <v>0</v>
      </c>
      <c r="D21" s="32">
        <v>136035</v>
      </c>
      <c r="E21" s="32">
        <v>0</v>
      </c>
      <c r="F21" s="32">
        <v>0</v>
      </c>
      <c r="G21" s="32">
        <v>0</v>
      </c>
      <c r="H21" s="32">
        <v>0</v>
      </c>
      <c r="I21" s="33">
        <v>0</v>
      </c>
      <c r="J21" s="47">
        <v>0</v>
      </c>
      <c r="K21" s="33">
        <v>0</v>
      </c>
      <c r="L21" s="33">
        <v>136035</v>
      </c>
      <c r="M21" s="48">
        <f t="shared" si="0"/>
        <v>2.0888502604247402E-4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15778</v>
      </c>
      <c r="K23" s="33">
        <v>0</v>
      </c>
      <c r="L23" s="33">
        <v>15778</v>
      </c>
      <c r="M23" s="48">
        <f t="shared" si="0"/>
        <v>2.422749984120377E-5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182700</v>
      </c>
      <c r="C28" s="33">
        <v>0</v>
      </c>
      <c r="D28" s="32">
        <v>186905</v>
      </c>
      <c r="E28" s="32">
        <v>271097</v>
      </c>
      <c r="F28" s="32">
        <v>135879</v>
      </c>
      <c r="G28" s="32">
        <v>0</v>
      </c>
      <c r="H28" s="32">
        <v>0</v>
      </c>
      <c r="I28" s="33">
        <v>0</v>
      </c>
      <c r="J28" s="47">
        <v>0</v>
      </c>
      <c r="K28" s="33">
        <v>0</v>
      </c>
      <c r="L28" s="33">
        <v>776580</v>
      </c>
      <c r="M28" s="48">
        <f t="shared" si="0"/>
        <v>1.1924573346864004E-3</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1222198</v>
      </c>
      <c r="E30" s="32">
        <v>0</v>
      </c>
      <c r="F30" s="32">
        <v>0</v>
      </c>
      <c r="G30" s="32">
        <v>0</v>
      </c>
      <c r="H30" s="32">
        <v>0</v>
      </c>
      <c r="I30" s="33">
        <v>822375</v>
      </c>
      <c r="J30" s="47">
        <v>0</v>
      </c>
      <c r="K30" s="33">
        <v>0</v>
      </c>
      <c r="L30" s="33">
        <v>2044573</v>
      </c>
      <c r="M30" s="48">
        <f t="shared" si="0"/>
        <v>3.1394911923456406E-3</v>
      </c>
    </row>
    <row r="31" spans="1:13" x14ac:dyDescent="0.2">
      <c r="A31" s="46" t="s">
        <v>32</v>
      </c>
      <c r="B31" s="31">
        <v>0</v>
      </c>
      <c r="C31" s="33">
        <v>0</v>
      </c>
      <c r="D31" s="32">
        <v>6283675</v>
      </c>
      <c r="E31" s="32">
        <v>0</v>
      </c>
      <c r="F31" s="32">
        <v>359590</v>
      </c>
      <c r="G31" s="32">
        <v>0</v>
      </c>
      <c r="H31" s="32">
        <v>0</v>
      </c>
      <c r="I31" s="33">
        <v>0</v>
      </c>
      <c r="J31" s="47">
        <v>0</v>
      </c>
      <c r="K31" s="33">
        <v>2559710</v>
      </c>
      <c r="L31" s="33">
        <v>9202974</v>
      </c>
      <c r="M31" s="48">
        <f t="shared" si="0"/>
        <v>1.4131388713626724E-2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1024946</v>
      </c>
      <c r="D33" s="32">
        <v>0</v>
      </c>
      <c r="E33" s="32">
        <v>0</v>
      </c>
      <c r="F33" s="32">
        <v>0</v>
      </c>
      <c r="G33" s="32">
        <v>0</v>
      </c>
      <c r="H33" s="32">
        <v>0</v>
      </c>
      <c r="I33" s="33">
        <v>0</v>
      </c>
      <c r="J33" s="47">
        <v>0</v>
      </c>
      <c r="K33" s="33">
        <v>0</v>
      </c>
      <c r="L33" s="33">
        <v>1024946</v>
      </c>
      <c r="M33" s="48">
        <f t="shared" si="0"/>
        <v>1.5738293226164558E-3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17108</v>
      </c>
      <c r="D37" s="32">
        <v>1260332</v>
      </c>
      <c r="E37" s="32">
        <v>0</v>
      </c>
      <c r="F37" s="32">
        <v>0</v>
      </c>
      <c r="G37" s="32">
        <v>0</v>
      </c>
      <c r="H37" s="32">
        <v>0</v>
      </c>
      <c r="I37" s="33">
        <v>374220</v>
      </c>
      <c r="J37" s="47">
        <v>0</v>
      </c>
      <c r="K37" s="33">
        <v>0</v>
      </c>
      <c r="L37" s="33">
        <v>1651660</v>
      </c>
      <c r="M37" s="48">
        <f t="shared" si="0"/>
        <v>2.5361637969148576E-3</v>
      </c>
    </row>
    <row r="38" spans="1:13" x14ac:dyDescent="0.2">
      <c r="A38" s="46" t="s">
        <v>1</v>
      </c>
      <c r="B38" s="31">
        <v>0</v>
      </c>
      <c r="C38" s="33">
        <v>15557943</v>
      </c>
      <c r="D38" s="32">
        <v>0</v>
      </c>
      <c r="E38" s="32">
        <v>0</v>
      </c>
      <c r="F38" s="32">
        <v>0</v>
      </c>
      <c r="G38" s="32">
        <v>0</v>
      </c>
      <c r="H38" s="32">
        <v>16435651</v>
      </c>
      <c r="I38" s="33">
        <v>15366496</v>
      </c>
      <c r="J38" s="47">
        <v>0</v>
      </c>
      <c r="K38" s="33">
        <v>3088022</v>
      </c>
      <c r="L38" s="33">
        <v>50448112</v>
      </c>
      <c r="M38" s="48">
        <f t="shared" si="0"/>
        <v>7.7464293666436188E-2</v>
      </c>
    </row>
    <row r="39" spans="1:13" x14ac:dyDescent="0.2">
      <c r="A39" s="46" t="s">
        <v>39</v>
      </c>
      <c r="B39" s="31">
        <v>0</v>
      </c>
      <c r="C39" s="33">
        <v>0</v>
      </c>
      <c r="D39" s="32">
        <v>0</v>
      </c>
      <c r="E39" s="32">
        <v>0</v>
      </c>
      <c r="F39" s="32">
        <v>0</v>
      </c>
      <c r="G39" s="32">
        <v>0</v>
      </c>
      <c r="H39" s="32">
        <v>0</v>
      </c>
      <c r="I39" s="33">
        <v>0</v>
      </c>
      <c r="J39" s="47">
        <v>28615</v>
      </c>
      <c r="K39" s="33">
        <v>0</v>
      </c>
      <c r="L39" s="33">
        <v>28615</v>
      </c>
      <c r="M39" s="48">
        <f t="shared" si="0"/>
        <v>4.39390231940706E-5</v>
      </c>
    </row>
    <row r="40" spans="1:13" x14ac:dyDescent="0.2">
      <c r="A40" s="46" t="s">
        <v>40</v>
      </c>
      <c r="B40" s="31">
        <v>0</v>
      </c>
      <c r="C40" s="33">
        <v>0</v>
      </c>
      <c r="D40" s="32">
        <v>0</v>
      </c>
      <c r="E40" s="32">
        <v>0</v>
      </c>
      <c r="F40" s="32">
        <v>0</v>
      </c>
      <c r="G40" s="32">
        <v>0</v>
      </c>
      <c r="H40" s="32">
        <v>0</v>
      </c>
      <c r="I40" s="33">
        <v>0</v>
      </c>
      <c r="J40" s="47">
        <v>55195</v>
      </c>
      <c r="K40" s="33">
        <v>0</v>
      </c>
      <c r="L40" s="33">
        <v>55195</v>
      </c>
      <c r="M40" s="48">
        <f t="shared" si="0"/>
        <v>8.4753254768363679E-5</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95975</v>
      </c>
      <c r="C43" s="33">
        <v>319977</v>
      </c>
      <c r="D43" s="32">
        <v>0</v>
      </c>
      <c r="E43" s="32">
        <v>0</v>
      </c>
      <c r="F43" s="32">
        <v>0</v>
      </c>
      <c r="G43" s="32">
        <v>0</v>
      </c>
      <c r="H43" s="32">
        <v>0</v>
      </c>
      <c r="I43" s="33">
        <v>0</v>
      </c>
      <c r="J43" s="47">
        <v>0</v>
      </c>
      <c r="K43" s="33">
        <v>0</v>
      </c>
      <c r="L43" s="33">
        <v>415952</v>
      </c>
      <c r="M43" s="48">
        <f t="shared" si="0"/>
        <v>6.3870433603424961E-4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527364</v>
      </c>
      <c r="C46" s="33">
        <v>3954779</v>
      </c>
      <c r="D46" s="32">
        <v>0</v>
      </c>
      <c r="E46" s="32">
        <v>4850318</v>
      </c>
      <c r="F46" s="32">
        <v>0</v>
      </c>
      <c r="G46" s="32">
        <v>0</v>
      </c>
      <c r="H46" s="32">
        <v>0</v>
      </c>
      <c r="I46" s="33">
        <v>36113119</v>
      </c>
      <c r="J46" s="47">
        <v>0</v>
      </c>
      <c r="K46" s="33">
        <v>34708</v>
      </c>
      <c r="L46" s="33">
        <v>45480287</v>
      </c>
      <c r="M46" s="48">
        <f t="shared" si="0"/>
        <v>6.9836078468145643E-2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432736</v>
      </c>
      <c r="J50" s="47">
        <v>0</v>
      </c>
      <c r="K50" s="33">
        <v>0</v>
      </c>
      <c r="L50" s="33">
        <v>432736</v>
      </c>
      <c r="M50" s="48">
        <f t="shared" si="0"/>
        <v>6.6447657315776116E-4</v>
      </c>
    </row>
    <row r="51" spans="1:13" x14ac:dyDescent="0.2">
      <c r="A51" s="46" t="s">
        <v>49</v>
      </c>
      <c r="B51" s="31">
        <v>0</v>
      </c>
      <c r="C51" s="33">
        <v>27135626</v>
      </c>
      <c r="D51" s="32">
        <v>744375</v>
      </c>
      <c r="E51" s="32">
        <v>0</v>
      </c>
      <c r="F51" s="32">
        <v>53076</v>
      </c>
      <c r="G51" s="32">
        <v>0</v>
      </c>
      <c r="H51" s="32">
        <v>0</v>
      </c>
      <c r="I51" s="33">
        <v>3984135</v>
      </c>
      <c r="J51" s="47">
        <v>1672182</v>
      </c>
      <c r="K51" s="33">
        <v>9657</v>
      </c>
      <c r="L51" s="33">
        <v>33599052</v>
      </c>
      <c r="M51" s="48">
        <f t="shared" si="0"/>
        <v>5.1592155342540073E-2</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1048198</v>
      </c>
      <c r="C53" s="33">
        <v>19047478</v>
      </c>
      <c r="D53" s="32">
        <v>14672833</v>
      </c>
      <c r="E53" s="32">
        <v>0</v>
      </c>
      <c r="F53" s="32">
        <v>0</v>
      </c>
      <c r="G53" s="32">
        <v>0</v>
      </c>
      <c r="H53" s="32">
        <v>55113</v>
      </c>
      <c r="I53" s="33">
        <v>10256485</v>
      </c>
      <c r="J53" s="47">
        <v>0</v>
      </c>
      <c r="K53" s="33">
        <v>244703</v>
      </c>
      <c r="L53" s="33">
        <v>45324809</v>
      </c>
      <c r="M53" s="48">
        <f t="shared" si="0"/>
        <v>6.9597338246298088E-2</v>
      </c>
    </row>
    <row r="54" spans="1:13" x14ac:dyDescent="0.2">
      <c r="A54" s="46" t="s">
        <v>51</v>
      </c>
      <c r="B54" s="31">
        <v>11285</v>
      </c>
      <c r="C54" s="33">
        <v>1040899</v>
      </c>
      <c r="D54" s="32">
        <v>0</v>
      </c>
      <c r="E54" s="32">
        <v>0</v>
      </c>
      <c r="F54" s="32">
        <v>410594</v>
      </c>
      <c r="G54" s="32">
        <v>0</v>
      </c>
      <c r="H54" s="32">
        <v>0</v>
      </c>
      <c r="I54" s="33">
        <v>0</v>
      </c>
      <c r="J54" s="47">
        <v>0</v>
      </c>
      <c r="K54" s="33">
        <v>0</v>
      </c>
      <c r="L54" s="33">
        <v>1462778</v>
      </c>
      <c r="M54" s="48">
        <f t="shared" si="0"/>
        <v>2.2461309267788293E-3</v>
      </c>
    </row>
    <row r="55" spans="1:13" x14ac:dyDescent="0.2">
      <c r="A55" s="46" t="s">
        <v>52</v>
      </c>
      <c r="B55" s="31">
        <v>0</v>
      </c>
      <c r="C55" s="33">
        <v>658503</v>
      </c>
      <c r="D55" s="32">
        <v>0</v>
      </c>
      <c r="E55" s="32">
        <v>0</v>
      </c>
      <c r="F55" s="32">
        <v>0</v>
      </c>
      <c r="G55" s="32">
        <v>0</v>
      </c>
      <c r="H55" s="32">
        <v>0</v>
      </c>
      <c r="I55" s="33">
        <v>0</v>
      </c>
      <c r="J55" s="47">
        <v>0</v>
      </c>
      <c r="K55" s="33">
        <v>0</v>
      </c>
      <c r="L55" s="33">
        <v>658503</v>
      </c>
      <c r="M55" s="48">
        <f t="shared" si="0"/>
        <v>1.0111472511048426E-3</v>
      </c>
    </row>
    <row r="56" spans="1:13" x14ac:dyDescent="0.2">
      <c r="A56" s="46" t="s">
        <v>53</v>
      </c>
      <c r="B56" s="31">
        <v>16124</v>
      </c>
      <c r="C56" s="33">
        <v>1173140</v>
      </c>
      <c r="D56" s="32">
        <v>521286</v>
      </c>
      <c r="E56" s="32">
        <v>0</v>
      </c>
      <c r="F56" s="32">
        <v>15168</v>
      </c>
      <c r="G56" s="32">
        <v>0</v>
      </c>
      <c r="H56" s="32">
        <v>0</v>
      </c>
      <c r="I56" s="33">
        <v>0</v>
      </c>
      <c r="J56" s="47">
        <v>0</v>
      </c>
      <c r="K56" s="33">
        <v>258221</v>
      </c>
      <c r="L56" s="33">
        <v>1983939</v>
      </c>
      <c r="M56" s="48">
        <f t="shared" si="0"/>
        <v>3.0463862217935079E-3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0</v>
      </c>
      <c r="C58" s="33">
        <v>49479</v>
      </c>
      <c r="D58" s="32">
        <v>1014092</v>
      </c>
      <c r="E58" s="32">
        <v>0</v>
      </c>
      <c r="F58" s="32">
        <v>0</v>
      </c>
      <c r="G58" s="32">
        <v>0</v>
      </c>
      <c r="H58" s="32">
        <v>0</v>
      </c>
      <c r="I58" s="33">
        <v>227550</v>
      </c>
      <c r="J58" s="47">
        <v>0</v>
      </c>
      <c r="K58" s="33">
        <v>0</v>
      </c>
      <c r="L58" s="33">
        <v>1291121</v>
      </c>
      <c r="M58" s="48">
        <f t="shared" si="0"/>
        <v>1.9825474599109425E-3</v>
      </c>
    </row>
    <row r="59" spans="1:13" x14ac:dyDescent="0.2">
      <c r="A59" s="46" t="s">
        <v>70</v>
      </c>
      <c r="B59" s="31">
        <v>0</v>
      </c>
      <c r="C59" s="33">
        <v>21616890</v>
      </c>
      <c r="D59" s="32">
        <v>0</v>
      </c>
      <c r="E59" s="32">
        <v>0</v>
      </c>
      <c r="F59" s="32">
        <v>349658</v>
      </c>
      <c r="G59" s="32">
        <v>0</v>
      </c>
      <c r="H59" s="32">
        <v>9361138</v>
      </c>
      <c r="I59" s="33">
        <v>17473660</v>
      </c>
      <c r="J59" s="47">
        <v>0</v>
      </c>
      <c r="K59" s="33">
        <v>22117486</v>
      </c>
      <c r="L59" s="33">
        <v>70918832</v>
      </c>
      <c r="M59" s="48">
        <f t="shared" si="0"/>
        <v>0.10889757833808829</v>
      </c>
    </row>
    <row r="60" spans="1:13" x14ac:dyDescent="0.2">
      <c r="A60" s="46" t="s">
        <v>55</v>
      </c>
      <c r="B60" s="31">
        <v>0</v>
      </c>
      <c r="C60" s="33">
        <v>0</v>
      </c>
      <c r="D60" s="32">
        <v>0</v>
      </c>
      <c r="E60" s="32">
        <v>0</v>
      </c>
      <c r="F60" s="32">
        <v>0</v>
      </c>
      <c r="G60" s="32">
        <v>0</v>
      </c>
      <c r="H60" s="32">
        <v>16876</v>
      </c>
      <c r="I60" s="33">
        <v>0</v>
      </c>
      <c r="J60" s="47">
        <v>0</v>
      </c>
      <c r="K60" s="33">
        <v>0</v>
      </c>
      <c r="L60" s="33">
        <v>16876</v>
      </c>
      <c r="M60" s="48">
        <f t="shared" si="0"/>
        <v>2.5913505344159897E-5</v>
      </c>
    </row>
    <row r="61" spans="1:13" x14ac:dyDescent="0.2">
      <c r="A61" s="46" t="s">
        <v>6</v>
      </c>
      <c r="B61" s="31">
        <v>0</v>
      </c>
      <c r="C61" s="33">
        <v>0</v>
      </c>
      <c r="D61" s="32">
        <v>7770108</v>
      </c>
      <c r="E61" s="32">
        <v>0</v>
      </c>
      <c r="F61" s="32">
        <v>0</v>
      </c>
      <c r="G61" s="32">
        <v>0</v>
      </c>
      <c r="H61" s="32">
        <v>25161</v>
      </c>
      <c r="I61" s="33">
        <v>6916224</v>
      </c>
      <c r="J61" s="47">
        <v>0</v>
      </c>
      <c r="K61" s="33">
        <v>13799419</v>
      </c>
      <c r="L61" s="33">
        <v>28510912</v>
      </c>
      <c r="M61" s="48">
        <f t="shared" si="0"/>
        <v>4.377919355764829E-2</v>
      </c>
    </row>
    <row r="62" spans="1:13" x14ac:dyDescent="0.2">
      <c r="A62" s="46" t="s">
        <v>5</v>
      </c>
      <c r="B62" s="31">
        <v>320686</v>
      </c>
      <c r="C62" s="33">
        <v>0</v>
      </c>
      <c r="D62" s="32">
        <v>0</v>
      </c>
      <c r="E62" s="32">
        <v>0</v>
      </c>
      <c r="F62" s="32">
        <v>319582</v>
      </c>
      <c r="G62" s="32">
        <v>0</v>
      </c>
      <c r="H62" s="32">
        <v>123264</v>
      </c>
      <c r="I62" s="33">
        <v>0</v>
      </c>
      <c r="J62" s="47">
        <v>50122</v>
      </c>
      <c r="K62" s="33">
        <v>677678</v>
      </c>
      <c r="L62" s="33">
        <v>1491332</v>
      </c>
      <c r="M62" s="48">
        <f t="shared" si="0"/>
        <v>2.2899762830005136E-3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10156983</v>
      </c>
      <c r="D67" s="32">
        <v>0</v>
      </c>
      <c r="E67" s="32">
        <v>0</v>
      </c>
      <c r="F67" s="32">
        <v>695856</v>
      </c>
      <c r="G67" s="32">
        <v>0</v>
      </c>
      <c r="H67" s="32">
        <v>0</v>
      </c>
      <c r="I67" s="33">
        <v>8175051</v>
      </c>
      <c r="J67" s="47">
        <v>103142</v>
      </c>
      <c r="K67" s="33">
        <v>101628</v>
      </c>
      <c r="L67" s="33">
        <v>19232660</v>
      </c>
      <c r="M67" s="48">
        <f t="shared" si="0"/>
        <v>2.9532213658000135E-2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7800152</v>
      </c>
      <c r="C71" s="50">
        <v>136442845</v>
      </c>
      <c r="D71" s="50">
        <v>264423043</v>
      </c>
      <c r="E71" s="50">
        <v>20307544</v>
      </c>
      <c r="F71" s="50">
        <v>2339403</v>
      </c>
      <c r="G71" s="50">
        <v>0</v>
      </c>
      <c r="H71" s="50">
        <v>38119328</v>
      </c>
      <c r="I71" s="50">
        <v>134058285</v>
      </c>
      <c r="J71" s="50">
        <v>2173113</v>
      </c>
      <c r="K71" s="50">
        <v>45579714</v>
      </c>
      <c r="L71" s="50">
        <v>651243426</v>
      </c>
      <c r="M71" s="51">
        <f>L71/$L$71</f>
        <v>1</v>
      </c>
    </row>
    <row r="72" spans="1:13" x14ac:dyDescent="0.2">
      <c r="A72" s="49" t="s">
        <v>79</v>
      </c>
      <c r="B72" s="53">
        <f>(B71/$L$71)</f>
        <v>1.1977321672034812E-2</v>
      </c>
      <c r="C72" s="53">
        <f t="shared" ref="C72:L72" si="1">(C71/$L$71)</f>
        <v>0.20951128188432569</v>
      </c>
      <c r="D72" s="53">
        <f t="shared" si="1"/>
        <v>0.40602796503315491</v>
      </c>
      <c r="E72" s="53">
        <f t="shared" si="1"/>
        <v>3.1182723984994207E-2</v>
      </c>
      <c r="F72" s="53">
        <f t="shared" si="1"/>
        <v>3.5922097737996973E-3</v>
      </c>
      <c r="G72" s="53">
        <f t="shared" si="1"/>
        <v>0</v>
      </c>
      <c r="H72" s="53">
        <f t="shared" si="1"/>
        <v>5.8533148248624316E-2</v>
      </c>
      <c r="I72" s="53">
        <f t="shared" si="1"/>
        <v>0.20584973244704968</v>
      </c>
      <c r="J72" s="53">
        <f t="shared" si="1"/>
        <v>3.3368674649776812E-3</v>
      </c>
      <c r="K72" s="53">
        <f t="shared" si="1"/>
        <v>6.9988751026563142E-2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114</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5734585</v>
      </c>
      <c r="E4" s="43">
        <v>0</v>
      </c>
      <c r="F4" s="43">
        <v>0</v>
      </c>
      <c r="G4" s="43">
        <v>0</v>
      </c>
      <c r="H4" s="43">
        <v>0</v>
      </c>
      <c r="I4" s="42">
        <v>0</v>
      </c>
      <c r="J4" s="44">
        <v>0</v>
      </c>
      <c r="K4" s="42">
        <v>0</v>
      </c>
      <c r="L4" s="42">
        <v>5745585</v>
      </c>
      <c r="M4" s="45">
        <f>L4/$L$71</f>
        <v>9.3532393738056958E-3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971657</v>
      </c>
      <c r="D6" s="32">
        <v>0</v>
      </c>
      <c r="E6" s="32">
        <v>0</v>
      </c>
      <c r="F6" s="32">
        <v>0</v>
      </c>
      <c r="G6" s="32">
        <v>0</v>
      </c>
      <c r="H6" s="32">
        <v>0</v>
      </c>
      <c r="I6" s="33">
        <v>0</v>
      </c>
      <c r="J6" s="47">
        <v>0</v>
      </c>
      <c r="K6" s="33">
        <v>0</v>
      </c>
      <c r="L6" s="33">
        <v>971657</v>
      </c>
      <c r="M6" s="48">
        <f t="shared" ref="M6:M69" si="0">L6/$L$71</f>
        <v>1.5817606928161226E-3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3496731</v>
      </c>
      <c r="D8" s="32">
        <v>1284527</v>
      </c>
      <c r="E8" s="32">
        <v>0</v>
      </c>
      <c r="F8" s="32">
        <v>0</v>
      </c>
      <c r="G8" s="32">
        <v>0</v>
      </c>
      <c r="H8" s="32">
        <v>621128</v>
      </c>
      <c r="I8" s="33">
        <v>397029</v>
      </c>
      <c r="J8" s="47">
        <v>0</v>
      </c>
      <c r="K8" s="33">
        <v>0</v>
      </c>
      <c r="L8" s="33">
        <v>5799416</v>
      </c>
      <c r="M8" s="48">
        <f t="shared" si="0"/>
        <v>9.4408708732494143E-3</v>
      </c>
    </row>
    <row r="9" spans="1:13" x14ac:dyDescent="0.2">
      <c r="A9" s="46" t="s">
        <v>11</v>
      </c>
      <c r="B9" s="31">
        <v>5182292</v>
      </c>
      <c r="C9" s="33">
        <v>25199103</v>
      </c>
      <c r="D9" s="32">
        <v>196598358</v>
      </c>
      <c r="E9" s="32">
        <v>15899077</v>
      </c>
      <c r="F9" s="32">
        <v>0</v>
      </c>
      <c r="G9" s="32">
        <v>0</v>
      </c>
      <c r="H9" s="32">
        <v>3359247</v>
      </c>
      <c r="I9" s="33">
        <v>36337382</v>
      </c>
      <c r="J9" s="47">
        <v>0</v>
      </c>
      <c r="K9" s="33">
        <v>28964</v>
      </c>
      <c r="L9" s="33">
        <v>282604422</v>
      </c>
      <c r="M9" s="48">
        <f t="shared" si="0"/>
        <v>0.46005181492606945</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0</v>
      </c>
      <c r="L11" s="33">
        <v>0</v>
      </c>
      <c r="M11" s="48">
        <f t="shared" si="0"/>
        <v>0</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268200</v>
      </c>
      <c r="D13" s="32">
        <v>0</v>
      </c>
      <c r="E13" s="32">
        <v>0</v>
      </c>
      <c r="F13" s="32">
        <v>0</v>
      </c>
      <c r="G13" s="32">
        <v>0</v>
      </c>
      <c r="H13" s="32">
        <v>0</v>
      </c>
      <c r="I13" s="33">
        <v>0</v>
      </c>
      <c r="J13" s="47">
        <v>0</v>
      </c>
      <c r="K13" s="33">
        <v>0</v>
      </c>
      <c r="L13" s="33">
        <v>268200</v>
      </c>
      <c r="M13" s="48">
        <f t="shared" si="0"/>
        <v>4.366028524605741E-4</v>
      </c>
    </row>
    <row r="14" spans="1:13" x14ac:dyDescent="0.2">
      <c r="A14" s="46" t="s">
        <v>16</v>
      </c>
      <c r="B14" s="31">
        <v>0</v>
      </c>
      <c r="C14" s="33">
        <v>43288</v>
      </c>
      <c r="D14" s="32">
        <v>0</v>
      </c>
      <c r="E14" s="32">
        <v>0</v>
      </c>
      <c r="F14" s="32">
        <v>0</v>
      </c>
      <c r="G14" s="32">
        <v>0</v>
      </c>
      <c r="H14" s="32">
        <v>2525290</v>
      </c>
      <c r="I14" s="33">
        <v>0</v>
      </c>
      <c r="J14" s="47">
        <v>0</v>
      </c>
      <c r="K14" s="33">
        <v>266540</v>
      </c>
      <c r="L14" s="33">
        <v>2835117</v>
      </c>
      <c r="M14" s="48">
        <f t="shared" si="0"/>
        <v>4.6152877302739204E-3</v>
      </c>
    </row>
    <row r="15" spans="1:13" x14ac:dyDescent="0.2">
      <c r="A15" s="46" t="s">
        <v>17</v>
      </c>
      <c r="B15" s="31">
        <v>0</v>
      </c>
      <c r="C15" s="33">
        <v>0</v>
      </c>
      <c r="D15" s="32">
        <v>1803131</v>
      </c>
      <c r="E15" s="32">
        <v>0</v>
      </c>
      <c r="F15" s="32">
        <v>0</v>
      </c>
      <c r="G15" s="32">
        <v>0</v>
      </c>
      <c r="H15" s="32">
        <v>0</v>
      </c>
      <c r="I15" s="33">
        <v>0</v>
      </c>
      <c r="J15" s="47">
        <v>0</v>
      </c>
      <c r="K15" s="33">
        <v>0</v>
      </c>
      <c r="L15" s="33">
        <v>1803131</v>
      </c>
      <c r="M15" s="48">
        <f t="shared" si="0"/>
        <v>2.9353174420584916E-3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2465665</v>
      </c>
      <c r="D19" s="32">
        <v>0</v>
      </c>
      <c r="E19" s="32">
        <v>0</v>
      </c>
      <c r="F19" s="32">
        <v>0</v>
      </c>
      <c r="G19" s="32">
        <v>0</v>
      </c>
      <c r="H19" s="32">
        <v>0</v>
      </c>
      <c r="I19" s="33">
        <v>0</v>
      </c>
      <c r="J19" s="47">
        <v>0</v>
      </c>
      <c r="K19" s="33">
        <v>0</v>
      </c>
      <c r="L19" s="33">
        <v>2465665</v>
      </c>
      <c r="M19" s="48">
        <f t="shared" si="0"/>
        <v>4.0138567196577237E-3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183000</v>
      </c>
      <c r="C28" s="33">
        <v>0</v>
      </c>
      <c r="D28" s="32">
        <v>187034</v>
      </c>
      <c r="E28" s="32">
        <v>271146</v>
      </c>
      <c r="F28" s="32">
        <v>136500</v>
      </c>
      <c r="G28" s="32">
        <v>0</v>
      </c>
      <c r="H28" s="32">
        <v>0</v>
      </c>
      <c r="I28" s="33">
        <v>0</v>
      </c>
      <c r="J28" s="47">
        <v>0</v>
      </c>
      <c r="K28" s="33">
        <v>0</v>
      </c>
      <c r="L28" s="33">
        <v>777680</v>
      </c>
      <c r="M28" s="48">
        <f t="shared" si="0"/>
        <v>1.2659854821086476E-3</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1223471</v>
      </c>
      <c r="E30" s="32">
        <v>0</v>
      </c>
      <c r="F30" s="32">
        <v>0</v>
      </c>
      <c r="G30" s="32">
        <v>0</v>
      </c>
      <c r="H30" s="32">
        <v>0</v>
      </c>
      <c r="I30" s="33">
        <v>822844</v>
      </c>
      <c r="J30" s="47">
        <v>0</v>
      </c>
      <c r="K30" s="33">
        <v>0</v>
      </c>
      <c r="L30" s="33">
        <v>2046315</v>
      </c>
      <c r="M30" s="48">
        <f t="shared" si="0"/>
        <v>3.3311967413604017E-3</v>
      </c>
    </row>
    <row r="31" spans="1:13" x14ac:dyDescent="0.2">
      <c r="A31" s="46" t="s">
        <v>32</v>
      </c>
      <c r="B31" s="31">
        <v>0</v>
      </c>
      <c r="C31" s="33">
        <v>0</v>
      </c>
      <c r="D31" s="32">
        <v>6288423</v>
      </c>
      <c r="E31" s="32">
        <v>0</v>
      </c>
      <c r="F31" s="32">
        <v>365990</v>
      </c>
      <c r="G31" s="32">
        <v>0</v>
      </c>
      <c r="H31" s="32">
        <v>0</v>
      </c>
      <c r="I31" s="33">
        <v>0</v>
      </c>
      <c r="J31" s="47">
        <v>0</v>
      </c>
      <c r="K31" s="33">
        <v>2277334</v>
      </c>
      <c r="L31" s="33">
        <v>8931748</v>
      </c>
      <c r="M31" s="48">
        <f t="shared" si="0"/>
        <v>1.4539994982322998E-2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1045250</v>
      </c>
      <c r="D33" s="32">
        <v>0</v>
      </c>
      <c r="E33" s="32">
        <v>0</v>
      </c>
      <c r="F33" s="32">
        <v>0</v>
      </c>
      <c r="G33" s="32">
        <v>0</v>
      </c>
      <c r="H33" s="32">
        <v>0</v>
      </c>
      <c r="I33" s="33">
        <v>0</v>
      </c>
      <c r="J33" s="47">
        <v>0</v>
      </c>
      <c r="K33" s="33">
        <v>0</v>
      </c>
      <c r="L33" s="33">
        <v>1045250</v>
      </c>
      <c r="M33" s="48">
        <f t="shared" si="0"/>
        <v>1.7015627573990122E-3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0</v>
      </c>
      <c r="D37" s="32">
        <v>1254248</v>
      </c>
      <c r="E37" s="32">
        <v>0</v>
      </c>
      <c r="F37" s="32">
        <v>0</v>
      </c>
      <c r="G37" s="32">
        <v>0</v>
      </c>
      <c r="H37" s="32">
        <v>0</v>
      </c>
      <c r="I37" s="33">
        <v>371142</v>
      </c>
      <c r="J37" s="47">
        <v>0</v>
      </c>
      <c r="K37" s="33">
        <v>0</v>
      </c>
      <c r="L37" s="33">
        <v>1625390</v>
      </c>
      <c r="M37" s="48">
        <f t="shared" si="0"/>
        <v>2.6459728201375563E-3</v>
      </c>
    </row>
    <row r="38" spans="1:13" x14ac:dyDescent="0.2">
      <c r="A38" s="46" t="s">
        <v>1</v>
      </c>
      <c r="B38" s="31">
        <v>0</v>
      </c>
      <c r="C38" s="33">
        <v>11786130</v>
      </c>
      <c r="D38" s="32">
        <v>0</v>
      </c>
      <c r="E38" s="32">
        <v>0</v>
      </c>
      <c r="F38" s="32">
        <v>0</v>
      </c>
      <c r="G38" s="32">
        <v>0</v>
      </c>
      <c r="H38" s="32">
        <v>17192301</v>
      </c>
      <c r="I38" s="33">
        <v>15717281</v>
      </c>
      <c r="J38" s="47">
        <v>0</v>
      </c>
      <c r="K38" s="33">
        <v>3034059</v>
      </c>
      <c r="L38" s="33">
        <v>47729772</v>
      </c>
      <c r="M38" s="48">
        <f t="shared" si="0"/>
        <v>7.7699308734126921E-2</v>
      </c>
    </row>
    <row r="39" spans="1:13" x14ac:dyDescent="0.2">
      <c r="A39" s="46" t="s">
        <v>39</v>
      </c>
      <c r="B39" s="31">
        <v>3849569</v>
      </c>
      <c r="C39" s="33">
        <v>0</v>
      </c>
      <c r="D39" s="32">
        <v>0</v>
      </c>
      <c r="E39" s="32">
        <v>0</v>
      </c>
      <c r="F39" s="32">
        <v>0</v>
      </c>
      <c r="G39" s="32">
        <v>0</v>
      </c>
      <c r="H39" s="32">
        <v>0</v>
      </c>
      <c r="I39" s="33">
        <v>0</v>
      </c>
      <c r="J39" s="47">
        <v>0</v>
      </c>
      <c r="K39" s="33">
        <v>0</v>
      </c>
      <c r="L39" s="33">
        <v>3849569</v>
      </c>
      <c r="M39" s="48">
        <f t="shared" si="0"/>
        <v>6.266714415152125E-3</v>
      </c>
    </row>
    <row r="40" spans="1:13" x14ac:dyDescent="0.2">
      <c r="A40" s="46" t="s">
        <v>40</v>
      </c>
      <c r="B40" s="31">
        <v>0</v>
      </c>
      <c r="C40" s="33">
        <v>71172</v>
      </c>
      <c r="D40" s="32">
        <v>1776548</v>
      </c>
      <c r="E40" s="32">
        <v>0</v>
      </c>
      <c r="F40" s="32">
        <v>0</v>
      </c>
      <c r="G40" s="32">
        <v>0</v>
      </c>
      <c r="H40" s="32">
        <v>0</v>
      </c>
      <c r="I40" s="33">
        <v>0</v>
      </c>
      <c r="J40" s="47">
        <v>55230</v>
      </c>
      <c r="K40" s="33">
        <v>0</v>
      </c>
      <c r="L40" s="33">
        <v>1902950</v>
      </c>
      <c r="M40" s="48">
        <f t="shared" si="0"/>
        <v>3.0978128191269556E-3</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96173</v>
      </c>
      <c r="C43" s="33">
        <v>316712</v>
      </c>
      <c r="D43" s="32">
        <v>0</v>
      </c>
      <c r="E43" s="32">
        <v>0</v>
      </c>
      <c r="F43" s="32">
        <v>0</v>
      </c>
      <c r="G43" s="32">
        <v>0</v>
      </c>
      <c r="H43" s="32">
        <v>0</v>
      </c>
      <c r="I43" s="33">
        <v>0</v>
      </c>
      <c r="J43" s="47">
        <v>0</v>
      </c>
      <c r="K43" s="33">
        <v>0</v>
      </c>
      <c r="L43" s="33">
        <v>412885</v>
      </c>
      <c r="M43" s="48">
        <f t="shared" si="0"/>
        <v>6.7213560305064927E-4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0</v>
      </c>
      <c r="C46" s="33">
        <v>0</v>
      </c>
      <c r="D46" s="32">
        <v>0</v>
      </c>
      <c r="E46" s="32">
        <v>0</v>
      </c>
      <c r="F46" s="32">
        <v>0</v>
      </c>
      <c r="G46" s="32">
        <v>0</v>
      </c>
      <c r="H46" s="32">
        <v>0</v>
      </c>
      <c r="I46" s="33">
        <v>0</v>
      </c>
      <c r="J46" s="47">
        <v>0</v>
      </c>
      <c r="K46" s="33">
        <v>39941918</v>
      </c>
      <c r="L46" s="33">
        <v>39941918</v>
      </c>
      <c r="M46" s="48">
        <f t="shared" si="0"/>
        <v>6.5021459103453944E-2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430186</v>
      </c>
      <c r="J50" s="47">
        <v>0</v>
      </c>
      <c r="K50" s="33">
        <v>0</v>
      </c>
      <c r="L50" s="33">
        <v>430186</v>
      </c>
      <c r="M50" s="48">
        <f t="shared" si="0"/>
        <v>7.0029990562492372E-4</v>
      </c>
    </row>
    <row r="51" spans="1:13" x14ac:dyDescent="0.2">
      <c r="A51" s="46" t="s">
        <v>49</v>
      </c>
      <c r="B51" s="31">
        <v>0</v>
      </c>
      <c r="C51" s="33">
        <v>26851053</v>
      </c>
      <c r="D51" s="32">
        <v>0</v>
      </c>
      <c r="E51" s="32">
        <v>0</v>
      </c>
      <c r="F51" s="32">
        <v>50216</v>
      </c>
      <c r="G51" s="32">
        <v>0</v>
      </c>
      <c r="H51" s="32">
        <v>0</v>
      </c>
      <c r="I51" s="33">
        <v>3908707</v>
      </c>
      <c r="J51" s="47">
        <v>1749068</v>
      </c>
      <c r="K51" s="33">
        <v>9657</v>
      </c>
      <c r="L51" s="33">
        <v>32568700</v>
      </c>
      <c r="M51" s="48">
        <f t="shared" si="0"/>
        <v>5.3018595529204696E-2</v>
      </c>
    </row>
    <row r="52" spans="1:13" x14ac:dyDescent="0.2">
      <c r="A52" s="46" t="s">
        <v>50</v>
      </c>
      <c r="B52" s="31">
        <v>0</v>
      </c>
      <c r="C52" s="33">
        <v>0</v>
      </c>
      <c r="D52" s="32">
        <v>3075638</v>
      </c>
      <c r="E52" s="32">
        <v>0</v>
      </c>
      <c r="F52" s="32">
        <v>0</v>
      </c>
      <c r="G52" s="32">
        <v>0</v>
      </c>
      <c r="H52" s="32">
        <v>0</v>
      </c>
      <c r="I52" s="33">
        <v>0</v>
      </c>
      <c r="J52" s="47">
        <v>0</v>
      </c>
      <c r="K52" s="33">
        <v>0</v>
      </c>
      <c r="L52" s="33">
        <v>3075638</v>
      </c>
      <c r="M52" s="48">
        <f t="shared" si="0"/>
        <v>5.0068319311563584E-3</v>
      </c>
    </row>
    <row r="53" spans="1:13" x14ac:dyDescent="0.2">
      <c r="A53" s="46" t="s">
        <v>4</v>
      </c>
      <c r="B53" s="31">
        <v>1050593</v>
      </c>
      <c r="C53" s="33">
        <v>17718782</v>
      </c>
      <c r="D53" s="32">
        <v>14635254</v>
      </c>
      <c r="E53" s="32">
        <v>0</v>
      </c>
      <c r="F53" s="32">
        <v>0</v>
      </c>
      <c r="G53" s="32">
        <v>0</v>
      </c>
      <c r="H53" s="32">
        <v>56168</v>
      </c>
      <c r="I53" s="33">
        <v>10126313</v>
      </c>
      <c r="J53" s="47">
        <v>0</v>
      </c>
      <c r="K53" s="33">
        <v>241763</v>
      </c>
      <c r="L53" s="33">
        <v>43828872</v>
      </c>
      <c r="M53" s="48">
        <f t="shared" si="0"/>
        <v>7.1349032570206514E-2</v>
      </c>
    </row>
    <row r="54" spans="1:13" x14ac:dyDescent="0.2">
      <c r="A54" s="46" t="s">
        <v>51</v>
      </c>
      <c r="B54" s="31">
        <v>21470</v>
      </c>
      <c r="C54" s="33">
        <v>1038807</v>
      </c>
      <c r="D54" s="32">
        <v>0</v>
      </c>
      <c r="E54" s="32">
        <v>0</v>
      </c>
      <c r="F54" s="32">
        <v>421985</v>
      </c>
      <c r="G54" s="32">
        <v>0</v>
      </c>
      <c r="H54" s="32">
        <v>0</v>
      </c>
      <c r="I54" s="33">
        <v>0</v>
      </c>
      <c r="J54" s="47">
        <v>0</v>
      </c>
      <c r="K54" s="33">
        <v>0</v>
      </c>
      <c r="L54" s="33">
        <v>1482262</v>
      </c>
      <c r="M54" s="48">
        <f t="shared" si="0"/>
        <v>2.4129747102681412E-3</v>
      </c>
    </row>
    <row r="55" spans="1:13" x14ac:dyDescent="0.2">
      <c r="A55" s="46" t="s">
        <v>52</v>
      </c>
      <c r="B55" s="31">
        <v>0</v>
      </c>
      <c r="C55" s="33">
        <v>694447</v>
      </c>
      <c r="D55" s="32">
        <v>0</v>
      </c>
      <c r="E55" s="32">
        <v>0</v>
      </c>
      <c r="F55" s="32">
        <v>0</v>
      </c>
      <c r="G55" s="32">
        <v>0</v>
      </c>
      <c r="H55" s="32">
        <v>0</v>
      </c>
      <c r="I55" s="33">
        <v>0</v>
      </c>
      <c r="J55" s="47">
        <v>0</v>
      </c>
      <c r="K55" s="33">
        <v>0</v>
      </c>
      <c r="L55" s="33">
        <v>694447</v>
      </c>
      <c r="M55" s="48">
        <f t="shared" si="0"/>
        <v>1.1304904589212838E-3</v>
      </c>
    </row>
    <row r="56" spans="1:13" x14ac:dyDescent="0.2">
      <c r="A56" s="46" t="s">
        <v>53</v>
      </c>
      <c r="B56" s="31">
        <v>16124</v>
      </c>
      <c r="C56" s="33">
        <v>1162387</v>
      </c>
      <c r="D56" s="32">
        <v>540203</v>
      </c>
      <c r="E56" s="32">
        <v>0</v>
      </c>
      <c r="F56" s="32">
        <v>15168</v>
      </c>
      <c r="G56" s="32">
        <v>0</v>
      </c>
      <c r="H56" s="32">
        <v>33971</v>
      </c>
      <c r="I56" s="33">
        <v>98226</v>
      </c>
      <c r="J56" s="47">
        <v>0</v>
      </c>
      <c r="K56" s="33">
        <v>301663</v>
      </c>
      <c r="L56" s="33">
        <v>2167742</v>
      </c>
      <c r="M56" s="48">
        <f t="shared" si="0"/>
        <v>3.5288677874667778E-3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0</v>
      </c>
      <c r="C58" s="33">
        <v>51648</v>
      </c>
      <c r="D58" s="32">
        <v>1006962</v>
      </c>
      <c r="E58" s="32">
        <v>0</v>
      </c>
      <c r="F58" s="32">
        <v>0</v>
      </c>
      <c r="G58" s="32">
        <v>0</v>
      </c>
      <c r="H58" s="32">
        <v>0</v>
      </c>
      <c r="I58" s="33">
        <v>223776</v>
      </c>
      <c r="J58" s="47">
        <v>0</v>
      </c>
      <c r="K58" s="33">
        <v>0</v>
      </c>
      <c r="L58" s="33">
        <v>1282386</v>
      </c>
      <c r="M58" s="48">
        <f t="shared" si="0"/>
        <v>2.0875965158669118E-3</v>
      </c>
    </row>
    <row r="59" spans="1:13" x14ac:dyDescent="0.2">
      <c r="A59" s="46" t="s">
        <v>70</v>
      </c>
      <c r="B59" s="31">
        <v>0</v>
      </c>
      <c r="C59" s="33">
        <v>21431370</v>
      </c>
      <c r="D59" s="32">
        <v>0</v>
      </c>
      <c r="E59" s="32">
        <v>0</v>
      </c>
      <c r="F59" s="32">
        <v>326224</v>
      </c>
      <c r="G59" s="32">
        <v>0</v>
      </c>
      <c r="H59" s="32">
        <v>9474531</v>
      </c>
      <c r="I59" s="33">
        <v>17412002</v>
      </c>
      <c r="J59" s="47">
        <v>0</v>
      </c>
      <c r="K59" s="33">
        <v>22004568</v>
      </c>
      <c r="L59" s="33">
        <v>70648694</v>
      </c>
      <c r="M59" s="48">
        <f t="shared" si="0"/>
        <v>0.11500902805001584</v>
      </c>
    </row>
    <row r="60" spans="1:13" x14ac:dyDescent="0.2">
      <c r="A60" s="46" t="s">
        <v>55</v>
      </c>
      <c r="B60" s="31">
        <v>0</v>
      </c>
      <c r="C60" s="33">
        <v>0</v>
      </c>
      <c r="D60" s="32">
        <v>0</v>
      </c>
      <c r="E60" s="32">
        <v>0</v>
      </c>
      <c r="F60" s="32">
        <v>0</v>
      </c>
      <c r="G60" s="32">
        <v>0</v>
      </c>
      <c r="H60" s="32">
        <v>16876</v>
      </c>
      <c r="I60" s="33">
        <v>0</v>
      </c>
      <c r="J60" s="47">
        <v>0</v>
      </c>
      <c r="K60" s="33">
        <v>0</v>
      </c>
      <c r="L60" s="33">
        <v>16876</v>
      </c>
      <c r="M60" s="48">
        <f t="shared" si="0"/>
        <v>2.7472444959450593E-5</v>
      </c>
    </row>
    <row r="61" spans="1:13" x14ac:dyDescent="0.2">
      <c r="A61" s="46" t="s">
        <v>6</v>
      </c>
      <c r="B61" s="31">
        <v>0</v>
      </c>
      <c r="C61" s="33">
        <v>0</v>
      </c>
      <c r="D61" s="32">
        <v>7872938</v>
      </c>
      <c r="E61" s="32">
        <v>0</v>
      </c>
      <c r="F61" s="32">
        <v>0</v>
      </c>
      <c r="G61" s="32">
        <v>0</v>
      </c>
      <c r="H61" s="32">
        <v>22874</v>
      </c>
      <c r="I61" s="33">
        <v>7227690</v>
      </c>
      <c r="J61" s="47">
        <v>0</v>
      </c>
      <c r="K61" s="33">
        <v>10806793</v>
      </c>
      <c r="L61" s="33">
        <v>25930294</v>
      </c>
      <c r="M61" s="48">
        <f t="shared" si="0"/>
        <v>4.2211932608282286E-2</v>
      </c>
    </row>
    <row r="62" spans="1:13" x14ac:dyDescent="0.2">
      <c r="A62" s="46" t="s">
        <v>5</v>
      </c>
      <c r="B62" s="31">
        <v>321271</v>
      </c>
      <c r="C62" s="33">
        <v>0</v>
      </c>
      <c r="D62" s="32">
        <v>0</v>
      </c>
      <c r="E62" s="32">
        <v>0</v>
      </c>
      <c r="F62" s="32">
        <v>278213</v>
      </c>
      <c r="G62" s="32">
        <v>0</v>
      </c>
      <c r="H62" s="32">
        <v>155785</v>
      </c>
      <c r="I62" s="33">
        <v>0</v>
      </c>
      <c r="J62" s="47">
        <v>50462</v>
      </c>
      <c r="K62" s="33">
        <v>649531</v>
      </c>
      <c r="L62" s="33">
        <v>1455261</v>
      </c>
      <c r="M62" s="48">
        <f t="shared" si="0"/>
        <v>2.3690197750731823E-3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10934969</v>
      </c>
      <c r="D67" s="32">
        <v>0</v>
      </c>
      <c r="E67" s="32">
        <v>0</v>
      </c>
      <c r="F67" s="32">
        <v>671388</v>
      </c>
      <c r="G67" s="32">
        <v>0</v>
      </c>
      <c r="H67" s="32">
        <v>0</v>
      </c>
      <c r="I67" s="33">
        <v>8130979</v>
      </c>
      <c r="J67" s="47">
        <v>112022</v>
      </c>
      <c r="K67" s="33">
        <v>100861</v>
      </c>
      <c r="L67" s="33">
        <v>19950219</v>
      </c>
      <c r="M67" s="48">
        <f t="shared" si="0"/>
        <v>3.2476966900123576E-2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10720492</v>
      </c>
      <c r="C71" s="50">
        <v>125558369</v>
      </c>
      <c r="D71" s="50">
        <v>243281320</v>
      </c>
      <c r="E71" s="50">
        <v>16170223</v>
      </c>
      <c r="F71" s="50">
        <v>2265684</v>
      </c>
      <c r="G71" s="50">
        <v>0</v>
      </c>
      <c r="H71" s="50">
        <v>33458171</v>
      </c>
      <c r="I71" s="50">
        <v>101203556</v>
      </c>
      <c r="J71" s="50">
        <v>1966782</v>
      </c>
      <c r="K71" s="50">
        <v>79663649</v>
      </c>
      <c r="L71" s="50">
        <v>614288245</v>
      </c>
      <c r="M71" s="51">
        <f>L71/$L$71</f>
        <v>1</v>
      </c>
    </row>
    <row r="72" spans="1:13" x14ac:dyDescent="0.2">
      <c r="A72" s="49" t="s">
        <v>79</v>
      </c>
      <c r="B72" s="53">
        <f>(B71/$L$71)</f>
        <v>1.7451891823194499E-2</v>
      </c>
      <c r="C72" s="53">
        <f t="shared" ref="C72:L72" si="1">(C71/$L$71)</f>
        <v>0.20439650281766339</v>
      </c>
      <c r="D72" s="53">
        <f t="shared" si="1"/>
        <v>0.39603772655620328</v>
      </c>
      <c r="E72" s="53">
        <f t="shared" si="1"/>
        <v>2.6323510390468239E-2</v>
      </c>
      <c r="F72" s="53">
        <f t="shared" si="1"/>
        <v>3.6883075957281262E-3</v>
      </c>
      <c r="G72" s="53">
        <f t="shared" si="1"/>
        <v>0</v>
      </c>
      <c r="H72" s="53">
        <f t="shared" si="1"/>
        <v>5.446656561041633E-2</v>
      </c>
      <c r="I72" s="53">
        <f t="shared" si="1"/>
        <v>0.16474929615493455</v>
      </c>
      <c r="J72" s="53">
        <f t="shared" si="1"/>
        <v>3.2017249491726805E-3</v>
      </c>
      <c r="K72" s="53">
        <f t="shared" si="1"/>
        <v>0.12968447573011918</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5" fitToHeight="0" orientation="landscape" r:id="rId1"/>
  <headerFooter>
    <oddFooter>&amp;L&amp;11Office of Economic and Demographic Research&amp;R&amp;11Page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115</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5639095</v>
      </c>
      <c r="E4" s="43">
        <v>0</v>
      </c>
      <c r="F4" s="43">
        <v>0</v>
      </c>
      <c r="G4" s="43">
        <v>0</v>
      </c>
      <c r="H4" s="43">
        <v>0</v>
      </c>
      <c r="I4" s="42">
        <v>0</v>
      </c>
      <c r="J4" s="44">
        <v>0</v>
      </c>
      <c r="K4" s="42">
        <v>0</v>
      </c>
      <c r="L4" s="42">
        <v>5650095</v>
      </c>
      <c r="M4" s="45">
        <f>L4/$L$71</f>
        <v>9.7327329832101513E-3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962734</v>
      </c>
      <c r="D6" s="32">
        <v>0</v>
      </c>
      <c r="E6" s="32">
        <v>0</v>
      </c>
      <c r="F6" s="32">
        <v>0</v>
      </c>
      <c r="G6" s="32">
        <v>0</v>
      </c>
      <c r="H6" s="32">
        <v>0</v>
      </c>
      <c r="I6" s="33">
        <v>0</v>
      </c>
      <c r="J6" s="47">
        <v>0</v>
      </c>
      <c r="K6" s="33">
        <v>0</v>
      </c>
      <c r="L6" s="33">
        <v>962734</v>
      </c>
      <c r="M6" s="48">
        <f t="shared" ref="M6:M69" si="0">L6/$L$71</f>
        <v>1.6583850281911795E-3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3407656</v>
      </c>
      <c r="D8" s="32">
        <v>1248012</v>
      </c>
      <c r="E8" s="32">
        <v>0</v>
      </c>
      <c r="F8" s="32">
        <v>0</v>
      </c>
      <c r="G8" s="32">
        <v>0</v>
      </c>
      <c r="H8" s="32">
        <v>621932</v>
      </c>
      <c r="I8" s="33">
        <v>433972</v>
      </c>
      <c r="J8" s="47">
        <v>0</v>
      </c>
      <c r="K8" s="33">
        <v>0</v>
      </c>
      <c r="L8" s="33">
        <v>5711572</v>
      </c>
      <c r="M8" s="48">
        <f t="shared" si="0"/>
        <v>9.8386319505034108E-3</v>
      </c>
    </row>
    <row r="9" spans="1:13" x14ac:dyDescent="0.2">
      <c r="A9" s="46" t="s">
        <v>11</v>
      </c>
      <c r="B9" s="31">
        <v>5463444</v>
      </c>
      <c r="C9" s="33">
        <v>24640139</v>
      </c>
      <c r="D9" s="32">
        <v>183368603</v>
      </c>
      <c r="E9" s="32">
        <v>14037468</v>
      </c>
      <c r="F9" s="32">
        <v>0</v>
      </c>
      <c r="G9" s="32">
        <v>0</v>
      </c>
      <c r="H9" s="32">
        <v>3347104</v>
      </c>
      <c r="I9" s="33">
        <v>30227346</v>
      </c>
      <c r="J9" s="47">
        <v>0</v>
      </c>
      <c r="K9" s="33">
        <v>34139</v>
      </c>
      <c r="L9" s="33">
        <v>261118242</v>
      </c>
      <c r="M9" s="48">
        <f t="shared" si="0"/>
        <v>0.44979670721133896</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0</v>
      </c>
      <c r="L11" s="33">
        <v>0</v>
      </c>
      <c r="M11" s="48">
        <f t="shared" si="0"/>
        <v>0</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268200</v>
      </c>
      <c r="D13" s="32">
        <v>0</v>
      </c>
      <c r="E13" s="32">
        <v>0</v>
      </c>
      <c r="F13" s="32">
        <v>0</v>
      </c>
      <c r="G13" s="32">
        <v>0</v>
      </c>
      <c r="H13" s="32">
        <v>0</v>
      </c>
      <c r="I13" s="33">
        <v>0</v>
      </c>
      <c r="J13" s="47">
        <v>0</v>
      </c>
      <c r="K13" s="33">
        <v>0</v>
      </c>
      <c r="L13" s="33">
        <v>268200</v>
      </c>
      <c r="M13" s="48">
        <f t="shared" si="0"/>
        <v>4.6199559230366264E-4</v>
      </c>
    </row>
    <row r="14" spans="1:13" x14ac:dyDescent="0.2">
      <c r="A14" s="46" t="s">
        <v>16</v>
      </c>
      <c r="B14" s="31">
        <v>0</v>
      </c>
      <c r="C14" s="33">
        <v>48747</v>
      </c>
      <c r="D14" s="32">
        <v>0</v>
      </c>
      <c r="E14" s="32">
        <v>0</v>
      </c>
      <c r="F14" s="32">
        <v>0</v>
      </c>
      <c r="G14" s="32">
        <v>0</v>
      </c>
      <c r="H14" s="32">
        <v>2513892</v>
      </c>
      <c r="I14" s="33">
        <v>0</v>
      </c>
      <c r="J14" s="47">
        <v>0</v>
      </c>
      <c r="K14" s="33">
        <v>264541</v>
      </c>
      <c r="L14" s="33">
        <v>2827181</v>
      </c>
      <c r="M14" s="48">
        <f t="shared" si="0"/>
        <v>4.8700416131419134E-3</v>
      </c>
    </row>
    <row r="15" spans="1:13" x14ac:dyDescent="0.2">
      <c r="A15" s="46" t="s">
        <v>17</v>
      </c>
      <c r="B15" s="31">
        <v>0</v>
      </c>
      <c r="C15" s="33">
        <v>0</v>
      </c>
      <c r="D15" s="32">
        <v>1599118</v>
      </c>
      <c r="E15" s="32">
        <v>0</v>
      </c>
      <c r="F15" s="32">
        <v>0</v>
      </c>
      <c r="G15" s="32">
        <v>0</v>
      </c>
      <c r="H15" s="32">
        <v>0</v>
      </c>
      <c r="I15" s="33">
        <v>0</v>
      </c>
      <c r="J15" s="47">
        <v>0</v>
      </c>
      <c r="K15" s="33">
        <v>0</v>
      </c>
      <c r="L15" s="33">
        <v>1599118</v>
      </c>
      <c r="M15" s="48">
        <f t="shared" si="0"/>
        <v>2.7546065159338119E-3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2500350</v>
      </c>
      <c r="D19" s="32">
        <v>0</v>
      </c>
      <c r="E19" s="32">
        <v>0</v>
      </c>
      <c r="F19" s="32">
        <v>0</v>
      </c>
      <c r="G19" s="32">
        <v>0</v>
      </c>
      <c r="H19" s="32">
        <v>0</v>
      </c>
      <c r="I19" s="33">
        <v>0</v>
      </c>
      <c r="J19" s="47">
        <v>0</v>
      </c>
      <c r="K19" s="33">
        <v>0</v>
      </c>
      <c r="L19" s="33">
        <v>2500350</v>
      </c>
      <c r="M19" s="48">
        <f t="shared" si="0"/>
        <v>4.3070495123656337E-3</v>
      </c>
    </row>
    <row r="20" spans="1:13" x14ac:dyDescent="0.2">
      <c r="A20" s="46" t="s">
        <v>20</v>
      </c>
      <c r="B20" s="31">
        <v>0</v>
      </c>
      <c r="C20" s="33">
        <v>0</v>
      </c>
      <c r="D20" s="32">
        <v>0</v>
      </c>
      <c r="E20" s="32">
        <v>0</v>
      </c>
      <c r="F20" s="32">
        <v>0</v>
      </c>
      <c r="G20" s="32">
        <v>0</v>
      </c>
      <c r="H20" s="32">
        <v>0</v>
      </c>
      <c r="I20" s="33">
        <v>0</v>
      </c>
      <c r="J20" s="47">
        <v>0</v>
      </c>
      <c r="K20" s="33">
        <v>63775</v>
      </c>
      <c r="L20" s="33">
        <v>63775</v>
      </c>
      <c r="M20" s="48">
        <f t="shared" si="0"/>
        <v>1.0985745301702492E-4</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183711</v>
      </c>
      <c r="E28" s="32">
        <v>264330</v>
      </c>
      <c r="F28" s="32">
        <v>138110</v>
      </c>
      <c r="G28" s="32">
        <v>0</v>
      </c>
      <c r="H28" s="32">
        <v>83788</v>
      </c>
      <c r="I28" s="33">
        <v>0</v>
      </c>
      <c r="J28" s="47">
        <v>0</v>
      </c>
      <c r="K28" s="33">
        <v>175700</v>
      </c>
      <c r="L28" s="33">
        <v>845639</v>
      </c>
      <c r="M28" s="48">
        <f t="shared" si="0"/>
        <v>1.4566796818794815E-3</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1130897</v>
      </c>
      <c r="E30" s="32">
        <v>0</v>
      </c>
      <c r="F30" s="32">
        <v>0</v>
      </c>
      <c r="G30" s="32">
        <v>0</v>
      </c>
      <c r="H30" s="32">
        <v>0</v>
      </c>
      <c r="I30" s="33">
        <v>838440</v>
      </c>
      <c r="J30" s="47">
        <v>0</v>
      </c>
      <c r="K30" s="33">
        <v>0</v>
      </c>
      <c r="L30" s="33">
        <v>1969337</v>
      </c>
      <c r="M30" s="48">
        <f t="shared" si="0"/>
        <v>3.3923378589131919E-3</v>
      </c>
    </row>
    <row r="31" spans="1:13" x14ac:dyDescent="0.2">
      <c r="A31" s="46" t="s">
        <v>32</v>
      </c>
      <c r="B31" s="31">
        <v>0</v>
      </c>
      <c r="C31" s="33">
        <v>0</v>
      </c>
      <c r="D31" s="32">
        <v>6330507</v>
      </c>
      <c r="E31" s="32">
        <v>0</v>
      </c>
      <c r="F31" s="32">
        <v>385520</v>
      </c>
      <c r="G31" s="32">
        <v>0</v>
      </c>
      <c r="H31" s="32">
        <v>0</v>
      </c>
      <c r="I31" s="33">
        <v>0</v>
      </c>
      <c r="J31" s="47">
        <v>0</v>
      </c>
      <c r="K31" s="33">
        <v>2259937</v>
      </c>
      <c r="L31" s="33">
        <v>8975964</v>
      </c>
      <c r="M31" s="48">
        <f t="shared" si="0"/>
        <v>1.5461803895139271E-2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836905</v>
      </c>
      <c r="D33" s="32">
        <v>0</v>
      </c>
      <c r="E33" s="32">
        <v>0</v>
      </c>
      <c r="F33" s="32">
        <v>0</v>
      </c>
      <c r="G33" s="32">
        <v>0</v>
      </c>
      <c r="H33" s="32">
        <v>0</v>
      </c>
      <c r="I33" s="33">
        <v>0</v>
      </c>
      <c r="J33" s="47">
        <v>0</v>
      </c>
      <c r="K33" s="33">
        <v>0</v>
      </c>
      <c r="L33" s="33">
        <v>836905</v>
      </c>
      <c r="M33" s="48">
        <f t="shared" si="0"/>
        <v>1.4416346800033436E-3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0</v>
      </c>
      <c r="D37" s="32">
        <v>895326</v>
      </c>
      <c r="E37" s="32">
        <v>0</v>
      </c>
      <c r="F37" s="32">
        <v>0</v>
      </c>
      <c r="G37" s="32">
        <v>0</v>
      </c>
      <c r="H37" s="32">
        <v>0</v>
      </c>
      <c r="I37" s="33">
        <v>368874</v>
      </c>
      <c r="J37" s="47">
        <v>0</v>
      </c>
      <c r="K37" s="33">
        <v>0</v>
      </c>
      <c r="L37" s="33">
        <v>1264200</v>
      </c>
      <c r="M37" s="48">
        <f t="shared" si="0"/>
        <v>2.1776839216640204E-3</v>
      </c>
    </row>
    <row r="38" spans="1:13" x14ac:dyDescent="0.2">
      <c r="A38" s="46" t="s">
        <v>1</v>
      </c>
      <c r="B38" s="31">
        <v>0</v>
      </c>
      <c r="C38" s="33">
        <v>11934090</v>
      </c>
      <c r="D38" s="32">
        <v>0</v>
      </c>
      <c r="E38" s="32">
        <v>0</v>
      </c>
      <c r="F38" s="32">
        <v>0</v>
      </c>
      <c r="G38" s="32">
        <v>0</v>
      </c>
      <c r="H38" s="32">
        <v>17427744</v>
      </c>
      <c r="I38" s="33">
        <v>15862298</v>
      </c>
      <c r="J38" s="47">
        <v>0</v>
      </c>
      <c r="K38" s="33">
        <v>2394459</v>
      </c>
      <c r="L38" s="33">
        <v>47618592</v>
      </c>
      <c r="M38" s="48">
        <f t="shared" si="0"/>
        <v>8.2026769633506524E-2</v>
      </c>
    </row>
    <row r="39" spans="1:13" x14ac:dyDescent="0.2">
      <c r="A39" s="46" t="s">
        <v>39</v>
      </c>
      <c r="B39" s="31">
        <v>3669289</v>
      </c>
      <c r="C39" s="33">
        <v>0</v>
      </c>
      <c r="D39" s="32">
        <v>0</v>
      </c>
      <c r="E39" s="32">
        <v>0</v>
      </c>
      <c r="F39" s="32">
        <v>0</v>
      </c>
      <c r="G39" s="32">
        <v>0</v>
      </c>
      <c r="H39" s="32">
        <v>0</v>
      </c>
      <c r="I39" s="33">
        <v>0</v>
      </c>
      <c r="J39" s="47">
        <v>0</v>
      </c>
      <c r="K39" s="33">
        <v>0</v>
      </c>
      <c r="L39" s="33">
        <v>3669289</v>
      </c>
      <c r="M39" s="48">
        <f t="shared" si="0"/>
        <v>6.320638869829657E-3</v>
      </c>
    </row>
    <row r="40" spans="1:13" x14ac:dyDescent="0.2">
      <c r="A40" s="46" t="s">
        <v>40</v>
      </c>
      <c r="B40" s="31">
        <v>0</v>
      </c>
      <c r="C40" s="33">
        <v>71550</v>
      </c>
      <c r="D40" s="32">
        <v>832766</v>
      </c>
      <c r="E40" s="32">
        <v>0</v>
      </c>
      <c r="F40" s="32">
        <v>0</v>
      </c>
      <c r="G40" s="32">
        <v>0</v>
      </c>
      <c r="H40" s="32">
        <v>0</v>
      </c>
      <c r="I40" s="33">
        <v>0</v>
      </c>
      <c r="J40" s="47">
        <v>55230</v>
      </c>
      <c r="K40" s="33">
        <v>0</v>
      </c>
      <c r="L40" s="33">
        <v>959546</v>
      </c>
      <c r="M40" s="48">
        <f t="shared" si="0"/>
        <v>1.6528934474743112E-3</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94874</v>
      </c>
      <c r="C43" s="33">
        <v>315281</v>
      </c>
      <c r="D43" s="32">
        <v>0</v>
      </c>
      <c r="E43" s="32">
        <v>0</v>
      </c>
      <c r="F43" s="32">
        <v>0</v>
      </c>
      <c r="G43" s="32">
        <v>0</v>
      </c>
      <c r="H43" s="32">
        <v>0</v>
      </c>
      <c r="I43" s="33">
        <v>0</v>
      </c>
      <c r="J43" s="47">
        <v>0</v>
      </c>
      <c r="K43" s="33">
        <v>0</v>
      </c>
      <c r="L43" s="33">
        <v>410155</v>
      </c>
      <c r="M43" s="48">
        <f t="shared" si="0"/>
        <v>7.0652424370361202E-4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0</v>
      </c>
      <c r="C46" s="33">
        <v>0</v>
      </c>
      <c r="D46" s="32">
        <v>0</v>
      </c>
      <c r="E46" s="32">
        <v>0</v>
      </c>
      <c r="F46" s="32">
        <v>0</v>
      </c>
      <c r="G46" s="32">
        <v>0</v>
      </c>
      <c r="H46" s="32">
        <v>0</v>
      </c>
      <c r="I46" s="33">
        <v>0</v>
      </c>
      <c r="J46" s="47">
        <v>0</v>
      </c>
      <c r="K46" s="33">
        <v>37756775</v>
      </c>
      <c r="L46" s="33">
        <v>37756775</v>
      </c>
      <c r="M46" s="48">
        <f t="shared" si="0"/>
        <v>6.5039014278900534E-2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424432</v>
      </c>
      <c r="J50" s="47">
        <v>0</v>
      </c>
      <c r="K50" s="33">
        <v>0</v>
      </c>
      <c r="L50" s="33">
        <v>424432</v>
      </c>
      <c r="M50" s="48">
        <f t="shared" si="0"/>
        <v>7.3111749900308775E-4</v>
      </c>
    </row>
    <row r="51" spans="1:13" x14ac:dyDescent="0.2">
      <c r="A51" s="46" t="s">
        <v>49</v>
      </c>
      <c r="B51" s="31">
        <v>0</v>
      </c>
      <c r="C51" s="33">
        <v>4033839</v>
      </c>
      <c r="D51" s="32">
        <v>0</v>
      </c>
      <c r="E51" s="32">
        <v>0</v>
      </c>
      <c r="F51" s="32">
        <v>38765</v>
      </c>
      <c r="G51" s="32">
        <v>0</v>
      </c>
      <c r="H51" s="32">
        <v>0</v>
      </c>
      <c r="I51" s="33">
        <v>3785435</v>
      </c>
      <c r="J51" s="47">
        <v>24552132</v>
      </c>
      <c r="K51" s="33">
        <v>13347</v>
      </c>
      <c r="L51" s="33">
        <v>32423518</v>
      </c>
      <c r="M51" s="48">
        <f t="shared" si="0"/>
        <v>5.5852059668077804E-2</v>
      </c>
    </row>
    <row r="52" spans="1:13" x14ac:dyDescent="0.2">
      <c r="A52" s="46" t="s">
        <v>50</v>
      </c>
      <c r="B52" s="31">
        <v>0</v>
      </c>
      <c r="C52" s="33">
        <v>0</v>
      </c>
      <c r="D52" s="32">
        <v>3009578</v>
      </c>
      <c r="E52" s="32">
        <v>0</v>
      </c>
      <c r="F52" s="32">
        <v>0</v>
      </c>
      <c r="G52" s="32">
        <v>0</v>
      </c>
      <c r="H52" s="32">
        <v>0</v>
      </c>
      <c r="I52" s="33">
        <v>0</v>
      </c>
      <c r="J52" s="47">
        <v>0</v>
      </c>
      <c r="K52" s="33">
        <v>0</v>
      </c>
      <c r="L52" s="33">
        <v>3009578</v>
      </c>
      <c r="M52" s="48">
        <f t="shared" si="0"/>
        <v>5.1842347900599266E-3</v>
      </c>
    </row>
    <row r="53" spans="1:13" x14ac:dyDescent="0.2">
      <c r="A53" s="46" t="s">
        <v>4</v>
      </c>
      <c r="B53" s="31">
        <v>1120438</v>
      </c>
      <c r="C53" s="33">
        <v>17892399</v>
      </c>
      <c r="D53" s="32">
        <v>14076042</v>
      </c>
      <c r="E53" s="32">
        <v>0</v>
      </c>
      <c r="F53" s="32">
        <v>0</v>
      </c>
      <c r="G53" s="32">
        <v>0</v>
      </c>
      <c r="H53" s="32">
        <v>26371</v>
      </c>
      <c r="I53" s="33">
        <v>7152616</v>
      </c>
      <c r="J53" s="47">
        <v>0</v>
      </c>
      <c r="K53" s="33">
        <v>0</v>
      </c>
      <c r="L53" s="33">
        <v>40267866</v>
      </c>
      <c r="M53" s="48">
        <f t="shared" si="0"/>
        <v>6.9364566008480677E-2</v>
      </c>
    </row>
    <row r="54" spans="1:13" x14ac:dyDescent="0.2">
      <c r="A54" s="46" t="s">
        <v>51</v>
      </c>
      <c r="B54" s="31">
        <v>19803</v>
      </c>
      <c r="C54" s="33">
        <v>546046</v>
      </c>
      <c r="D54" s="32">
        <v>0</v>
      </c>
      <c r="E54" s="32">
        <v>0</v>
      </c>
      <c r="F54" s="32">
        <v>268167</v>
      </c>
      <c r="G54" s="32">
        <v>0</v>
      </c>
      <c r="H54" s="32">
        <v>0</v>
      </c>
      <c r="I54" s="33">
        <v>0</v>
      </c>
      <c r="J54" s="47">
        <v>0</v>
      </c>
      <c r="K54" s="33">
        <v>0</v>
      </c>
      <c r="L54" s="33">
        <v>834016</v>
      </c>
      <c r="M54" s="48">
        <f t="shared" si="0"/>
        <v>1.4366581503010122E-3</v>
      </c>
    </row>
    <row r="55" spans="1:13" x14ac:dyDescent="0.2">
      <c r="A55" s="46" t="s">
        <v>52</v>
      </c>
      <c r="B55" s="31">
        <v>0</v>
      </c>
      <c r="C55" s="33">
        <v>277992</v>
      </c>
      <c r="D55" s="32">
        <v>0</v>
      </c>
      <c r="E55" s="32">
        <v>0</v>
      </c>
      <c r="F55" s="32">
        <v>0</v>
      </c>
      <c r="G55" s="32">
        <v>0</v>
      </c>
      <c r="H55" s="32">
        <v>33969</v>
      </c>
      <c r="I55" s="33">
        <v>0</v>
      </c>
      <c r="J55" s="47">
        <v>0</v>
      </c>
      <c r="K55" s="33">
        <v>0</v>
      </c>
      <c r="L55" s="33">
        <v>311961</v>
      </c>
      <c r="M55" s="48">
        <f t="shared" si="0"/>
        <v>5.3737735634095036E-4</v>
      </c>
    </row>
    <row r="56" spans="1:13" x14ac:dyDescent="0.2">
      <c r="A56" s="46" t="s">
        <v>53</v>
      </c>
      <c r="B56" s="31">
        <v>16124</v>
      </c>
      <c r="C56" s="33">
        <v>632656</v>
      </c>
      <c r="D56" s="32">
        <v>585675</v>
      </c>
      <c r="E56" s="32">
        <v>0</v>
      </c>
      <c r="F56" s="32">
        <v>15168</v>
      </c>
      <c r="G56" s="32">
        <v>0</v>
      </c>
      <c r="H56" s="32">
        <v>282044</v>
      </c>
      <c r="I56" s="33">
        <v>98334</v>
      </c>
      <c r="J56" s="47">
        <v>0</v>
      </c>
      <c r="K56" s="33">
        <v>214937</v>
      </c>
      <c r="L56" s="33">
        <v>1844938</v>
      </c>
      <c r="M56" s="48">
        <f t="shared" si="0"/>
        <v>3.1780507981861847E-3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0</v>
      </c>
      <c r="C58" s="33">
        <v>51648</v>
      </c>
      <c r="D58" s="32">
        <v>1019937</v>
      </c>
      <c r="E58" s="32">
        <v>0</v>
      </c>
      <c r="F58" s="32">
        <v>0</v>
      </c>
      <c r="G58" s="32">
        <v>0</v>
      </c>
      <c r="H58" s="32">
        <v>0</v>
      </c>
      <c r="I58" s="33">
        <v>223628</v>
      </c>
      <c r="J58" s="47">
        <v>0</v>
      </c>
      <c r="K58" s="33">
        <v>0</v>
      </c>
      <c r="L58" s="33">
        <v>1295213</v>
      </c>
      <c r="M58" s="48">
        <f t="shared" si="0"/>
        <v>2.2311062531484107E-3</v>
      </c>
    </row>
    <row r="59" spans="1:13" x14ac:dyDescent="0.2">
      <c r="A59" s="46" t="s">
        <v>70</v>
      </c>
      <c r="B59" s="31">
        <v>0</v>
      </c>
      <c r="C59" s="33">
        <v>21552756</v>
      </c>
      <c r="D59" s="32">
        <v>0</v>
      </c>
      <c r="E59" s="32">
        <v>0</v>
      </c>
      <c r="F59" s="32">
        <v>299386</v>
      </c>
      <c r="G59" s="32">
        <v>0</v>
      </c>
      <c r="H59" s="32">
        <v>9538935</v>
      </c>
      <c r="I59" s="33">
        <v>16997904</v>
      </c>
      <c r="J59" s="47">
        <v>0</v>
      </c>
      <c r="K59" s="33">
        <v>21983520</v>
      </c>
      <c r="L59" s="33">
        <v>70372502</v>
      </c>
      <c r="M59" s="48">
        <f t="shared" si="0"/>
        <v>0.12122216906555064</v>
      </c>
    </row>
    <row r="60" spans="1:13" x14ac:dyDescent="0.2">
      <c r="A60" s="46" t="s">
        <v>55</v>
      </c>
      <c r="B60" s="31">
        <v>0</v>
      </c>
      <c r="C60" s="33">
        <v>0</v>
      </c>
      <c r="D60" s="32">
        <v>0</v>
      </c>
      <c r="E60" s="32">
        <v>0</v>
      </c>
      <c r="F60" s="32">
        <v>0</v>
      </c>
      <c r="G60" s="32">
        <v>0</v>
      </c>
      <c r="H60" s="32">
        <v>23151</v>
      </c>
      <c r="I60" s="33">
        <v>0</v>
      </c>
      <c r="J60" s="47">
        <v>0</v>
      </c>
      <c r="K60" s="33">
        <v>0</v>
      </c>
      <c r="L60" s="33">
        <v>23151</v>
      </c>
      <c r="M60" s="48">
        <f t="shared" si="0"/>
        <v>3.9879418185764706E-5</v>
      </c>
    </row>
    <row r="61" spans="1:13" x14ac:dyDescent="0.2">
      <c r="A61" s="46" t="s">
        <v>6</v>
      </c>
      <c r="B61" s="31">
        <v>0</v>
      </c>
      <c r="C61" s="33">
        <v>0</v>
      </c>
      <c r="D61" s="32">
        <v>7036133</v>
      </c>
      <c r="E61" s="32">
        <v>0</v>
      </c>
      <c r="F61" s="32">
        <v>0</v>
      </c>
      <c r="G61" s="32">
        <v>0</v>
      </c>
      <c r="H61" s="32">
        <v>24407</v>
      </c>
      <c r="I61" s="33">
        <v>7195650</v>
      </c>
      <c r="J61" s="47">
        <v>0</v>
      </c>
      <c r="K61" s="33">
        <v>10838128</v>
      </c>
      <c r="L61" s="33">
        <v>25094317</v>
      </c>
      <c r="M61" s="48">
        <f t="shared" si="0"/>
        <v>4.3226934548362676E-2</v>
      </c>
    </row>
    <row r="62" spans="1:13" x14ac:dyDescent="0.2">
      <c r="A62" s="46" t="s">
        <v>5</v>
      </c>
      <c r="B62" s="31">
        <v>314842</v>
      </c>
      <c r="C62" s="33">
        <v>0</v>
      </c>
      <c r="D62" s="32">
        <v>0</v>
      </c>
      <c r="E62" s="32">
        <v>0</v>
      </c>
      <c r="F62" s="32">
        <v>276578</v>
      </c>
      <c r="G62" s="32">
        <v>0</v>
      </c>
      <c r="H62" s="32">
        <v>178758</v>
      </c>
      <c r="I62" s="33">
        <v>0</v>
      </c>
      <c r="J62" s="47">
        <v>51095</v>
      </c>
      <c r="K62" s="33">
        <v>626929</v>
      </c>
      <c r="L62" s="33">
        <v>1448202</v>
      </c>
      <c r="M62" s="48">
        <f t="shared" si="0"/>
        <v>2.494641837305551E-3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10637586</v>
      </c>
      <c r="D67" s="32">
        <v>0</v>
      </c>
      <c r="E67" s="32">
        <v>0</v>
      </c>
      <c r="F67" s="32">
        <v>719186</v>
      </c>
      <c r="G67" s="32">
        <v>0</v>
      </c>
      <c r="H67" s="32">
        <v>0</v>
      </c>
      <c r="I67" s="33">
        <v>6612064</v>
      </c>
      <c r="J67" s="47">
        <v>98750</v>
      </c>
      <c r="K67" s="33">
        <v>100072</v>
      </c>
      <c r="L67" s="33">
        <v>18167659</v>
      </c>
      <c r="M67" s="48">
        <f t="shared" si="0"/>
        <v>3.1295221403713526E-2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10698813</v>
      </c>
      <c r="C71" s="50">
        <v>100621576</v>
      </c>
      <c r="D71" s="50">
        <v>226955399</v>
      </c>
      <c r="E71" s="50">
        <v>14301798</v>
      </c>
      <c r="F71" s="50">
        <v>2140880</v>
      </c>
      <c r="G71" s="50">
        <v>0</v>
      </c>
      <c r="H71" s="50">
        <v>34102095</v>
      </c>
      <c r="I71" s="50">
        <v>90220994</v>
      </c>
      <c r="J71" s="50">
        <v>24757207</v>
      </c>
      <c r="K71" s="50">
        <v>76726259</v>
      </c>
      <c r="L71" s="50">
        <v>580525019</v>
      </c>
      <c r="M71" s="51">
        <f>L71/$L$71</f>
        <v>1</v>
      </c>
    </row>
    <row r="72" spans="1:13" x14ac:dyDescent="0.2">
      <c r="A72" s="49" t="s">
        <v>79</v>
      </c>
      <c r="B72" s="53">
        <f>(B71/$L$71)</f>
        <v>1.8429546789265942E-2</v>
      </c>
      <c r="C72" s="53">
        <f t="shared" ref="C72:L72" si="1">(C71/$L$71)</f>
        <v>0.17332857793679346</v>
      </c>
      <c r="D72" s="53">
        <f t="shared" si="1"/>
        <v>0.39094852344339703</v>
      </c>
      <c r="E72" s="53">
        <f t="shared" si="1"/>
        <v>2.4635971804688059E-2</v>
      </c>
      <c r="F72" s="53">
        <f t="shared" si="1"/>
        <v>3.6878341672299227E-3</v>
      </c>
      <c r="G72" s="53">
        <f t="shared" si="1"/>
        <v>0</v>
      </c>
      <c r="H72" s="53">
        <f t="shared" si="1"/>
        <v>5.8743540560480131E-2</v>
      </c>
      <c r="I72" s="53">
        <f t="shared" si="1"/>
        <v>0.15541275749908723</v>
      </c>
      <c r="J72" s="53">
        <f t="shared" si="1"/>
        <v>4.2646236061705381E-2</v>
      </c>
      <c r="K72" s="53">
        <f t="shared" si="1"/>
        <v>0.13216701518251017</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116</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5623016</v>
      </c>
      <c r="E4" s="43">
        <v>0</v>
      </c>
      <c r="F4" s="43">
        <v>0</v>
      </c>
      <c r="G4" s="43">
        <v>0</v>
      </c>
      <c r="H4" s="43">
        <v>0</v>
      </c>
      <c r="I4" s="42">
        <v>0</v>
      </c>
      <c r="J4" s="44">
        <v>0</v>
      </c>
      <c r="K4" s="42">
        <v>0</v>
      </c>
      <c r="L4" s="42">
        <v>5634016</v>
      </c>
      <c r="M4" s="45">
        <f>L4/$L$71</f>
        <v>1.0096463043597811E-2</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971744</v>
      </c>
      <c r="D6" s="32">
        <v>0</v>
      </c>
      <c r="E6" s="32">
        <v>0</v>
      </c>
      <c r="F6" s="32">
        <v>0</v>
      </c>
      <c r="G6" s="32">
        <v>0</v>
      </c>
      <c r="H6" s="32">
        <v>0</v>
      </c>
      <c r="I6" s="33">
        <v>0</v>
      </c>
      <c r="J6" s="47">
        <v>0</v>
      </c>
      <c r="K6" s="33">
        <v>0</v>
      </c>
      <c r="L6" s="33">
        <v>971744</v>
      </c>
      <c r="M6" s="48">
        <f t="shared" ref="M6:M69" si="0">L6/$L$71</f>
        <v>1.7414180903706894E-3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2950082</v>
      </c>
      <c r="D8" s="32">
        <v>1099817</v>
      </c>
      <c r="E8" s="32">
        <v>0</v>
      </c>
      <c r="F8" s="32">
        <v>0</v>
      </c>
      <c r="G8" s="32">
        <v>0</v>
      </c>
      <c r="H8" s="32">
        <v>625681</v>
      </c>
      <c r="I8" s="33">
        <v>415251</v>
      </c>
      <c r="J8" s="47">
        <v>0</v>
      </c>
      <c r="K8" s="33">
        <v>0</v>
      </c>
      <c r="L8" s="33">
        <v>5090832</v>
      </c>
      <c r="M8" s="48">
        <f t="shared" si="0"/>
        <v>9.1230477778488969E-3</v>
      </c>
    </row>
    <row r="9" spans="1:13" x14ac:dyDescent="0.2">
      <c r="A9" s="46" t="s">
        <v>11</v>
      </c>
      <c r="B9" s="31">
        <v>4323319</v>
      </c>
      <c r="C9" s="33">
        <v>21371521</v>
      </c>
      <c r="D9" s="32">
        <v>172311898</v>
      </c>
      <c r="E9" s="32">
        <v>12776976</v>
      </c>
      <c r="F9" s="32">
        <v>0</v>
      </c>
      <c r="G9" s="32">
        <v>0</v>
      </c>
      <c r="H9" s="32">
        <v>2864032</v>
      </c>
      <c r="I9" s="33">
        <v>33572256</v>
      </c>
      <c r="J9" s="47">
        <v>0</v>
      </c>
      <c r="K9" s="33">
        <v>0</v>
      </c>
      <c r="L9" s="33">
        <v>247220003</v>
      </c>
      <c r="M9" s="48">
        <f t="shared" si="0"/>
        <v>0.44303168892804701</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0</v>
      </c>
      <c r="L11" s="33">
        <v>0</v>
      </c>
      <c r="M11" s="48">
        <f t="shared" si="0"/>
        <v>0</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268200</v>
      </c>
      <c r="D13" s="32">
        <v>0</v>
      </c>
      <c r="E13" s="32">
        <v>0</v>
      </c>
      <c r="F13" s="32">
        <v>0</v>
      </c>
      <c r="G13" s="32">
        <v>0</v>
      </c>
      <c r="H13" s="32">
        <v>0</v>
      </c>
      <c r="I13" s="33">
        <v>0</v>
      </c>
      <c r="J13" s="47">
        <v>0</v>
      </c>
      <c r="K13" s="33">
        <v>0</v>
      </c>
      <c r="L13" s="33">
        <v>268200</v>
      </c>
      <c r="M13" s="48">
        <f t="shared" si="0"/>
        <v>4.8062898442122507E-4</v>
      </c>
    </row>
    <row r="14" spans="1:13" x14ac:dyDescent="0.2">
      <c r="A14" s="46" t="s">
        <v>16</v>
      </c>
      <c r="B14" s="31">
        <v>0</v>
      </c>
      <c r="C14" s="33">
        <v>52634</v>
      </c>
      <c r="D14" s="32">
        <v>0</v>
      </c>
      <c r="E14" s="32">
        <v>0</v>
      </c>
      <c r="F14" s="32">
        <v>0</v>
      </c>
      <c r="G14" s="32">
        <v>0</v>
      </c>
      <c r="H14" s="32">
        <v>2461071</v>
      </c>
      <c r="I14" s="33">
        <v>0</v>
      </c>
      <c r="J14" s="47">
        <v>0</v>
      </c>
      <c r="K14" s="33">
        <v>0</v>
      </c>
      <c r="L14" s="33">
        <v>2513705</v>
      </c>
      <c r="M14" s="48">
        <f t="shared" si="0"/>
        <v>4.5046960525151215E-3</v>
      </c>
    </row>
    <row r="15" spans="1:13" x14ac:dyDescent="0.2">
      <c r="A15" s="46" t="s">
        <v>17</v>
      </c>
      <c r="B15" s="31">
        <v>0</v>
      </c>
      <c r="C15" s="33">
        <v>0</v>
      </c>
      <c r="D15" s="32">
        <v>1586322</v>
      </c>
      <c r="E15" s="32">
        <v>0</v>
      </c>
      <c r="F15" s="32">
        <v>0</v>
      </c>
      <c r="G15" s="32">
        <v>0</v>
      </c>
      <c r="H15" s="32">
        <v>0</v>
      </c>
      <c r="I15" s="33">
        <v>0</v>
      </c>
      <c r="J15" s="47">
        <v>0</v>
      </c>
      <c r="K15" s="33">
        <v>0</v>
      </c>
      <c r="L15" s="33">
        <v>1586322</v>
      </c>
      <c r="M15" s="48">
        <f t="shared" si="0"/>
        <v>2.8427752864468555E-3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788</v>
      </c>
      <c r="I18" s="33">
        <v>0</v>
      </c>
      <c r="J18" s="47">
        <v>0</v>
      </c>
      <c r="K18" s="33">
        <v>0</v>
      </c>
      <c r="L18" s="33">
        <v>788</v>
      </c>
      <c r="M18" s="48">
        <f t="shared" si="0"/>
        <v>1.41213885057392E-6</v>
      </c>
    </row>
    <row r="19" spans="1:13" x14ac:dyDescent="0.2">
      <c r="A19" s="46" t="s">
        <v>21</v>
      </c>
      <c r="B19" s="31">
        <v>0</v>
      </c>
      <c r="C19" s="33">
        <v>1937596</v>
      </c>
      <c r="D19" s="32">
        <v>0</v>
      </c>
      <c r="E19" s="32">
        <v>0</v>
      </c>
      <c r="F19" s="32">
        <v>0</v>
      </c>
      <c r="G19" s="32">
        <v>0</v>
      </c>
      <c r="H19" s="32">
        <v>0</v>
      </c>
      <c r="I19" s="33">
        <v>0</v>
      </c>
      <c r="J19" s="47">
        <v>0</v>
      </c>
      <c r="K19" s="33">
        <v>0</v>
      </c>
      <c r="L19" s="33">
        <v>1937596</v>
      </c>
      <c r="M19" s="48">
        <f t="shared" si="0"/>
        <v>3.4722773963408947E-3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0</v>
      </c>
      <c r="E21" s="32">
        <v>0</v>
      </c>
      <c r="F21" s="32">
        <v>0</v>
      </c>
      <c r="G21" s="32">
        <v>0</v>
      </c>
      <c r="H21" s="32">
        <v>0</v>
      </c>
      <c r="I21" s="33">
        <v>0</v>
      </c>
      <c r="J21" s="47">
        <v>0</v>
      </c>
      <c r="K21" s="33">
        <v>0</v>
      </c>
      <c r="L21" s="33">
        <v>0</v>
      </c>
      <c r="M21" s="48">
        <f t="shared" si="0"/>
        <v>0</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181902</v>
      </c>
      <c r="E28" s="32">
        <v>259750</v>
      </c>
      <c r="F28" s="32">
        <v>138516</v>
      </c>
      <c r="G28" s="32">
        <v>0</v>
      </c>
      <c r="H28" s="32">
        <v>86119</v>
      </c>
      <c r="I28" s="33">
        <v>0</v>
      </c>
      <c r="J28" s="47">
        <v>0</v>
      </c>
      <c r="K28" s="33">
        <v>132713</v>
      </c>
      <c r="L28" s="33">
        <v>799000</v>
      </c>
      <c r="M28" s="48">
        <f t="shared" si="0"/>
        <v>1.43185144874183E-3</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1095172</v>
      </c>
      <c r="E30" s="32">
        <v>0</v>
      </c>
      <c r="F30" s="32">
        <v>0</v>
      </c>
      <c r="G30" s="32">
        <v>0</v>
      </c>
      <c r="H30" s="32">
        <v>0</v>
      </c>
      <c r="I30" s="33">
        <v>838593</v>
      </c>
      <c r="J30" s="47">
        <v>0</v>
      </c>
      <c r="K30" s="33">
        <v>0</v>
      </c>
      <c r="L30" s="33">
        <v>1933765</v>
      </c>
      <c r="M30" s="48">
        <f t="shared" si="0"/>
        <v>3.4654120360153255E-3</v>
      </c>
    </row>
    <row r="31" spans="1:13" x14ac:dyDescent="0.2">
      <c r="A31" s="46" t="s">
        <v>32</v>
      </c>
      <c r="B31" s="31">
        <v>0</v>
      </c>
      <c r="C31" s="33">
        <v>0</v>
      </c>
      <c r="D31" s="32">
        <v>6274740</v>
      </c>
      <c r="E31" s="32">
        <v>0</v>
      </c>
      <c r="F31" s="32">
        <v>412374</v>
      </c>
      <c r="G31" s="32">
        <v>0</v>
      </c>
      <c r="H31" s="32">
        <v>0</v>
      </c>
      <c r="I31" s="33">
        <v>0</v>
      </c>
      <c r="J31" s="47">
        <v>0</v>
      </c>
      <c r="K31" s="33">
        <v>2339648</v>
      </c>
      <c r="L31" s="33">
        <v>9026762</v>
      </c>
      <c r="M31" s="48">
        <f t="shared" si="0"/>
        <v>1.6176448369396371E-2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837817</v>
      </c>
      <c r="D33" s="32">
        <v>0</v>
      </c>
      <c r="E33" s="32">
        <v>0</v>
      </c>
      <c r="F33" s="32">
        <v>0</v>
      </c>
      <c r="G33" s="32">
        <v>0</v>
      </c>
      <c r="H33" s="32">
        <v>0</v>
      </c>
      <c r="I33" s="33">
        <v>0</v>
      </c>
      <c r="J33" s="47">
        <v>0</v>
      </c>
      <c r="K33" s="33">
        <v>0</v>
      </c>
      <c r="L33" s="33">
        <v>837817</v>
      </c>
      <c r="M33" s="48">
        <f t="shared" si="0"/>
        <v>1.5014136235676268E-3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0</v>
      </c>
      <c r="D37" s="32">
        <v>815964</v>
      </c>
      <c r="E37" s="32">
        <v>0</v>
      </c>
      <c r="F37" s="32">
        <v>0</v>
      </c>
      <c r="G37" s="32">
        <v>0</v>
      </c>
      <c r="H37" s="32">
        <v>0</v>
      </c>
      <c r="I37" s="33">
        <v>368712</v>
      </c>
      <c r="J37" s="47">
        <v>0</v>
      </c>
      <c r="K37" s="33">
        <v>0</v>
      </c>
      <c r="L37" s="33">
        <v>1184676</v>
      </c>
      <c r="M37" s="48">
        <f t="shared" si="0"/>
        <v>2.1230038133788188E-3</v>
      </c>
    </row>
    <row r="38" spans="1:13" x14ac:dyDescent="0.2">
      <c r="A38" s="46" t="s">
        <v>1</v>
      </c>
      <c r="B38" s="31">
        <v>0</v>
      </c>
      <c r="C38" s="33">
        <v>11908958</v>
      </c>
      <c r="D38" s="32">
        <v>0</v>
      </c>
      <c r="E38" s="32">
        <v>0</v>
      </c>
      <c r="F38" s="32">
        <v>0</v>
      </c>
      <c r="G38" s="32">
        <v>0</v>
      </c>
      <c r="H38" s="32">
        <v>17659799</v>
      </c>
      <c r="I38" s="33">
        <v>16304567</v>
      </c>
      <c r="J38" s="47">
        <v>0</v>
      </c>
      <c r="K38" s="33">
        <v>3155710</v>
      </c>
      <c r="L38" s="33">
        <v>49029034</v>
      </c>
      <c r="M38" s="48">
        <f t="shared" si="0"/>
        <v>8.7862695072981778E-2</v>
      </c>
    </row>
    <row r="39" spans="1:13" x14ac:dyDescent="0.2">
      <c r="A39" s="46" t="s">
        <v>39</v>
      </c>
      <c r="B39" s="31">
        <v>3773688</v>
      </c>
      <c r="C39" s="33">
        <v>0</v>
      </c>
      <c r="D39" s="32">
        <v>0</v>
      </c>
      <c r="E39" s="32">
        <v>0</v>
      </c>
      <c r="F39" s="32">
        <v>0</v>
      </c>
      <c r="G39" s="32">
        <v>0</v>
      </c>
      <c r="H39" s="32">
        <v>0</v>
      </c>
      <c r="I39" s="33">
        <v>0</v>
      </c>
      <c r="J39" s="47">
        <v>0</v>
      </c>
      <c r="K39" s="33">
        <v>0</v>
      </c>
      <c r="L39" s="33">
        <v>3773688</v>
      </c>
      <c r="M39" s="48">
        <f t="shared" si="0"/>
        <v>6.7626541050058312E-3</v>
      </c>
    </row>
    <row r="40" spans="1:13" x14ac:dyDescent="0.2">
      <c r="A40" s="46" t="s">
        <v>40</v>
      </c>
      <c r="B40" s="31">
        <v>0</v>
      </c>
      <c r="C40" s="33">
        <v>71550</v>
      </c>
      <c r="D40" s="32">
        <v>27968</v>
      </c>
      <c r="E40" s="32">
        <v>0</v>
      </c>
      <c r="F40" s="32">
        <v>0</v>
      </c>
      <c r="G40" s="32">
        <v>0</v>
      </c>
      <c r="H40" s="32">
        <v>0</v>
      </c>
      <c r="I40" s="33">
        <v>0</v>
      </c>
      <c r="J40" s="47">
        <v>55230</v>
      </c>
      <c r="K40" s="33">
        <v>0</v>
      </c>
      <c r="L40" s="33">
        <v>154748</v>
      </c>
      <c r="M40" s="48">
        <f t="shared" si="0"/>
        <v>2.7731683102615859E-4</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91810</v>
      </c>
      <c r="C43" s="33">
        <v>314928</v>
      </c>
      <c r="D43" s="32">
        <v>0</v>
      </c>
      <c r="E43" s="32">
        <v>0</v>
      </c>
      <c r="F43" s="32">
        <v>0</v>
      </c>
      <c r="G43" s="32">
        <v>0</v>
      </c>
      <c r="H43" s="32">
        <v>0</v>
      </c>
      <c r="I43" s="33">
        <v>0</v>
      </c>
      <c r="J43" s="47">
        <v>0</v>
      </c>
      <c r="K43" s="33">
        <v>0</v>
      </c>
      <c r="L43" s="33">
        <v>406738</v>
      </c>
      <c r="M43" s="48">
        <f t="shared" si="0"/>
        <v>7.2889661396539982E-4</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0</v>
      </c>
      <c r="I45" s="33">
        <v>0</v>
      </c>
      <c r="J45" s="47">
        <v>0</v>
      </c>
      <c r="K45" s="33">
        <v>0</v>
      </c>
      <c r="L45" s="33">
        <v>0</v>
      </c>
      <c r="M45" s="48">
        <f t="shared" si="0"/>
        <v>0</v>
      </c>
    </row>
    <row r="46" spans="1:13" x14ac:dyDescent="0.2">
      <c r="A46" s="46" t="s">
        <v>45</v>
      </c>
      <c r="B46" s="31">
        <v>0</v>
      </c>
      <c r="C46" s="33">
        <v>0</v>
      </c>
      <c r="D46" s="32">
        <v>254633</v>
      </c>
      <c r="E46" s="32">
        <v>2170427</v>
      </c>
      <c r="F46" s="32">
        <v>0</v>
      </c>
      <c r="G46" s="32">
        <v>0</v>
      </c>
      <c r="H46" s="32">
        <v>0</v>
      </c>
      <c r="I46" s="33">
        <v>33814839</v>
      </c>
      <c r="J46" s="47">
        <v>0</v>
      </c>
      <c r="K46" s="33">
        <v>472460</v>
      </c>
      <c r="L46" s="33">
        <v>36712359</v>
      </c>
      <c r="M46" s="48">
        <f t="shared" si="0"/>
        <v>6.5790543705732368E-2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425318</v>
      </c>
      <c r="J50" s="47">
        <v>0</v>
      </c>
      <c r="K50" s="33">
        <v>0</v>
      </c>
      <c r="L50" s="33">
        <v>425318</v>
      </c>
      <c r="M50" s="48">
        <f t="shared" si="0"/>
        <v>7.6219298432537888E-4</v>
      </c>
    </row>
    <row r="51" spans="1:13" x14ac:dyDescent="0.2">
      <c r="A51" s="46" t="s">
        <v>49</v>
      </c>
      <c r="B51" s="31">
        <v>0</v>
      </c>
      <c r="C51" s="33">
        <v>0</v>
      </c>
      <c r="D51" s="32">
        <v>0</v>
      </c>
      <c r="E51" s="32">
        <v>0</v>
      </c>
      <c r="F51" s="32">
        <v>38940</v>
      </c>
      <c r="G51" s="32">
        <v>0</v>
      </c>
      <c r="H51" s="32">
        <v>4475565</v>
      </c>
      <c r="I51" s="33">
        <v>3204341</v>
      </c>
      <c r="J51" s="47">
        <v>23871243</v>
      </c>
      <c r="K51" s="33">
        <v>11964</v>
      </c>
      <c r="L51" s="33">
        <v>31602053</v>
      </c>
      <c r="M51" s="48">
        <f t="shared" si="0"/>
        <v>5.6632597460908755E-2</v>
      </c>
    </row>
    <row r="52" spans="1:13" x14ac:dyDescent="0.2">
      <c r="A52" s="46" t="s">
        <v>50</v>
      </c>
      <c r="B52" s="31">
        <v>0</v>
      </c>
      <c r="C52" s="33">
        <v>0</v>
      </c>
      <c r="D52" s="32">
        <v>2973350</v>
      </c>
      <c r="E52" s="32">
        <v>0</v>
      </c>
      <c r="F52" s="32">
        <v>0</v>
      </c>
      <c r="G52" s="32">
        <v>0</v>
      </c>
      <c r="H52" s="32">
        <v>0</v>
      </c>
      <c r="I52" s="33">
        <v>0</v>
      </c>
      <c r="J52" s="47">
        <v>0</v>
      </c>
      <c r="K52" s="33">
        <v>0</v>
      </c>
      <c r="L52" s="33">
        <v>2973350</v>
      </c>
      <c r="M52" s="48">
        <f t="shared" si="0"/>
        <v>5.3284048875050323E-3</v>
      </c>
    </row>
    <row r="53" spans="1:13" x14ac:dyDescent="0.2">
      <c r="A53" s="46" t="s">
        <v>4</v>
      </c>
      <c r="B53" s="31">
        <v>1034364</v>
      </c>
      <c r="C53" s="33">
        <v>17340295</v>
      </c>
      <c r="D53" s="32">
        <v>11193723</v>
      </c>
      <c r="E53" s="32">
        <v>0</v>
      </c>
      <c r="F53" s="32">
        <v>0</v>
      </c>
      <c r="G53" s="32">
        <v>0</v>
      </c>
      <c r="H53" s="32">
        <v>22844</v>
      </c>
      <c r="I53" s="33">
        <v>6960296</v>
      </c>
      <c r="J53" s="47">
        <v>0</v>
      </c>
      <c r="K53" s="33">
        <v>0</v>
      </c>
      <c r="L53" s="33">
        <v>36551522</v>
      </c>
      <c r="M53" s="48">
        <f t="shared" si="0"/>
        <v>6.5502315055593077E-2</v>
      </c>
    </row>
    <row r="54" spans="1:13" x14ac:dyDescent="0.2">
      <c r="A54" s="46" t="s">
        <v>51</v>
      </c>
      <c r="B54" s="31">
        <v>0</v>
      </c>
      <c r="C54" s="33">
        <v>545852</v>
      </c>
      <c r="D54" s="32">
        <v>0</v>
      </c>
      <c r="E54" s="32">
        <v>0</v>
      </c>
      <c r="F54" s="32">
        <v>271006</v>
      </c>
      <c r="G54" s="32">
        <v>0</v>
      </c>
      <c r="H54" s="32">
        <v>0</v>
      </c>
      <c r="I54" s="33">
        <v>0</v>
      </c>
      <c r="J54" s="47">
        <v>0</v>
      </c>
      <c r="K54" s="33">
        <v>0</v>
      </c>
      <c r="L54" s="33">
        <v>816857</v>
      </c>
      <c r="M54" s="48">
        <f t="shared" si="0"/>
        <v>1.4638521637858636E-3</v>
      </c>
    </row>
    <row r="55" spans="1:13" x14ac:dyDescent="0.2">
      <c r="A55" s="46" t="s">
        <v>52</v>
      </c>
      <c r="B55" s="31">
        <v>0</v>
      </c>
      <c r="C55" s="33">
        <v>277452</v>
      </c>
      <c r="D55" s="32">
        <v>0</v>
      </c>
      <c r="E55" s="32">
        <v>0</v>
      </c>
      <c r="F55" s="32">
        <v>0</v>
      </c>
      <c r="G55" s="32">
        <v>0</v>
      </c>
      <c r="H55" s="32">
        <v>38399</v>
      </c>
      <c r="I55" s="33">
        <v>0</v>
      </c>
      <c r="J55" s="47">
        <v>0</v>
      </c>
      <c r="K55" s="33">
        <v>0</v>
      </c>
      <c r="L55" s="33">
        <v>315851</v>
      </c>
      <c r="M55" s="48">
        <f t="shared" si="0"/>
        <v>5.6602216763023251E-4</v>
      </c>
    </row>
    <row r="56" spans="1:13" x14ac:dyDescent="0.2">
      <c r="A56" s="46" t="s">
        <v>53</v>
      </c>
      <c r="B56" s="31">
        <v>16124</v>
      </c>
      <c r="C56" s="33">
        <v>662301</v>
      </c>
      <c r="D56" s="32">
        <v>219189</v>
      </c>
      <c r="E56" s="32">
        <v>0</v>
      </c>
      <c r="F56" s="32">
        <v>0</v>
      </c>
      <c r="G56" s="32">
        <v>0</v>
      </c>
      <c r="H56" s="32">
        <v>35432</v>
      </c>
      <c r="I56" s="33">
        <v>98604</v>
      </c>
      <c r="J56" s="47">
        <v>0</v>
      </c>
      <c r="K56" s="33">
        <v>131165</v>
      </c>
      <c r="L56" s="33">
        <v>1162816</v>
      </c>
      <c r="M56" s="48">
        <f t="shared" si="0"/>
        <v>2.083829504656045E-3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0</v>
      </c>
      <c r="C58" s="33">
        <v>52031</v>
      </c>
      <c r="D58" s="32">
        <v>1007852</v>
      </c>
      <c r="E58" s="32">
        <v>0</v>
      </c>
      <c r="F58" s="32">
        <v>0</v>
      </c>
      <c r="G58" s="32">
        <v>0</v>
      </c>
      <c r="H58" s="32">
        <v>0</v>
      </c>
      <c r="I58" s="33">
        <v>0</v>
      </c>
      <c r="J58" s="47">
        <v>0</v>
      </c>
      <c r="K58" s="33">
        <v>0</v>
      </c>
      <c r="L58" s="33">
        <v>1059883</v>
      </c>
      <c r="M58" s="48">
        <f t="shared" si="0"/>
        <v>1.8993679712726371E-3</v>
      </c>
    </row>
    <row r="59" spans="1:13" x14ac:dyDescent="0.2">
      <c r="A59" s="46" t="s">
        <v>70</v>
      </c>
      <c r="B59" s="31">
        <v>0</v>
      </c>
      <c r="C59" s="33">
        <v>21454417</v>
      </c>
      <c r="D59" s="32">
        <v>0</v>
      </c>
      <c r="E59" s="32">
        <v>0</v>
      </c>
      <c r="F59" s="32">
        <v>274908</v>
      </c>
      <c r="G59" s="32">
        <v>0</v>
      </c>
      <c r="H59" s="32">
        <v>9607933</v>
      </c>
      <c r="I59" s="33">
        <v>16959821</v>
      </c>
      <c r="J59" s="47">
        <v>0</v>
      </c>
      <c r="K59" s="33">
        <v>22004159</v>
      </c>
      <c r="L59" s="33">
        <v>70301238</v>
      </c>
      <c r="M59" s="48">
        <f t="shared" si="0"/>
        <v>0.1259836414000553</v>
      </c>
    </row>
    <row r="60" spans="1:13" x14ac:dyDescent="0.2">
      <c r="A60" s="46" t="s">
        <v>55</v>
      </c>
      <c r="B60" s="31">
        <v>0</v>
      </c>
      <c r="C60" s="33">
        <v>0</v>
      </c>
      <c r="D60" s="32">
        <v>0</v>
      </c>
      <c r="E60" s="32">
        <v>0</v>
      </c>
      <c r="F60" s="32">
        <v>0</v>
      </c>
      <c r="G60" s="32">
        <v>0</v>
      </c>
      <c r="H60" s="32">
        <v>28213</v>
      </c>
      <c r="I60" s="33">
        <v>0</v>
      </c>
      <c r="J60" s="47">
        <v>0</v>
      </c>
      <c r="K60" s="33">
        <v>19903</v>
      </c>
      <c r="L60" s="33">
        <v>48116</v>
      </c>
      <c r="M60" s="48">
        <f t="shared" si="0"/>
        <v>8.6226488495196372E-5</v>
      </c>
    </row>
    <row r="61" spans="1:13" x14ac:dyDescent="0.2">
      <c r="A61" s="46" t="s">
        <v>6</v>
      </c>
      <c r="B61" s="31">
        <v>0</v>
      </c>
      <c r="C61" s="33">
        <v>0</v>
      </c>
      <c r="D61" s="32">
        <v>7023243</v>
      </c>
      <c r="E61" s="32">
        <v>0</v>
      </c>
      <c r="F61" s="32">
        <v>0</v>
      </c>
      <c r="G61" s="32">
        <v>0</v>
      </c>
      <c r="H61" s="32">
        <v>28265</v>
      </c>
      <c r="I61" s="33">
        <v>7166814</v>
      </c>
      <c r="J61" s="47">
        <v>0</v>
      </c>
      <c r="K61" s="33">
        <v>10689980</v>
      </c>
      <c r="L61" s="33">
        <v>24908302</v>
      </c>
      <c r="M61" s="48">
        <f t="shared" si="0"/>
        <v>4.463703167008639E-2</v>
      </c>
    </row>
    <row r="62" spans="1:13" x14ac:dyDescent="0.2">
      <c r="A62" s="46" t="s">
        <v>5</v>
      </c>
      <c r="B62" s="31">
        <v>319073</v>
      </c>
      <c r="C62" s="33">
        <v>0</v>
      </c>
      <c r="D62" s="32">
        <v>0</v>
      </c>
      <c r="E62" s="32">
        <v>0</v>
      </c>
      <c r="F62" s="32">
        <v>276268</v>
      </c>
      <c r="G62" s="32">
        <v>0</v>
      </c>
      <c r="H62" s="32">
        <v>181550</v>
      </c>
      <c r="I62" s="33">
        <v>0</v>
      </c>
      <c r="J62" s="47">
        <v>52118</v>
      </c>
      <c r="K62" s="33">
        <v>628838</v>
      </c>
      <c r="L62" s="33">
        <v>1457847</v>
      </c>
      <c r="M62" s="48">
        <f t="shared" si="0"/>
        <v>2.6125411001175604E-3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9782797</v>
      </c>
      <c r="D67" s="32">
        <v>0</v>
      </c>
      <c r="E67" s="32">
        <v>0</v>
      </c>
      <c r="F67" s="32">
        <v>696886</v>
      </c>
      <c r="G67" s="32">
        <v>0</v>
      </c>
      <c r="H67" s="32">
        <v>0</v>
      </c>
      <c r="I67" s="33">
        <v>6636865</v>
      </c>
      <c r="J67" s="47">
        <v>98750</v>
      </c>
      <c r="K67" s="33">
        <v>98536</v>
      </c>
      <c r="L67" s="33">
        <v>17313834</v>
      </c>
      <c r="M67" s="48">
        <f t="shared" si="0"/>
        <v>3.1027332035263522E-2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9558377</v>
      </c>
      <c r="C71" s="50">
        <v>90811176</v>
      </c>
      <c r="D71" s="50">
        <v>211688790</v>
      </c>
      <c r="E71" s="50">
        <v>15207153</v>
      </c>
      <c r="F71" s="50">
        <v>2108897</v>
      </c>
      <c r="G71" s="50">
        <v>0</v>
      </c>
      <c r="H71" s="50">
        <v>38115693</v>
      </c>
      <c r="I71" s="50">
        <v>126766278</v>
      </c>
      <c r="J71" s="50">
        <v>24077341</v>
      </c>
      <c r="K71" s="50">
        <v>39685075</v>
      </c>
      <c r="L71" s="50">
        <v>558018781</v>
      </c>
      <c r="M71" s="51">
        <f>L71/$L$71</f>
        <v>1</v>
      </c>
    </row>
    <row r="72" spans="1:13" x14ac:dyDescent="0.2">
      <c r="A72" s="49" t="s">
        <v>79</v>
      </c>
      <c r="B72" s="53">
        <f>(B71/$L$71)</f>
        <v>1.712913135803578E-2</v>
      </c>
      <c r="C72" s="53">
        <f t="shared" ref="C72:L72" si="1">(C71/$L$71)</f>
        <v>0.16273856560394157</v>
      </c>
      <c r="D72" s="53">
        <f t="shared" si="1"/>
        <v>0.37935782308373595</v>
      </c>
      <c r="E72" s="53">
        <f t="shared" si="1"/>
        <v>2.7252045124266166E-2</v>
      </c>
      <c r="F72" s="53">
        <f t="shared" si="1"/>
        <v>3.7792581035010001E-3</v>
      </c>
      <c r="G72" s="53">
        <f t="shared" si="1"/>
        <v>0</v>
      </c>
      <c r="H72" s="53">
        <f t="shared" si="1"/>
        <v>6.8305394545492906E-2</v>
      </c>
      <c r="I72" s="53">
        <f t="shared" si="1"/>
        <v>0.22717206358687056</v>
      </c>
      <c r="J72" s="53">
        <f t="shared" si="1"/>
        <v>4.3147904371340508E-2</v>
      </c>
      <c r="K72" s="53">
        <f t="shared" si="1"/>
        <v>7.1117812430761179E-2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117</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0</v>
      </c>
      <c r="D4" s="43">
        <v>378493</v>
      </c>
      <c r="E4" s="43">
        <v>0</v>
      </c>
      <c r="F4" s="43">
        <v>0</v>
      </c>
      <c r="G4" s="43">
        <v>0</v>
      </c>
      <c r="H4" s="43">
        <v>0</v>
      </c>
      <c r="I4" s="42">
        <v>0</v>
      </c>
      <c r="J4" s="44">
        <v>0</v>
      </c>
      <c r="K4" s="42">
        <v>0</v>
      </c>
      <c r="L4" s="42">
        <f>SUM(B4:K4)</f>
        <v>378493</v>
      </c>
      <c r="M4" s="45">
        <f>L4/$L$71</f>
        <v>7.4152505721809152E-4</v>
      </c>
    </row>
    <row r="5" spans="1:13" x14ac:dyDescent="0.2">
      <c r="A5" s="46" t="s">
        <v>7</v>
      </c>
      <c r="B5" s="31">
        <v>0</v>
      </c>
      <c r="C5" s="33">
        <v>0</v>
      </c>
      <c r="D5" s="32">
        <v>0</v>
      </c>
      <c r="E5" s="32">
        <v>0</v>
      </c>
      <c r="F5" s="32">
        <v>0</v>
      </c>
      <c r="G5" s="32">
        <v>0</v>
      </c>
      <c r="H5" s="32">
        <v>0</v>
      </c>
      <c r="I5" s="33">
        <v>0</v>
      </c>
      <c r="J5" s="47">
        <v>0</v>
      </c>
      <c r="K5" s="33">
        <v>0</v>
      </c>
      <c r="L5" s="33">
        <f>SUM(B5:K5)</f>
        <v>0</v>
      </c>
      <c r="M5" s="48">
        <f>L5/$L$71</f>
        <v>0</v>
      </c>
    </row>
    <row r="6" spans="1:13" x14ac:dyDescent="0.2">
      <c r="A6" s="46" t="s">
        <v>8</v>
      </c>
      <c r="B6" s="31">
        <v>0</v>
      </c>
      <c r="C6" s="33">
        <v>969793</v>
      </c>
      <c r="D6" s="32">
        <v>0</v>
      </c>
      <c r="E6" s="32">
        <v>0</v>
      </c>
      <c r="F6" s="32">
        <v>0</v>
      </c>
      <c r="G6" s="32">
        <v>0</v>
      </c>
      <c r="H6" s="32">
        <v>0</v>
      </c>
      <c r="I6" s="33">
        <v>0</v>
      </c>
      <c r="J6" s="47">
        <v>0</v>
      </c>
      <c r="K6" s="33">
        <v>0</v>
      </c>
      <c r="L6" s="33">
        <f t="shared" ref="L6:L69" si="0">SUM(B6:K6)</f>
        <v>969793</v>
      </c>
      <c r="M6" s="48">
        <f t="shared" ref="M6:M69" si="1">L6/$L$71</f>
        <v>1.8999712275120139E-3</v>
      </c>
    </row>
    <row r="7" spans="1:13" x14ac:dyDescent="0.2">
      <c r="A7" s="46" t="s">
        <v>9</v>
      </c>
      <c r="B7" s="31">
        <v>0</v>
      </c>
      <c r="C7" s="33">
        <v>0</v>
      </c>
      <c r="D7" s="32">
        <v>0</v>
      </c>
      <c r="E7" s="32">
        <v>0</v>
      </c>
      <c r="F7" s="32">
        <v>0</v>
      </c>
      <c r="G7" s="32">
        <v>0</v>
      </c>
      <c r="H7" s="32">
        <v>0</v>
      </c>
      <c r="I7" s="33">
        <v>0</v>
      </c>
      <c r="J7" s="47">
        <v>0</v>
      </c>
      <c r="K7" s="33">
        <v>0</v>
      </c>
      <c r="L7" s="33">
        <f t="shared" si="0"/>
        <v>0</v>
      </c>
      <c r="M7" s="48">
        <f t="shared" si="1"/>
        <v>0</v>
      </c>
    </row>
    <row r="8" spans="1:13" x14ac:dyDescent="0.2">
      <c r="A8" s="46" t="s">
        <v>10</v>
      </c>
      <c r="B8" s="31">
        <v>0</v>
      </c>
      <c r="C8" s="33">
        <v>2429769</v>
      </c>
      <c r="D8" s="32">
        <v>814727</v>
      </c>
      <c r="E8" s="32">
        <v>0</v>
      </c>
      <c r="F8" s="32">
        <v>0</v>
      </c>
      <c r="G8" s="32">
        <v>0</v>
      </c>
      <c r="H8" s="32">
        <v>638483</v>
      </c>
      <c r="I8" s="33">
        <v>410612</v>
      </c>
      <c r="J8" s="47">
        <v>0</v>
      </c>
      <c r="K8" s="33">
        <v>0</v>
      </c>
      <c r="L8" s="33">
        <v>4293590</v>
      </c>
      <c r="M8" s="48">
        <f t="shared" si="1"/>
        <v>8.4117924781198748E-3</v>
      </c>
    </row>
    <row r="9" spans="1:13" x14ac:dyDescent="0.2">
      <c r="A9" s="46" t="s">
        <v>11</v>
      </c>
      <c r="B9" s="31">
        <v>4087186</v>
      </c>
      <c r="C9" s="33">
        <v>21029687</v>
      </c>
      <c r="D9" s="32">
        <v>164905506</v>
      </c>
      <c r="E9" s="32">
        <v>12815092</v>
      </c>
      <c r="F9" s="32">
        <v>0</v>
      </c>
      <c r="G9" s="32">
        <v>0</v>
      </c>
      <c r="H9" s="32">
        <v>1976310</v>
      </c>
      <c r="I9" s="33">
        <v>30841998</v>
      </c>
      <c r="J9" s="47">
        <v>0</v>
      </c>
      <c r="K9" s="33">
        <v>0</v>
      </c>
      <c r="L9" s="33">
        <v>235655778</v>
      </c>
      <c r="M9" s="48">
        <f t="shared" si="1"/>
        <v>0.46168532645312826</v>
      </c>
    </row>
    <row r="10" spans="1:13" x14ac:dyDescent="0.2">
      <c r="A10" s="46" t="s">
        <v>12</v>
      </c>
      <c r="B10" s="31">
        <v>0</v>
      </c>
      <c r="C10" s="33">
        <v>0</v>
      </c>
      <c r="D10" s="32">
        <v>0</v>
      </c>
      <c r="E10" s="32">
        <v>0</v>
      </c>
      <c r="F10" s="32">
        <v>0</v>
      </c>
      <c r="G10" s="32">
        <v>0</v>
      </c>
      <c r="H10" s="32">
        <v>0</v>
      </c>
      <c r="I10" s="33">
        <v>0</v>
      </c>
      <c r="J10" s="47">
        <v>0</v>
      </c>
      <c r="K10" s="33">
        <v>0</v>
      </c>
      <c r="L10" s="33">
        <f t="shared" si="0"/>
        <v>0</v>
      </c>
      <c r="M10" s="48">
        <f t="shared" si="1"/>
        <v>0</v>
      </c>
    </row>
    <row r="11" spans="1:13" x14ac:dyDescent="0.2">
      <c r="A11" s="46" t="s">
        <v>13</v>
      </c>
      <c r="B11" s="31">
        <v>0</v>
      </c>
      <c r="C11" s="33">
        <v>0</v>
      </c>
      <c r="D11" s="32">
        <v>0</v>
      </c>
      <c r="E11" s="32">
        <v>0</v>
      </c>
      <c r="F11" s="32">
        <v>0</v>
      </c>
      <c r="G11" s="32">
        <v>0</v>
      </c>
      <c r="H11" s="32">
        <v>0</v>
      </c>
      <c r="I11" s="33">
        <v>0</v>
      </c>
      <c r="J11" s="47">
        <v>0</v>
      </c>
      <c r="K11" s="33">
        <v>0</v>
      </c>
      <c r="L11" s="33">
        <f t="shared" si="0"/>
        <v>0</v>
      </c>
      <c r="M11" s="48">
        <f t="shared" si="1"/>
        <v>0</v>
      </c>
    </row>
    <row r="12" spans="1:13" x14ac:dyDescent="0.2">
      <c r="A12" s="46" t="s">
        <v>14</v>
      </c>
      <c r="B12" s="31">
        <v>0</v>
      </c>
      <c r="C12" s="33">
        <v>0</v>
      </c>
      <c r="D12" s="32">
        <v>0</v>
      </c>
      <c r="E12" s="32">
        <v>0</v>
      </c>
      <c r="F12" s="32">
        <v>0</v>
      </c>
      <c r="G12" s="32">
        <v>0</v>
      </c>
      <c r="H12" s="32">
        <v>0</v>
      </c>
      <c r="I12" s="33">
        <v>0</v>
      </c>
      <c r="J12" s="47">
        <v>0</v>
      </c>
      <c r="K12" s="33">
        <v>0</v>
      </c>
      <c r="L12" s="33">
        <f t="shared" si="0"/>
        <v>0</v>
      </c>
      <c r="M12" s="48">
        <f t="shared" si="1"/>
        <v>0</v>
      </c>
    </row>
    <row r="13" spans="1:13" x14ac:dyDescent="0.2">
      <c r="A13" s="46" t="s">
        <v>15</v>
      </c>
      <c r="B13" s="31">
        <v>0</v>
      </c>
      <c r="C13" s="33">
        <v>44700</v>
      </c>
      <c r="D13" s="32">
        <v>0</v>
      </c>
      <c r="E13" s="32">
        <v>0</v>
      </c>
      <c r="F13" s="32">
        <v>0</v>
      </c>
      <c r="G13" s="32">
        <v>0</v>
      </c>
      <c r="H13" s="32">
        <v>0</v>
      </c>
      <c r="I13" s="33">
        <v>0</v>
      </c>
      <c r="J13" s="47">
        <v>0</v>
      </c>
      <c r="K13" s="33">
        <v>0</v>
      </c>
      <c r="L13" s="33">
        <f t="shared" si="0"/>
        <v>44700</v>
      </c>
      <c r="M13" s="48">
        <f t="shared" si="1"/>
        <v>8.7574063609231067E-5</v>
      </c>
    </row>
    <row r="14" spans="1:13" x14ac:dyDescent="0.2">
      <c r="A14" s="46" t="s">
        <v>16</v>
      </c>
      <c r="B14" s="31">
        <v>0</v>
      </c>
      <c r="C14" s="33">
        <v>57379</v>
      </c>
      <c r="D14" s="32">
        <v>0</v>
      </c>
      <c r="E14" s="32">
        <v>0</v>
      </c>
      <c r="F14" s="32">
        <v>0</v>
      </c>
      <c r="G14" s="32">
        <v>0</v>
      </c>
      <c r="H14" s="32">
        <v>2110581</v>
      </c>
      <c r="I14" s="33">
        <v>0</v>
      </c>
      <c r="J14" s="47">
        <v>0</v>
      </c>
      <c r="K14" s="33">
        <v>0</v>
      </c>
      <c r="L14" s="33">
        <f t="shared" si="0"/>
        <v>2167960</v>
      </c>
      <c r="M14" s="48">
        <f t="shared" si="1"/>
        <v>4.2473616765608185E-3</v>
      </c>
    </row>
    <row r="15" spans="1:13" x14ac:dyDescent="0.2">
      <c r="A15" s="46" t="s">
        <v>17</v>
      </c>
      <c r="B15" s="31">
        <v>0</v>
      </c>
      <c r="C15" s="33">
        <v>0</v>
      </c>
      <c r="D15" s="32">
        <v>0</v>
      </c>
      <c r="E15" s="32">
        <v>0</v>
      </c>
      <c r="F15" s="32">
        <v>0</v>
      </c>
      <c r="G15" s="32">
        <v>0</v>
      </c>
      <c r="H15" s="32">
        <v>0</v>
      </c>
      <c r="I15" s="33">
        <v>0</v>
      </c>
      <c r="J15" s="47">
        <v>0</v>
      </c>
      <c r="K15" s="33">
        <v>0</v>
      </c>
      <c r="L15" s="33">
        <f t="shared" si="0"/>
        <v>0</v>
      </c>
      <c r="M15" s="48">
        <f t="shared" si="1"/>
        <v>0</v>
      </c>
    </row>
    <row r="16" spans="1:13" x14ac:dyDescent="0.2">
      <c r="A16" s="46" t="s">
        <v>71</v>
      </c>
      <c r="B16" s="31">
        <v>0</v>
      </c>
      <c r="C16" s="33">
        <v>0</v>
      </c>
      <c r="D16" s="32">
        <v>0</v>
      </c>
      <c r="E16" s="32">
        <v>0</v>
      </c>
      <c r="F16" s="32">
        <v>0</v>
      </c>
      <c r="G16" s="32">
        <v>0</v>
      </c>
      <c r="H16" s="32">
        <v>0</v>
      </c>
      <c r="I16" s="33">
        <v>0</v>
      </c>
      <c r="J16" s="47">
        <v>0</v>
      </c>
      <c r="K16" s="33">
        <v>0</v>
      </c>
      <c r="L16" s="33">
        <f t="shared" si="0"/>
        <v>0</v>
      </c>
      <c r="M16" s="48">
        <f t="shared" si="1"/>
        <v>0</v>
      </c>
    </row>
    <row r="17" spans="1:13" x14ac:dyDescent="0.2">
      <c r="A17" s="46" t="s">
        <v>18</v>
      </c>
      <c r="B17" s="31">
        <v>0</v>
      </c>
      <c r="C17" s="33">
        <v>0</v>
      </c>
      <c r="D17" s="32">
        <v>0</v>
      </c>
      <c r="E17" s="32">
        <v>0</v>
      </c>
      <c r="F17" s="32">
        <v>0</v>
      </c>
      <c r="G17" s="32">
        <v>0</v>
      </c>
      <c r="H17" s="32">
        <v>0</v>
      </c>
      <c r="I17" s="33">
        <v>0</v>
      </c>
      <c r="J17" s="47">
        <v>0</v>
      </c>
      <c r="K17" s="33">
        <v>0</v>
      </c>
      <c r="L17" s="33">
        <f t="shared" si="0"/>
        <v>0</v>
      </c>
      <c r="M17" s="48">
        <f t="shared" si="1"/>
        <v>0</v>
      </c>
    </row>
    <row r="18" spans="1:13" x14ac:dyDescent="0.2">
      <c r="A18" s="46" t="s">
        <v>19</v>
      </c>
      <c r="B18" s="31">
        <v>0</v>
      </c>
      <c r="C18" s="33">
        <v>0</v>
      </c>
      <c r="D18" s="32">
        <v>0</v>
      </c>
      <c r="E18" s="32">
        <v>0</v>
      </c>
      <c r="F18" s="32">
        <v>0</v>
      </c>
      <c r="G18" s="32">
        <v>0</v>
      </c>
      <c r="H18" s="32">
        <v>425370</v>
      </c>
      <c r="I18" s="33">
        <v>0</v>
      </c>
      <c r="J18" s="47">
        <v>0</v>
      </c>
      <c r="K18" s="33">
        <v>0</v>
      </c>
      <c r="L18" s="33">
        <f t="shared" si="0"/>
        <v>425370</v>
      </c>
      <c r="M18" s="48">
        <f t="shared" si="1"/>
        <v>8.3336419323173645E-4</v>
      </c>
    </row>
    <row r="19" spans="1:13" x14ac:dyDescent="0.2">
      <c r="A19" s="46" t="s">
        <v>21</v>
      </c>
      <c r="B19" s="31">
        <v>0</v>
      </c>
      <c r="C19" s="33">
        <v>2132498</v>
      </c>
      <c r="D19" s="32">
        <v>0</v>
      </c>
      <c r="E19" s="32">
        <v>0</v>
      </c>
      <c r="F19" s="32">
        <v>0</v>
      </c>
      <c r="G19" s="32">
        <v>0</v>
      </c>
      <c r="H19" s="32">
        <v>0</v>
      </c>
      <c r="I19" s="33">
        <v>0</v>
      </c>
      <c r="J19" s="47">
        <v>0</v>
      </c>
      <c r="K19" s="33">
        <v>0</v>
      </c>
      <c r="L19" s="33">
        <f t="shared" si="0"/>
        <v>2132498</v>
      </c>
      <c r="M19" s="48">
        <f t="shared" si="1"/>
        <v>4.1778862527641616E-3</v>
      </c>
    </row>
    <row r="20" spans="1:13" x14ac:dyDescent="0.2">
      <c r="A20" s="46" t="s">
        <v>20</v>
      </c>
      <c r="B20" s="31">
        <v>0</v>
      </c>
      <c r="C20" s="33">
        <v>0</v>
      </c>
      <c r="D20" s="32">
        <v>0</v>
      </c>
      <c r="E20" s="32">
        <v>0</v>
      </c>
      <c r="F20" s="32">
        <v>0</v>
      </c>
      <c r="G20" s="32">
        <v>0</v>
      </c>
      <c r="H20" s="32">
        <v>0</v>
      </c>
      <c r="I20" s="33">
        <v>0</v>
      </c>
      <c r="J20" s="47">
        <v>0</v>
      </c>
      <c r="K20" s="33">
        <v>0</v>
      </c>
      <c r="L20" s="33">
        <f t="shared" si="0"/>
        <v>0</v>
      </c>
      <c r="M20" s="48">
        <f t="shared" si="1"/>
        <v>0</v>
      </c>
    </row>
    <row r="21" spans="1:13" x14ac:dyDescent="0.2">
      <c r="A21" s="46" t="s">
        <v>22</v>
      </c>
      <c r="B21" s="31">
        <v>0</v>
      </c>
      <c r="C21" s="33">
        <v>0</v>
      </c>
      <c r="D21" s="32">
        <v>0</v>
      </c>
      <c r="E21" s="32">
        <v>0</v>
      </c>
      <c r="F21" s="32">
        <v>0</v>
      </c>
      <c r="G21" s="32">
        <v>0</v>
      </c>
      <c r="H21" s="32">
        <v>0</v>
      </c>
      <c r="I21" s="33">
        <v>0</v>
      </c>
      <c r="J21" s="47">
        <v>0</v>
      </c>
      <c r="K21" s="33">
        <v>0</v>
      </c>
      <c r="L21" s="33">
        <f t="shared" si="0"/>
        <v>0</v>
      </c>
      <c r="M21" s="48">
        <f t="shared" si="1"/>
        <v>0</v>
      </c>
    </row>
    <row r="22" spans="1:13" x14ac:dyDescent="0.2">
      <c r="A22" s="46" t="s">
        <v>23</v>
      </c>
      <c r="B22" s="31">
        <v>0</v>
      </c>
      <c r="C22" s="33">
        <v>0</v>
      </c>
      <c r="D22" s="32">
        <v>0</v>
      </c>
      <c r="E22" s="32">
        <v>0</v>
      </c>
      <c r="F22" s="32">
        <v>0</v>
      </c>
      <c r="G22" s="32">
        <v>0</v>
      </c>
      <c r="H22" s="32">
        <v>0</v>
      </c>
      <c r="I22" s="33">
        <v>0</v>
      </c>
      <c r="J22" s="47">
        <v>0</v>
      </c>
      <c r="K22" s="33">
        <v>0</v>
      </c>
      <c r="L22" s="33">
        <f t="shared" si="0"/>
        <v>0</v>
      </c>
      <c r="M22" s="48">
        <f t="shared" si="1"/>
        <v>0</v>
      </c>
    </row>
    <row r="23" spans="1:13" x14ac:dyDescent="0.2">
      <c r="A23" s="46" t="s">
        <v>24</v>
      </c>
      <c r="B23" s="31">
        <v>0</v>
      </c>
      <c r="C23" s="33">
        <v>0</v>
      </c>
      <c r="D23" s="32">
        <v>0</v>
      </c>
      <c r="E23" s="32">
        <v>0</v>
      </c>
      <c r="F23" s="32">
        <v>0</v>
      </c>
      <c r="G23" s="32">
        <v>0</v>
      </c>
      <c r="H23" s="32">
        <v>0</v>
      </c>
      <c r="I23" s="33">
        <v>0</v>
      </c>
      <c r="J23" s="47">
        <v>0</v>
      </c>
      <c r="K23" s="33">
        <v>0</v>
      </c>
      <c r="L23" s="33">
        <f t="shared" si="0"/>
        <v>0</v>
      </c>
      <c r="M23" s="48">
        <f t="shared" si="1"/>
        <v>0</v>
      </c>
    </row>
    <row r="24" spans="1:13" x14ac:dyDescent="0.2">
      <c r="A24" s="46" t="s">
        <v>25</v>
      </c>
      <c r="B24" s="31">
        <v>0</v>
      </c>
      <c r="C24" s="33">
        <v>0</v>
      </c>
      <c r="D24" s="32">
        <v>0</v>
      </c>
      <c r="E24" s="32">
        <v>0</v>
      </c>
      <c r="F24" s="32">
        <v>0</v>
      </c>
      <c r="G24" s="32">
        <v>0</v>
      </c>
      <c r="H24" s="32">
        <v>0</v>
      </c>
      <c r="I24" s="33">
        <v>0</v>
      </c>
      <c r="J24" s="47">
        <v>0</v>
      </c>
      <c r="K24" s="33">
        <v>0</v>
      </c>
      <c r="L24" s="33">
        <f t="shared" si="0"/>
        <v>0</v>
      </c>
      <c r="M24" s="48">
        <f t="shared" si="1"/>
        <v>0</v>
      </c>
    </row>
    <row r="25" spans="1:13" x14ac:dyDescent="0.2">
      <c r="A25" s="46" t="s">
        <v>26</v>
      </c>
      <c r="B25" s="31">
        <v>0</v>
      </c>
      <c r="C25" s="33">
        <v>0</v>
      </c>
      <c r="D25" s="32">
        <v>0</v>
      </c>
      <c r="E25" s="32">
        <v>0</v>
      </c>
      <c r="F25" s="32">
        <v>0</v>
      </c>
      <c r="G25" s="32">
        <v>0</v>
      </c>
      <c r="H25" s="32">
        <v>0</v>
      </c>
      <c r="I25" s="33">
        <v>0</v>
      </c>
      <c r="J25" s="47">
        <v>0</v>
      </c>
      <c r="K25" s="33">
        <v>0</v>
      </c>
      <c r="L25" s="33">
        <f t="shared" si="0"/>
        <v>0</v>
      </c>
      <c r="M25" s="48">
        <f t="shared" si="1"/>
        <v>0</v>
      </c>
    </row>
    <row r="26" spans="1:13" x14ac:dyDescent="0.2">
      <c r="A26" s="46" t="s">
        <v>27</v>
      </c>
      <c r="B26" s="31">
        <v>0</v>
      </c>
      <c r="C26" s="33">
        <v>0</v>
      </c>
      <c r="D26" s="32">
        <v>0</v>
      </c>
      <c r="E26" s="32">
        <v>0</v>
      </c>
      <c r="F26" s="32">
        <v>0</v>
      </c>
      <c r="G26" s="32">
        <v>0</v>
      </c>
      <c r="H26" s="32">
        <v>0</v>
      </c>
      <c r="I26" s="33">
        <v>0</v>
      </c>
      <c r="J26" s="47">
        <v>0</v>
      </c>
      <c r="K26" s="33">
        <v>0</v>
      </c>
      <c r="L26" s="33">
        <f t="shared" si="0"/>
        <v>0</v>
      </c>
      <c r="M26" s="48">
        <f t="shared" si="1"/>
        <v>0</v>
      </c>
    </row>
    <row r="27" spans="1:13" x14ac:dyDescent="0.2">
      <c r="A27" s="46" t="s">
        <v>28</v>
      </c>
      <c r="B27" s="31">
        <v>0</v>
      </c>
      <c r="C27" s="33">
        <v>0</v>
      </c>
      <c r="D27" s="32">
        <v>0</v>
      </c>
      <c r="E27" s="32">
        <v>0</v>
      </c>
      <c r="F27" s="32">
        <v>0</v>
      </c>
      <c r="G27" s="32">
        <v>0</v>
      </c>
      <c r="H27" s="32">
        <v>0</v>
      </c>
      <c r="I27" s="33">
        <v>0</v>
      </c>
      <c r="J27" s="47">
        <v>0</v>
      </c>
      <c r="K27" s="33">
        <v>0</v>
      </c>
      <c r="L27" s="33">
        <f t="shared" si="0"/>
        <v>0</v>
      </c>
      <c r="M27" s="48">
        <f t="shared" si="1"/>
        <v>0</v>
      </c>
    </row>
    <row r="28" spans="1:13" x14ac:dyDescent="0.2">
      <c r="A28" s="46" t="s">
        <v>29</v>
      </c>
      <c r="B28" s="31">
        <v>0</v>
      </c>
      <c r="C28" s="33">
        <v>0</v>
      </c>
      <c r="D28" s="32">
        <v>0</v>
      </c>
      <c r="E28" s="32">
        <v>179129</v>
      </c>
      <c r="F28" s="32">
        <v>141941</v>
      </c>
      <c r="G28" s="32">
        <v>0</v>
      </c>
      <c r="H28" s="32">
        <v>0</v>
      </c>
      <c r="I28" s="33">
        <v>0</v>
      </c>
      <c r="J28" s="47">
        <v>0</v>
      </c>
      <c r="K28" s="33">
        <v>387067</v>
      </c>
      <c r="L28" s="33">
        <f t="shared" si="0"/>
        <v>708137</v>
      </c>
      <c r="M28" s="48">
        <f t="shared" si="1"/>
        <v>1.387347532036914E-3</v>
      </c>
    </row>
    <row r="29" spans="1:13" x14ac:dyDescent="0.2">
      <c r="A29" s="46" t="s">
        <v>30</v>
      </c>
      <c r="B29" s="31">
        <v>0</v>
      </c>
      <c r="C29" s="33">
        <v>0</v>
      </c>
      <c r="D29" s="32">
        <v>0</v>
      </c>
      <c r="E29" s="32">
        <v>0</v>
      </c>
      <c r="F29" s="32">
        <v>0</v>
      </c>
      <c r="G29" s="32">
        <v>0</v>
      </c>
      <c r="H29" s="32">
        <v>0</v>
      </c>
      <c r="I29" s="33">
        <v>0</v>
      </c>
      <c r="J29" s="47">
        <v>0</v>
      </c>
      <c r="K29" s="33">
        <v>0</v>
      </c>
      <c r="L29" s="33">
        <f t="shared" si="0"/>
        <v>0</v>
      </c>
      <c r="M29" s="48">
        <f t="shared" si="1"/>
        <v>0</v>
      </c>
    </row>
    <row r="30" spans="1:13" x14ac:dyDescent="0.2">
      <c r="A30" s="46" t="s">
        <v>31</v>
      </c>
      <c r="B30" s="31">
        <v>0</v>
      </c>
      <c r="C30" s="33">
        <v>0</v>
      </c>
      <c r="D30" s="32">
        <v>1044558</v>
      </c>
      <c r="E30" s="32">
        <v>0</v>
      </c>
      <c r="F30" s="32">
        <v>0</v>
      </c>
      <c r="G30" s="32">
        <v>0</v>
      </c>
      <c r="H30" s="32">
        <v>0</v>
      </c>
      <c r="I30" s="33">
        <v>838287</v>
      </c>
      <c r="J30" s="47">
        <v>0</v>
      </c>
      <c r="K30" s="33">
        <v>0</v>
      </c>
      <c r="L30" s="33">
        <f t="shared" si="0"/>
        <v>1882845</v>
      </c>
      <c r="M30" s="48">
        <f t="shared" si="1"/>
        <v>3.6887782504770169E-3</v>
      </c>
    </row>
    <row r="31" spans="1:13" x14ac:dyDescent="0.2">
      <c r="A31" s="46" t="s">
        <v>32</v>
      </c>
      <c r="B31" s="31">
        <v>0</v>
      </c>
      <c r="C31" s="33">
        <v>0</v>
      </c>
      <c r="D31" s="32">
        <v>6262860</v>
      </c>
      <c r="E31" s="32">
        <v>0</v>
      </c>
      <c r="F31" s="32">
        <v>412512</v>
      </c>
      <c r="G31" s="32">
        <v>0</v>
      </c>
      <c r="H31" s="32">
        <v>0</v>
      </c>
      <c r="I31" s="33">
        <v>0</v>
      </c>
      <c r="J31" s="47">
        <v>0</v>
      </c>
      <c r="K31" s="33">
        <v>2710411</v>
      </c>
      <c r="L31" s="33">
        <f t="shared" si="0"/>
        <v>9385783</v>
      </c>
      <c r="M31" s="48">
        <f t="shared" si="1"/>
        <v>1.8388169070792833E-2</v>
      </c>
    </row>
    <row r="32" spans="1:13" x14ac:dyDescent="0.2">
      <c r="A32" s="46" t="s">
        <v>33</v>
      </c>
      <c r="B32" s="31">
        <v>0</v>
      </c>
      <c r="C32" s="33">
        <v>0</v>
      </c>
      <c r="D32" s="32">
        <v>0</v>
      </c>
      <c r="E32" s="32">
        <v>0</v>
      </c>
      <c r="F32" s="32">
        <v>0</v>
      </c>
      <c r="G32" s="32">
        <v>0</v>
      </c>
      <c r="H32" s="32">
        <v>0</v>
      </c>
      <c r="I32" s="33">
        <v>0</v>
      </c>
      <c r="J32" s="47">
        <v>0</v>
      </c>
      <c r="K32" s="33">
        <v>0</v>
      </c>
      <c r="L32" s="33">
        <f t="shared" si="0"/>
        <v>0</v>
      </c>
      <c r="M32" s="48">
        <f t="shared" si="1"/>
        <v>0</v>
      </c>
    </row>
    <row r="33" spans="1:13" x14ac:dyDescent="0.2">
      <c r="A33" s="46" t="s">
        <v>34</v>
      </c>
      <c r="B33" s="31">
        <v>0</v>
      </c>
      <c r="C33" s="33">
        <v>846035</v>
      </c>
      <c r="D33" s="32">
        <v>0</v>
      </c>
      <c r="E33" s="32">
        <v>0</v>
      </c>
      <c r="F33" s="32">
        <v>0</v>
      </c>
      <c r="G33" s="32">
        <v>0</v>
      </c>
      <c r="H33" s="32">
        <v>0</v>
      </c>
      <c r="I33" s="33">
        <v>0</v>
      </c>
      <c r="J33" s="47">
        <v>0</v>
      </c>
      <c r="K33" s="33">
        <v>0</v>
      </c>
      <c r="L33" s="33">
        <f t="shared" si="0"/>
        <v>846035</v>
      </c>
      <c r="M33" s="48">
        <f t="shared" si="1"/>
        <v>1.6575105795444251E-3</v>
      </c>
    </row>
    <row r="34" spans="1:13" x14ac:dyDescent="0.2">
      <c r="A34" s="46" t="s">
        <v>35</v>
      </c>
      <c r="B34" s="31">
        <v>0</v>
      </c>
      <c r="C34" s="33">
        <v>0</v>
      </c>
      <c r="D34" s="32">
        <v>0</v>
      </c>
      <c r="E34" s="32">
        <v>0</v>
      </c>
      <c r="F34" s="32">
        <v>0</v>
      </c>
      <c r="G34" s="32">
        <v>0</v>
      </c>
      <c r="H34" s="32">
        <v>0</v>
      </c>
      <c r="I34" s="33">
        <v>0</v>
      </c>
      <c r="J34" s="47">
        <v>0</v>
      </c>
      <c r="K34" s="33">
        <v>0</v>
      </c>
      <c r="L34" s="33">
        <f t="shared" si="0"/>
        <v>0</v>
      </c>
      <c r="M34" s="48">
        <f t="shared" si="1"/>
        <v>0</v>
      </c>
    </row>
    <row r="35" spans="1:13" x14ac:dyDescent="0.2">
      <c r="A35" s="46" t="s">
        <v>36</v>
      </c>
      <c r="B35" s="31">
        <v>0</v>
      </c>
      <c r="C35" s="33">
        <v>0</v>
      </c>
      <c r="D35" s="32">
        <v>0</v>
      </c>
      <c r="E35" s="32">
        <v>0</v>
      </c>
      <c r="F35" s="32">
        <v>0</v>
      </c>
      <c r="G35" s="32">
        <v>0</v>
      </c>
      <c r="H35" s="32">
        <v>0</v>
      </c>
      <c r="I35" s="33">
        <v>0</v>
      </c>
      <c r="J35" s="47">
        <v>0</v>
      </c>
      <c r="K35" s="33">
        <v>0</v>
      </c>
      <c r="L35" s="33">
        <f t="shared" si="0"/>
        <v>0</v>
      </c>
      <c r="M35" s="48">
        <f t="shared" si="1"/>
        <v>0</v>
      </c>
    </row>
    <row r="36" spans="1:13" x14ac:dyDescent="0.2">
      <c r="A36" s="46" t="s">
        <v>37</v>
      </c>
      <c r="B36" s="31">
        <v>0</v>
      </c>
      <c r="C36" s="33">
        <v>0</v>
      </c>
      <c r="D36" s="32">
        <v>0</v>
      </c>
      <c r="E36" s="32">
        <v>0</v>
      </c>
      <c r="F36" s="32">
        <v>0</v>
      </c>
      <c r="G36" s="32">
        <v>0</v>
      </c>
      <c r="H36" s="32">
        <v>0</v>
      </c>
      <c r="I36" s="33">
        <v>0</v>
      </c>
      <c r="J36" s="47">
        <v>0</v>
      </c>
      <c r="K36" s="33">
        <v>0</v>
      </c>
      <c r="L36" s="33">
        <f t="shared" si="0"/>
        <v>0</v>
      </c>
      <c r="M36" s="48">
        <f t="shared" si="1"/>
        <v>0</v>
      </c>
    </row>
    <row r="37" spans="1:13" x14ac:dyDescent="0.2">
      <c r="A37" s="46" t="s">
        <v>38</v>
      </c>
      <c r="B37" s="31">
        <v>0</v>
      </c>
      <c r="C37" s="33">
        <v>0</v>
      </c>
      <c r="D37" s="32">
        <v>698764</v>
      </c>
      <c r="E37" s="32">
        <v>0</v>
      </c>
      <c r="F37" s="32">
        <v>0</v>
      </c>
      <c r="G37" s="32">
        <v>0</v>
      </c>
      <c r="H37" s="32">
        <v>0</v>
      </c>
      <c r="I37" s="33">
        <v>349118</v>
      </c>
      <c r="J37" s="47">
        <v>0</v>
      </c>
      <c r="K37" s="33">
        <v>0</v>
      </c>
      <c r="L37" s="33">
        <f t="shared" si="0"/>
        <v>1047882</v>
      </c>
      <c r="M37" s="48">
        <f t="shared" si="1"/>
        <v>2.0529593942498494E-3</v>
      </c>
    </row>
    <row r="38" spans="1:13" x14ac:dyDescent="0.2">
      <c r="A38" s="46" t="s">
        <v>1</v>
      </c>
      <c r="B38" s="31">
        <v>0</v>
      </c>
      <c r="C38" s="33">
        <v>12001913</v>
      </c>
      <c r="D38" s="32">
        <v>0</v>
      </c>
      <c r="E38" s="32">
        <v>0</v>
      </c>
      <c r="F38" s="32">
        <v>0</v>
      </c>
      <c r="G38" s="32">
        <v>0</v>
      </c>
      <c r="H38" s="32">
        <v>18077344</v>
      </c>
      <c r="I38" s="33">
        <v>16558920</v>
      </c>
      <c r="J38" s="47">
        <v>0</v>
      </c>
      <c r="K38" s="33">
        <v>2901038</v>
      </c>
      <c r="L38" s="33">
        <v>49539214</v>
      </c>
      <c r="M38" s="48">
        <f t="shared" si="1"/>
        <v>9.7054816062355928E-2</v>
      </c>
    </row>
    <row r="39" spans="1:13" x14ac:dyDescent="0.2">
      <c r="A39" s="46" t="s">
        <v>39</v>
      </c>
      <c r="B39" s="31">
        <v>3879064</v>
      </c>
      <c r="C39" s="33">
        <v>0</v>
      </c>
      <c r="D39" s="32">
        <v>0</v>
      </c>
      <c r="E39" s="32">
        <v>0</v>
      </c>
      <c r="F39" s="32">
        <v>0</v>
      </c>
      <c r="G39" s="32">
        <v>0</v>
      </c>
      <c r="H39" s="32">
        <v>0</v>
      </c>
      <c r="I39" s="33">
        <v>0</v>
      </c>
      <c r="J39" s="47">
        <v>0</v>
      </c>
      <c r="K39" s="33">
        <v>0</v>
      </c>
      <c r="L39" s="33">
        <f t="shared" si="0"/>
        <v>3879064</v>
      </c>
      <c r="M39" s="48">
        <f t="shared" si="1"/>
        <v>7.5996733217064492E-3</v>
      </c>
    </row>
    <row r="40" spans="1:13" x14ac:dyDescent="0.2">
      <c r="A40" s="46" t="s">
        <v>40</v>
      </c>
      <c r="B40" s="31">
        <v>0</v>
      </c>
      <c r="C40" s="33">
        <v>71712</v>
      </c>
      <c r="D40" s="32">
        <v>27998</v>
      </c>
      <c r="E40" s="32">
        <v>0</v>
      </c>
      <c r="F40" s="32">
        <v>0</v>
      </c>
      <c r="G40" s="32">
        <v>0</v>
      </c>
      <c r="H40" s="32">
        <v>0</v>
      </c>
      <c r="I40" s="33">
        <v>0</v>
      </c>
      <c r="J40" s="47">
        <v>56105</v>
      </c>
      <c r="K40" s="33">
        <v>0</v>
      </c>
      <c r="L40" s="33">
        <f t="shared" si="0"/>
        <v>155815</v>
      </c>
      <c r="M40" s="48">
        <f t="shared" si="1"/>
        <v>3.0526516154971673E-4</v>
      </c>
    </row>
    <row r="41" spans="1:13" x14ac:dyDescent="0.2">
      <c r="A41" s="46" t="s">
        <v>41</v>
      </c>
      <c r="B41" s="31">
        <v>0</v>
      </c>
      <c r="C41" s="33">
        <v>0</v>
      </c>
      <c r="D41" s="32">
        <v>0</v>
      </c>
      <c r="E41" s="32">
        <v>0</v>
      </c>
      <c r="F41" s="32">
        <v>0</v>
      </c>
      <c r="G41" s="32">
        <v>0</v>
      </c>
      <c r="H41" s="32">
        <v>0</v>
      </c>
      <c r="I41" s="33">
        <v>0</v>
      </c>
      <c r="J41" s="47">
        <v>0</v>
      </c>
      <c r="K41" s="33">
        <v>0</v>
      </c>
      <c r="L41" s="33">
        <f t="shared" si="0"/>
        <v>0</v>
      </c>
      <c r="M41" s="48">
        <f t="shared" si="1"/>
        <v>0</v>
      </c>
    </row>
    <row r="42" spans="1:13" x14ac:dyDescent="0.2">
      <c r="A42" s="46" t="s">
        <v>2</v>
      </c>
      <c r="B42" s="31">
        <v>0</v>
      </c>
      <c r="C42" s="33">
        <v>0</v>
      </c>
      <c r="D42" s="32">
        <v>0</v>
      </c>
      <c r="E42" s="32">
        <v>0</v>
      </c>
      <c r="F42" s="32">
        <v>0</v>
      </c>
      <c r="G42" s="32">
        <v>0</v>
      </c>
      <c r="H42" s="32">
        <v>0</v>
      </c>
      <c r="I42" s="33">
        <v>0</v>
      </c>
      <c r="J42" s="47">
        <v>0</v>
      </c>
      <c r="K42" s="33">
        <v>0</v>
      </c>
      <c r="L42" s="33">
        <f t="shared" si="0"/>
        <v>0</v>
      </c>
      <c r="M42" s="48">
        <f t="shared" si="1"/>
        <v>0</v>
      </c>
    </row>
    <row r="43" spans="1:13" x14ac:dyDescent="0.2">
      <c r="A43" s="46" t="s">
        <v>42</v>
      </c>
      <c r="B43" s="31">
        <v>0</v>
      </c>
      <c r="C43" s="33">
        <v>313272</v>
      </c>
      <c r="D43" s="32">
        <v>0</v>
      </c>
      <c r="E43" s="32">
        <v>0</v>
      </c>
      <c r="F43" s="32">
        <v>0</v>
      </c>
      <c r="G43" s="32">
        <v>0</v>
      </c>
      <c r="H43" s="32">
        <v>0</v>
      </c>
      <c r="I43" s="33">
        <v>0</v>
      </c>
      <c r="J43" s="47">
        <v>0</v>
      </c>
      <c r="K43" s="33">
        <v>89112</v>
      </c>
      <c r="L43" s="33">
        <f t="shared" si="0"/>
        <v>402384</v>
      </c>
      <c r="M43" s="48">
        <f t="shared" si="1"/>
        <v>7.8833114119321779E-4</v>
      </c>
    </row>
    <row r="44" spans="1:13" x14ac:dyDescent="0.2">
      <c r="A44" s="46" t="s">
        <v>43</v>
      </c>
      <c r="B44" s="31">
        <v>0</v>
      </c>
      <c r="C44" s="33">
        <v>0</v>
      </c>
      <c r="D44" s="32">
        <v>0</v>
      </c>
      <c r="E44" s="32">
        <v>0</v>
      </c>
      <c r="F44" s="32">
        <v>0</v>
      </c>
      <c r="G44" s="32">
        <v>0</v>
      </c>
      <c r="H44" s="32">
        <v>0</v>
      </c>
      <c r="I44" s="33">
        <v>0</v>
      </c>
      <c r="J44" s="47">
        <v>0</v>
      </c>
      <c r="K44" s="33">
        <v>0</v>
      </c>
      <c r="L44" s="33">
        <f t="shared" si="0"/>
        <v>0</v>
      </c>
      <c r="M44" s="48">
        <f t="shared" si="1"/>
        <v>0</v>
      </c>
    </row>
    <row r="45" spans="1:13" x14ac:dyDescent="0.2">
      <c r="A45" s="46" t="s">
        <v>44</v>
      </c>
      <c r="B45" s="31">
        <v>0</v>
      </c>
      <c r="C45" s="33">
        <v>0</v>
      </c>
      <c r="D45" s="32">
        <v>0</v>
      </c>
      <c r="E45" s="32">
        <v>0</v>
      </c>
      <c r="F45" s="32">
        <v>0</v>
      </c>
      <c r="G45" s="32">
        <v>0</v>
      </c>
      <c r="H45" s="32">
        <v>0</v>
      </c>
      <c r="I45" s="33">
        <v>0</v>
      </c>
      <c r="J45" s="47">
        <v>0</v>
      </c>
      <c r="K45" s="33">
        <v>0</v>
      </c>
      <c r="L45" s="33">
        <f t="shared" si="0"/>
        <v>0</v>
      </c>
      <c r="M45" s="48">
        <f t="shared" si="1"/>
        <v>0</v>
      </c>
    </row>
    <row r="46" spans="1:13" x14ac:dyDescent="0.2">
      <c r="A46" s="46" t="s">
        <v>45</v>
      </c>
      <c r="B46" s="31">
        <v>0</v>
      </c>
      <c r="C46" s="33">
        <v>0</v>
      </c>
      <c r="D46" s="32">
        <v>0</v>
      </c>
      <c r="E46" s="32">
        <v>91692</v>
      </c>
      <c r="F46" s="32">
        <v>0</v>
      </c>
      <c r="G46" s="32">
        <v>0</v>
      </c>
      <c r="H46" s="32">
        <v>0</v>
      </c>
      <c r="I46" s="33">
        <v>27329182</v>
      </c>
      <c r="J46" s="47">
        <v>0</v>
      </c>
      <c r="K46" s="33">
        <v>0</v>
      </c>
      <c r="L46" s="33">
        <f t="shared" si="0"/>
        <v>27420874</v>
      </c>
      <c r="M46" s="48">
        <f t="shared" si="1"/>
        <v>5.3721641250485688E-2</v>
      </c>
    </row>
    <row r="47" spans="1:13" x14ac:dyDescent="0.2">
      <c r="A47" s="46" t="s">
        <v>46</v>
      </c>
      <c r="B47" s="31">
        <v>0</v>
      </c>
      <c r="C47" s="33">
        <v>0</v>
      </c>
      <c r="D47" s="32">
        <v>0</v>
      </c>
      <c r="E47" s="32">
        <v>0</v>
      </c>
      <c r="F47" s="32">
        <v>0</v>
      </c>
      <c r="G47" s="32">
        <v>0</v>
      </c>
      <c r="H47" s="32">
        <v>0</v>
      </c>
      <c r="I47" s="33">
        <v>0</v>
      </c>
      <c r="J47" s="47">
        <v>0</v>
      </c>
      <c r="K47" s="33">
        <v>0</v>
      </c>
      <c r="L47" s="33">
        <f t="shared" si="0"/>
        <v>0</v>
      </c>
      <c r="M47" s="48">
        <f t="shared" si="1"/>
        <v>0</v>
      </c>
    </row>
    <row r="48" spans="1:13" x14ac:dyDescent="0.2">
      <c r="A48" s="46" t="s">
        <v>47</v>
      </c>
      <c r="B48" s="31">
        <v>0</v>
      </c>
      <c r="C48" s="33">
        <v>0</v>
      </c>
      <c r="D48" s="32">
        <v>0</v>
      </c>
      <c r="E48" s="32">
        <v>0</v>
      </c>
      <c r="F48" s="32">
        <v>0</v>
      </c>
      <c r="G48" s="32">
        <v>0</v>
      </c>
      <c r="H48" s="32">
        <v>0</v>
      </c>
      <c r="I48" s="33">
        <v>0</v>
      </c>
      <c r="J48" s="47">
        <v>0</v>
      </c>
      <c r="K48" s="33">
        <v>0</v>
      </c>
      <c r="L48" s="33">
        <f t="shared" si="0"/>
        <v>0</v>
      </c>
      <c r="M48" s="48">
        <f t="shared" si="1"/>
        <v>0</v>
      </c>
    </row>
    <row r="49" spans="1:13" x14ac:dyDescent="0.2">
      <c r="A49" s="46" t="s">
        <v>48</v>
      </c>
      <c r="B49" s="31">
        <v>0</v>
      </c>
      <c r="C49" s="33">
        <v>0</v>
      </c>
      <c r="D49" s="32">
        <v>0</v>
      </c>
      <c r="E49" s="32">
        <v>0</v>
      </c>
      <c r="F49" s="32">
        <v>0</v>
      </c>
      <c r="G49" s="32">
        <v>0</v>
      </c>
      <c r="H49" s="32">
        <v>0</v>
      </c>
      <c r="I49" s="33">
        <v>0</v>
      </c>
      <c r="J49" s="47">
        <v>0</v>
      </c>
      <c r="K49" s="33">
        <v>0</v>
      </c>
      <c r="L49" s="33">
        <f t="shared" si="0"/>
        <v>0</v>
      </c>
      <c r="M49" s="48">
        <f t="shared" si="1"/>
        <v>0</v>
      </c>
    </row>
    <row r="50" spans="1:13" x14ac:dyDescent="0.2">
      <c r="A50" s="46" t="s">
        <v>3</v>
      </c>
      <c r="B50" s="31">
        <v>0</v>
      </c>
      <c r="C50" s="33">
        <v>0</v>
      </c>
      <c r="D50" s="32">
        <v>0</v>
      </c>
      <c r="E50" s="32">
        <v>0</v>
      </c>
      <c r="F50" s="32">
        <v>0</v>
      </c>
      <c r="G50" s="32">
        <v>0</v>
      </c>
      <c r="H50" s="32">
        <v>0</v>
      </c>
      <c r="I50" s="33">
        <v>425383</v>
      </c>
      <c r="J50" s="47">
        <v>0</v>
      </c>
      <c r="K50" s="33">
        <v>0</v>
      </c>
      <c r="L50" s="33">
        <f t="shared" si="0"/>
        <v>425383</v>
      </c>
      <c r="M50" s="48">
        <f t="shared" si="1"/>
        <v>8.3338966219878162E-4</v>
      </c>
    </row>
    <row r="51" spans="1:13" x14ac:dyDescent="0.2">
      <c r="A51" s="46" t="s">
        <v>49</v>
      </c>
      <c r="B51" s="31">
        <v>0</v>
      </c>
      <c r="C51" s="33">
        <v>0</v>
      </c>
      <c r="D51" s="32">
        <v>0</v>
      </c>
      <c r="E51" s="32">
        <v>0</v>
      </c>
      <c r="F51" s="32">
        <v>56073</v>
      </c>
      <c r="G51" s="32">
        <v>0</v>
      </c>
      <c r="H51" s="32">
        <v>26113601</v>
      </c>
      <c r="I51" s="33">
        <v>2912242</v>
      </c>
      <c r="J51" s="47">
        <v>1122800</v>
      </c>
      <c r="K51" s="33">
        <v>7660</v>
      </c>
      <c r="L51" s="33">
        <f t="shared" si="0"/>
        <v>30212376</v>
      </c>
      <c r="M51" s="48">
        <f t="shared" si="1"/>
        <v>5.9190616053915124E-2</v>
      </c>
    </row>
    <row r="52" spans="1:13" x14ac:dyDescent="0.2">
      <c r="A52" s="46" t="s">
        <v>50</v>
      </c>
      <c r="B52" s="31">
        <v>0</v>
      </c>
      <c r="C52" s="33">
        <v>0</v>
      </c>
      <c r="D52" s="32">
        <v>3019540</v>
      </c>
      <c r="E52" s="32">
        <v>0</v>
      </c>
      <c r="F52" s="32">
        <v>0</v>
      </c>
      <c r="G52" s="32">
        <v>0</v>
      </c>
      <c r="H52" s="32">
        <v>0</v>
      </c>
      <c r="I52" s="33">
        <v>0</v>
      </c>
      <c r="J52" s="47">
        <v>0</v>
      </c>
      <c r="K52" s="33">
        <v>0</v>
      </c>
      <c r="L52" s="33">
        <f t="shared" si="0"/>
        <v>3019540</v>
      </c>
      <c r="M52" s="48">
        <f t="shared" si="1"/>
        <v>5.9157357501256726E-3</v>
      </c>
    </row>
    <row r="53" spans="1:13" x14ac:dyDescent="0.2">
      <c r="A53" s="46" t="s">
        <v>4</v>
      </c>
      <c r="B53" s="31">
        <v>604634</v>
      </c>
      <c r="C53" s="33">
        <v>0</v>
      </c>
      <c r="D53" s="32">
        <v>17251336</v>
      </c>
      <c r="E53" s="32">
        <v>9270220</v>
      </c>
      <c r="F53" s="32">
        <v>0</v>
      </c>
      <c r="G53" s="32">
        <v>0</v>
      </c>
      <c r="H53" s="32">
        <v>87385</v>
      </c>
      <c r="I53" s="33">
        <v>6819625</v>
      </c>
      <c r="J53" s="47">
        <v>0</v>
      </c>
      <c r="K53" s="33">
        <v>0</v>
      </c>
      <c r="L53" s="33">
        <v>34033199</v>
      </c>
      <c r="M53" s="48">
        <f t="shared" si="1"/>
        <v>6.6676186444107804E-2</v>
      </c>
    </row>
    <row r="54" spans="1:13" x14ac:dyDescent="0.2">
      <c r="A54" s="46" t="s">
        <v>51</v>
      </c>
      <c r="B54" s="31">
        <v>0</v>
      </c>
      <c r="C54" s="33">
        <v>0</v>
      </c>
      <c r="D54" s="32">
        <v>791888</v>
      </c>
      <c r="E54" s="32">
        <v>0</v>
      </c>
      <c r="F54" s="32">
        <v>26645</v>
      </c>
      <c r="G54" s="32">
        <v>0</v>
      </c>
      <c r="H54" s="32">
        <v>0</v>
      </c>
      <c r="I54" s="33">
        <v>0</v>
      </c>
      <c r="J54" s="47">
        <v>0</v>
      </c>
      <c r="K54" s="33">
        <v>0</v>
      </c>
      <c r="L54" s="33">
        <f t="shared" si="0"/>
        <v>818533</v>
      </c>
      <c r="M54" s="48">
        <f t="shared" si="1"/>
        <v>1.6036300001846695E-3</v>
      </c>
    </row>
    <row r="55" spans="1:13" x14ac:dyDescent="0.2">
      <c r="A55" s="46" t="s">
        <v>52</v>
      </c>
      <c r="B55" s="31">
        <v>47817</v>
      </c>
      <c r="C55" s="33">
        <v>0</v>
      </c>
      <c r="D55" s="32">
        <v>0</v>
      </c>
      <c r="E55" s="32">
        <v>0</v>
      </c>
      <c r="F55" s="32">
        <v>0</v>
      </c>
      <c r="G55" s="32">
        <v>0</v>
      </c>
      <c r="H55" s="32">
        <v>39138</v>
      </c>
      <c r="I55" s="33">
        <v>0</v>
      </c>
      <c r="J55" s="47">
        <v>0</v>
      </c>
      <c r="K55" s="33">
        <v>0</v>
      </c>
      <c r="L55" s="33">
        <f t="shared" si="0"/>
        <v>86955</v>
      </c>
      <c r="M55" s="48">
        <f t="shared" si="1"/>
        <v>1.7035800226265519E-4</v>
      </c>
    </row>
    <row r="56" spans="1:13" x14ac:dyDescent="0.2">
      <c r="A56" s="46" t="s">
        <v>53</v>
      </c>
      <c r="B56" s="31">
        <v>17383</v>
      </c>
      <c r="C56" s="33">
        <v>662677</v>
      </c>
      <c r="D56" s="32">
        <v>415101</v>
      </c>
      <c r="E56" s="32">
        <v>0</v>
      </c>
      <c r="F56" s="32">
        <v>0</v>
      </c>
      <c r="G56" s="32">
        <v>0</v>
      </c>
      <c r="H56" s="32">
        <v>35432</v>
      </c>
      <c r="I56" s="33">
        <v>98820</v>
      </c>
      <c r="J56" s="47">
        <v>0</v>
      </c>
      <c r="K56" s="33">
        <v>0</v>
      </c>
      <c r="L56" s="33">
        <v>1229414</v>
      </c>
      <c r="M56" s="48">
        <f t="shared" si="1"/>
        <v>2.4086080500688861E-3</v>
      </c>
    </row>
    <row r="57" spans="1:13" x14ac:dyDescent="0.2">
      <c r="A57" s="46" t="s">
        <v>54</v>
      </c>
      <c r="B57" s="31">
        <v>0</v>
      </c>
      <c r="C57" s="33">
        <v>0</v>
      </c>
      <c r="D57" s="32">
        <v>0</v>
      </c>
      <c r="E57" s="32">
        <v>0</v>
      </c>
      <c r="F57" s="32">
        <v>0</v>
      </c>
      <c r="G57" s="32">
        <v>0</v>
      </c>
      <c r="H57" s="32">
        <v>0</v>
      </c>
      <c r="I57" s="33">
        <v>0</v>
      </c>
      <c r="J57" s="47">
        <v>0</v>
      </c>
      <c r="K57" s="33">
        <v>0</v>
      </c>
      <c r="L57" s="33">
        <f t="shared" si="0"/>
        <v>0</v>
      </c>
      <c r="M57" s="48">
        <f t="shared" si="1"/>
        <v>0</v>
      </c>
    </row>
    <row r="58" spans="1:13" x14ac:dyDescent="0.2">
      <c r="A58" s="46" t="s">
        <v>69</v>
      </c>
      <c r="B58" s="31">
        <v>0</v>
      </c>
      <c r="C58" s="33">
        <v>53686</v>
      </c>
      <c r="D58" s="32">
        <v>1002699</v>
      </c>
      <c r="E58" s="32">
        <v>0</v>
      </c>
      <c r="F58" s="32">
        <v>0</v>
      </c>
      <c r="G58" s="32">
        <v>0</v>
      </c>
      <c r="H58" s="32">
        <v>0</v>
      </c>
      <c r="I58" s="33">
        <v>0</v>
      </c>
      <c r="J58" s="47">
        <v>0</v>
      </c>
      <c r="K58" s="33">
        <v>0</v>
      </c>
      <c r="L58" s="33">
        <v>1056386</v>
      </c>
      <c r="M58" s="48">
        <f t="shared" si="1"/>
        <v>2.0696200170000263E-3</v>
      </c>
    </row>
    <row r="59" spans="1:13" x14ac:dyDescent="0.2">
      <c r="A59" s="46" t="s">
        <v>70</v>
      </c>
      <c r="B59" s="31">
        <v>0</v>
      </c>
      <c r="C59" s="33">
        <v>21156045</v>
      </c>
      <c r="D59" s="32">
        <v>0</v>
      </c>
      <c r="E59" s="32">
        <v>0</v>
      </c>
      <c r="F59" s="32">
        <v>209686</v>
      </c>
      <c r="G59" s="32">
        <v>0</v>
      </c>
      <c r="H59" s="32">
        <v>9781034</v>
      </c>
      <c r="I59" s="33">
        <v>16836104</v>
      </c>
      <c r="J59" s="47">
        <v>0</v>
      </c>
      <c r="K59" s="33">
        <v>7076781</v>
      </c>
      <c r="L59" s="33">
        <f t="shared" si="0"/>
        <v>55059650</v>
      </c>
      <c r="M59" s="48">
        <f t="shared" si="1"/>
        <v>0.10787018548997761</v>
      </c>
    </row>
    <row r="60" spans="1:13" x14ac:dyDescent="0.2">
      <c r="A60" s="46" t="s">
        <v>55</v>
      </c>
      <c r="B60" s="31">
        <v>0</v>
      </c>
      <c r="C60" s="33">
        <v>0</v>
      </c>
      <c r="D60" s="32">
        <v>0</v>
      </c>
      <c r="E60" s="32">
        <v>0</v>
      </c>
      <c r="F60" s="32">
        <v>0</v>
      </c>
      <c r="G60" s="32">
        <v>0</v>
      </c>
      <c r="H60" s="32">
        <v>0</v>
      </c>
      <c r="I60" s="33">
        <v>0</v>
      </c>
      <c r="J60" s="47">
        <v>0</v>
      </c>
      <c r="K60" s="33">
        <v>0</v>
      </c>
      <c r="L60" s="33">
        <f t="shared" si="0"/>
        <v>0</v>
      </c>
      <c r="M60" s="48">
        <f t="shared" si="1"/>
        <v>0</v>
      </c>
    </row>
    <row r="61" spans="1:13" x14ac:dyDescent="0.2">
      <c r="A61" s="46" t="s">
        <v>6</v>
      </c>
      <c r="B61" s="31">
        <v>0</v>
      </c>
      <c r="C61" s="33">
        <v>0</v>
      </c>
      <c r="D61" s="32">
        <v>6899673</v>
      </c>
      <c r="E61" s="32">
        <v>0</v>
      </c>
      <c r="F61" s="32">
        <v>0</v>
      </c>
      <c r="G61" s="32">
        <v>0</v>
      </c>
      <c r="H61" s="32">
        <v>31572</v>
      </c>
      <c r="I61" s="33">
        <v>7141182</v>
      </c>
      <c r="J61" s="47">
        <v>0</v>
      </c>
      <c r="K61" s="33">
        <v>11088350</v>
      </c>
      <c r="L61" s="33">
        <v>25160778</v>
      </c>
      <c r="M61" s="48">
        <f t="shared" si="1"/>
        <v>4.9293771208719049E-2</v>
      </c>
    </row>
    <row r="62" spans="1:13" x14ac:dyDescent="0.2">
      <c r="A62" s="46" t="s">
        <v>5</v>
      </c>
      <c r="B62" s="31">
        <v>321684</v>
      </c>
      <c r="C62" s="33">
        <v>0</v>
      </c>
      <c r="D62" s="32">
        <v>0</v>
      </c>
      <c r="E62" s="32">
        <v>0</v>
      </c>
      <c r="F62" s="32">
        <v>297918</v>
      </c>
      <c r="G62" s="32">
        <v>0</v>
      </c>
      <c r="H62" s="32">
        <v>187335</v>
      </c>
      <c r="I62" s="33">
        <v>0</v>
      </c>
      <c r="J62" s="47">
        <v>40474</v>
      </c>
      <c r="K62" s="33">
        <v>628838</v>
      </c>
      <c r="L62" s="33">
        <f t="shared" si="0"/>
        <v>1476249</v>
      </c>
      <c r="M62" s="48">
        <f t="shared" si="1"/>
        <v>2.8921951639611578E-3</v>
      </c>
    </row>
    <row r="63" spans="1:13" x14ac:dyDescent="0.2">
      <c r="A63" s="46" t="s">
        <v>56</v>
      </c>
      <c r="B63" s="31">
        <v>0</v>
      </c>
      <c r="C63" s="33">
        <v>0</v>
      </c>
      <c r="D63" s="32">
        <v>0</v>
      </c>
      <c r="E63" s="32">
        <v>0</v>
      </c>
      <c r="F63" s="32">
        <v>0</v>
      </c>
      <c r="G63" s="32">
        <v>0</v>
      </c>
      <c r="H63" s="32">
        <v>0</v>
      </c>
      <c r="I63" s="33">
        <v>0</v>
      </c>
      <c r="J63" s="47">
        <v>0</v>
      </c>
      <c r="K63" s="33">
        <v>0</v>
      </c>
      <c r="L63" s="33">
        <f t="shared" si="0"/>
        <v>0</v>
      </c>
      <c r="M63" s="48">
        <f t="shared" si="1"/>
        <v>0</v>
      </c>
    </row>
    <row r="64" spans="1:13" x14ac:dyDescent="0.2">
      <c r="A64" s="46" t="s">
        <v>57</v>
      </c>
      <c r="B64" s="31">
        <v>0</v>
      </c>
      <c r="C64" s="33">
        <v>0</v>
      </c>
      <c r="D64" s="32">
        <v>0</v>
      </c>
      <c r="E64" s="32">
        <v>0</v>
      </c>
      <c r="F64" s="32">
        <v>0</v>
      </c>
      <c r="G64" s="32">
        <v>0</v>
      </c>
      <c r="H64" s="32">
        <v>0</v>
      </c>
      <c r="I64" s="33">
        <v>0</v>
      </c>
      <c r="J64" s="47">
        <v>0</v>
      </c>
      <c r="K64" s="33">
        <v>0</v>
      </c>
      <c r="L64" s="33">
        <f t="shared" si="0"/>
        <v>0</v>
      </c>
      <c r="M64" s="48">
        <f t="shared" si="1"/>
        <v>0</v>
      </c>
    </row>
    <row r="65" spans="1:13" x14ac:dyDescent="0.2">
      <c r="A65" s="46" t="s">
        <v>58</v>
      </c>
      <c r="B65" s="31">
        <v>0</v>
      </c>
      <c r="C65" s="33">
        <v>0</v>
      </c>
      <c r="D65" s="32">
        <v>0</v>
      </c>
      <c r="E65" s="32">
        <v>0</v>
      </c>
      <c r="F65" s="32">
        <v>0</v>
      </c>
      <c r="G65" s="32">
        <v>0</v>
      </c>
      <c r="H65" s="32">
        <v>0</v>
      </c>
      <c r="I65" s="33">
        <v>0</v>
      </c>
      <c r="J65" s="47">
        <v>0</v>
      </c>
      <c r="K65" s="33">
        <v>0</v>
      </c>
      <c r="L65" s="33">
        <f t="shared" si="0"/>
        <v>0</v>
      </c>
      <c r="M65" s="48">
        <f t="shared" si="1"/>
        <v>0</v>
      </c>
    </row>
    <row r="66" spans="1:13" x14ac:dyDescent="0.2">
      <c r="A66" s="46" t="s">
        <v>59</v>
      </c>
      <c r="B66" s="31">
        <v>0</v>
      </c>
      <c r="C66" s="33">
        <v>0</v>
      </c>
      <c r="D66" s="32">
        <v>0</v>
      </c>
      <c r="E66" s="32">
        <v>0</v>
      </c>
      <c r="F66" s="32">
        <v>0</v>
      </c>
      <c r="G66" s="32">
        <v>0</v>
      </c>
      <c r="H66" s="32">
        <v>0</v>
      </c>
      <c r="I66" s="33">
        <v>0</v>
      </c>
      <c r="J66" s="47">
        <v>0</v>
      </c>
      <c r="K66" s="33">
        <v>0</v>
      </c>
      <c r="L66" s="33">
        <f t="shared" si="0"/>
        <v>0</v>
      </c>
      <c r="M66" s="48">
        <f t="shared" si="1"/>
        <v>0</v>
      </c>
    </row>
    <row r="67" spans="1:13" x14ac:dyDescent="0.2">
      <c r="A67" s="46" t="s">
        <v>60</v>
      </c>
      <c r="B67" s="31">
        <v>0</v>
      </c>
      <c r="C67" s="33">
        <v>8348966</v>
      </c>
      <c r="D67" s="32">
        <v>0</v>
      </c>
      <c r="E67" s="32">
        <v>0</v>
      </c>
      <c r="F67" s="32">
        <v>736881</v>
      </c>
      <c r="G67" s="32">
        <v>0</v>
      </c>
      <c r="H67" s="32">
        <v>0</v>
      </c>
      <c r="I67" s="33">
        <v>6701844</v>
      </c>
      <c r="J67" s="47">
        <v>618780</v>
      </c>
      <c r="K67" s="33">
        <v>103949</v>
      </c>
      <c r="L67" s="33">
        <f t="shared" si="0"/>
        <v>16510420</v>
      </c>
      <c r="M67" s="48">
        <f t="shared" si="1"/>
        <v>3.2346410990942299E-2</v>
      </c>
    </row>
    <row r="68" spans="1:13" x14ac:dyDescent="0.2">
      <c r="A68" s="46" t="s">
        <v>61</v>
      </c>
      <c r="B68" s="31">
        <v>0</v>
      </c>
      <c r="C68" s="33">
        <v>0</v>
      </c>
      <c r="D68" s="32">
        <v>0</v>
      </c>
      <c r="E68" s="32">
        <v>0</v>
      </c>
      <c r="F68" s="32">
        <v>0</v>
      </c>
      <c r="G68" s="32">
        <v>0</v>
      </c>
      <c r="H68" s="32">
        <v>0</v>
      </c>
      <c r="I68" s="33">
        <v>0</v>
      </c>
      <c r="J68" s="47">
        <v>0</v>
      </c>
      <c r="K68" s="33">
        <v>0</v>
      </c>
      <c r="L68" s="33">
        <f t="shared" si="0"/>
        <v>0</v>
      </c>
      <c r="M68" s="48">
        <f t="shared" si="1"/>
        <v>0</v>
      </c>
    </row>
    <row r="69" spans="1:13" x14ac:dyDescent="0.2">
      <c r="A69" s="46" t="s">
        <v>62</v>
      </c>
      <c r="B69" s="31">
        <v>0</v>
      </c>
      <c r="C69" s="33">
        <v>0</v>
      </c>
      <c r="D69" s="32">
        <v>0</v>
      </c>
      <c r="E69" s="32">
        <v>0</v>
      </c>
      <c r="F69" s="32">
        <v>0</v>
      </c>
      <c r="G69" s="32">
        <v>0</v>
      </c>
      <c r="H69" s="32">
        <v>0</v>
      </c>
      <c r="I69" s="33">
        <v>0</v>
      </c>
      <c r="J69" s="47">
        <v>0</v>
      </c>
      <c r="K69" s="33">
        <v>0</v>
      </c>
      <c r="L69" s="33">
        <f t="shared" si="0"/>
        <v>0</v>
      </c>
      <c r="M69" s="48">
        <f t="shared" si="1"/>
        <v>0</v>
      </c>
    </row>
    <row r="70" spans="1:13" x14ac:dyDescent="0.2">
      <c r="A70" s="46" t="s">
        <v>63</v>
      </c>
      <c r="B70" s="31">
        <v>0</v>
      </c>
      <c r="C70" s="33">
        <v>0</v>
      </c>
      <c r="D70" s="32">
        <v>0</v>
      </c>
      <c r="E70" s="32">
        <v>0</v>
      </c>
      <c r="F70" s="32">
        <v>0</v>
      </c>
      <c r="G70" s="32">
        <v>0</v>
      </c>
      <c r="H70" s="32">
        <v>0</v>
      </c>
      <c r="I70" s="33">
        <v>0</v>
      </c>
      <c r="J70" s="47">
        <v>0</v>
      </c>
      <c r="K70" s="33">
        <v>0</v>
      </c>
      <c r="L70" s="33">
        <f>SUM(B70:K70)</f>
        <v>0</v>
      </c>
      <c r="M70" s="45">
        <f>L70/$L$71</f>
        <v>0</v>
      </c>
    </row>
    <row r="71" spans="1:13" x14ac:dyDescent="0.2">
      <c r="A71" s="49" t="s">
        <v>66</v>
      </c>
      <c r="B71" s="50">
        <v>8957768</v>
      </c>
      <c r="C71" s="50">
        <v>70118132</v>
      </c>
      <c r="D71" s="50">
        <v>203513145</v>
      </c>
      <c r="E71" s="50">
        <v>22356133</v>
      </c>
      <c r="F71" s="50">
        <v>1881656</v>
      </c>
      <c r="G71" s="50">
        <v>0</v>
      </c>
      <c r="H71" s="50">
        <v>59503585</v>
      </c>
      <c r="I71" s="50">
        <v>117263315</v>
      </c>
      <c r="J71" s="50">
        <v>1838159</v>
      </c>
      <c r="K71" s="50">
        <v>24993206</v>
      </c>
      <c r="L71" s="50">
        <v>510425098</v>
      </c>
      <c r="M71" s="51">
        <f>L71/$L$71</f>
        <v>1</v>
      </c>
    </row>
    <row r="72" spans="1:13" x14ac:dyDescent="0.2">
      <c r="A72" s="49" t="s">
        <v>79</v>
      </c>
      <c r="B72" s="53">
        <f>(B71/$L$71)</f>
        <v>1.7549622922343053E-2</v>
      </c>
      <c r="C72" s="53">
        <f t="shared" ref="C72:L72" si="2">(C71/$L$71)</f>
        <v>0.13737203024448458</v>
      </c>
      <c r="D72" s="53">
        <f t="shared" si="2"/>
        <v>0.398713044866771</v>
      </c>
      <c r="E72" s="53">
        <f t="shared" si="2"/>
        <v>4.3799047279606929E-2</v>
      </c>
      <c r="F72" s="53">
        <f t="shared" si="2"/>
        <v>3.6864488195680377E-3</v>
      </c>
      <c r="G72" s="53">
        <f t="shared" si="2"/>
        <v>0</v>
      </c>
      <c r="H72" s="53">
        <f t="shared" si="2"/>
        <v>0.11657652657197511</v>
      </c>
      <c r="I72" s="53">
        <f t="shared" si="2"/>
        <v>0.22973657733421252</v>
      </c>
      <c r="J72" s="53">
        <f t="shared" si="2"/>
        <v>3.6012316149861422E-3</v>
      </c>
      <c r="K72" s="53">
        <f t="shared" si="2"/>
        <v>4.8965472305203928E-2</v>
      </c>
      <c r="L72" s="53">
        <f t="shared" si="2"/>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75C5-7BE4-42BE-A8D7-B1B7DB51BA9F}">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118</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10000</v>
      </c>
      <c r="D4" s="43">
        <v>14416787</v>
      </c>
      <c r="E4" s="43">
        <v>0</v>
      </c>
      <c r="F4" s="43">
        <v>0</v>
      </c>
      <c r="G4" s="43">
        <v>0</v>
      </c>
      <c r="H4" s="43">
        <v>0</v>
      </c>
      <c r="I4" s="42">
        <v>0</v>
      </c>
      <c r="J4" s="44">
        <v>0</v>
      </c>
      <c r="K4" s="42">
        <v>0</v>
      </c>
      <c r="L4" s="42">
        <v>14426787</v>
      </c>
      <c r="M4" s="45">
        <f>L4/$L$71</f>
        <v>1.0350404638244713E-2</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994181</v>
      </c>
      <c r="C6" s="33">
        <v>6339128</v>
      </c>
      <c r="D6" s="32">
        <v>14204142</v>
      </c>
      <c r="E6" s="32">
        <v>0</v>
      </c>
      <c r="F6" s="32">
        <v>0</v>
      </c>
      <c r="G6" s="32">
        <v>0</v>
      </c>
      <c r="H6" s="32">
        <v>0</v>
      </c>
      <c r="I6" s="33">
        <v>0</v>
      </c>
      <c r="J6" s="47">
        <v>0</v>
      </c>
      <c r="K6" s="33">
        <v>109924</v>
      </c>
      <c r="L6" s="33">
        <v>21647375</v>
      </c>
      <c r="M6" s="48">
        <f t="shared" ref="M6:M69" si="0">L6/$L$71</f>
        <v>1.5530768604667322E-2</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10967914</v>
      </c>
      <c r="D8" s="32">
        <v>3736880</v>
      </c>
      <c r="E8" s="32">
        <v>0</v>
      </c>
      <c r="F8" s="32">
        <v>0</v>
      </c>
      <c r="G8" s="32">
        <v>0</v>
      </c>
      <c r="H8" s="32">
        <v>0</v>
      </c>
      <c r="I8" s="33">
        <v>1053102</v>
      </c>
      <c r="J8" s="47">
        <v>9385</v>
      </c>
      <c r="K8" s="33">
        <v>0</v>
      </c>
      <c r="L8" s="33">
        <v>15767281</v>
      </c>
      <c r="M8" s="48">
        <f t="shared" si="0"/>
        <v>1.131213335269369E-2</v>
      </c>
    </row>
    <row r="9" spans="1:13" x14ac:dyDescent="0.2">
      <c r="A9" s="46" t="s">
        <v>11</v>
      </c>
      <c r="B9" s="31">
        <v>6508125</v>
      </c>
      <c r="C9" s="33">
        <v>92579036</v>
      </c>
      <c r="D9" s="32">
        <v>385611463</v>
      </c>
      <c r="E9" s="32">
        <v>24895188</v>
      </c>
      <c r="F9" s="32">
        <v>0</v>
      </c>
      <c r="G9" s="32">
        <v>0</v>
      </c>
      <c r="H9" s="32">
        <v>21156338</v>
      </c>
      <c r="I9" s="33">
        <v>63488169</v>
      </c>
      <c r="J9" s="47">
        <v>0</v>
      </c>
      <c r="K9" s="33">
        <v>5320978</v>
      </c>
      <c r="L9" s="33">
        <v>599559297</v>
      </c>
      <c r="M9" s="48">
        <f t="shared" si="0"/>
        <v>0.43014992378909728</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380475</v>
      </c>
      <c r="L11" s="33">
        <v>380475</v>
      </c>
      <c r="M11" s="48">
        <f t="shared" si="0"/>
        <v>2.7296931775149636E-4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1344590</v>
      </c>
      <c r="D13" s="32">
        <v>0</v>
      </c>
      <c r="E13" s="32">
        <v>0</v>
      </c>
      <c r="F13" s="32">
        <v>0</v>
      </c>
      <c r="G13" s="32">
        <v>0</v>
      </c>
      <c r="H13" s="32">
        <v>0</v>
      </c>
      <c r="I13" s="33">
        <v>138285</v>
      </c>
      <c r="J13" s="47">
        <v>0</v>
      </c>
      <c r="K13" s="33">
        <v>0</v>
      </c>
      <c r="L13" s="33">
        <v>1482875</v>
      </c>
      <c r="M13" s="48">
        <f t="shared" si="0"/>
        <v>1.0638790382042189E-3</v>
      </c>
    </row>
    <row r="14" spans="1:13" x14ac:dyDescent="0.2">
      <c r="A14" s="46" t="s">
        <v>16</v>
      </c>
      <c r="B14" s="31">
        <v>0</v>
      </c>
      <c r="C14" s="33">
        <v>258964</v>
      </c>
      <c r="D14" s="32">
        <v>0</v>
      </c>
      <c r="E14" s="32">
        <v>0</v>
      </c>
      <c r="F14" s="32">
        <v>0</v>
      </c>
      <c r="G14" s="32">
        <v>0</v>
      </c>
      <c r="H14" s="32">
        <v>999898</v>
      </c>
      <c r="I14" s="33">
        <v>0</v>
      </c>
      <c r="J14" s="47">
        <v>0</v>
      </c>
      <c r="K14" s="33">
        <v>798023</v>
      </c>
      <c r="L14" s="33">
        <v>2056885</v>
      </c>
      <c r="M14" s="48">
        <f t="shared" si="0"/>
        <v>1.4756987847908184E-3</v>
      </c>
    </row>
    <row r="15" spans="1:13" x14ac:dyDescent="0.2">
      <c r="A15" s="46" t="s">
        <v>17</v>
      </c>
      <c r="B15" s="31">
        <v>0</v>
      </c>
      <c r="C15" s="33">
        <v>0</v>
      </c>
      <c r="D15" s="32">
        <v>2821417</v>
      </c>
      <c r="E15" s="32">
        <v>0</v>
      </c>
      <c r="F15" s="32">
        <v>0</v>
      </c>
      <c r="G15" s="32">
        <v>0</v>
      </c>
      <c r="H15" s="32">
        <v>0</v>
      </c>
      <c r="I15" s="33">
        <v>0</v>
      </c>
      <c r="J15" s="47">
        <v>0</v>
      </c>
      <c r="K15" s="33">
        <v>0</v>
      </c>
      <c r="L15" s="33">
        <v>2821417</v>
      </c>
      <c r="M15" s="48">
        <f t="shared" si="0"/>
        <v>2.0242073029304781E-3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4864215</v>
      </c>
      <c r="D19" s="32">
        <v>0</v>
      </c>
      <c r="E19" s="32">
        <v>0</v>
      </c>
      <c r="F19" s="32">
        <v>0</v>
      </c>
      <c r="G19" s="32">
        <v>0</v>
      </c>
      <c r="H19" s="32">
        <v>0</v>
      </c>
      <c r="I19" s="33">
        <v>0</v>
      </c>
      <c r="J19" s="47">
        <v>0</v>
      </c>
      <c r="K19" s="33">
        <v>0</v>
      </c>
      <c r="L19" s="33">
        <v>4864215</v>
      </c>
      <c r="M19" s="48">
        <f t="shared" si="0"/>
        <v>3.4897994610594519E-3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145117</v>
      </c>
      <c r="E21" s="32">
        <v>0</v>
      </c>
      <c r="F21" s="32">
        <v>0</v>
      </c>
      <c r="G21" s="32">
        <v>0</v>
      </c>
      <c r="H21" s="32">
        <v>0</v>
      </c>
      <c r="I21" s="33">
        <v>0</v>
      </c>
      <c r="J21" s="47">
        <v>0</v>
      </c>
      <c r="K21" s="33">
        <v>0</v>
      </c>
      <c r="L21" s="33">
        <v>145117</v>
      </c>
      <c r="M21" s="48">
        <f t="shared" si="0"/>
        <v>1.0411324918626427E-4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1145181</v>
      </c>
      <c r="E29" s="32">
        <v>0</v>
      </c>
      <c r="F29" s="32">
        <v>0</v>
      </c>
      <c r="G29" s="32">
        <v>0</v>
      </c>
      <c r="H29" s="32">
        <v>0</v>
      </c>
      <c r="I29" s="33">
        <v>0</v>
      </c>
      <c r="J29" s="47">
        <v>0</v>
      </c>
      <c r="K29" s="33">
        <v>0</v>
      </c>
      <c r="L29" s="33">
        <v>1145181</v>
      </c>
      <c r="M29" s="48">
        <f t="shared" si="0"/>
        <v>8.2160267106111146E-4</v>
      </c>
    </row>
    <row r="30" spans="1:13" x14ac:dyDescent="0.2">
      <c r="A30" s="46" t="s">
        <v>31</v>
      </c>
      <c r="B30" s="31">
        <v>0</v>
      </c>
      <c r="C30" s="33">
        <v>0</v>
      </c>
      <c r="D30" s="32">
        <v>2693986</v>
      </c>
      <c r="E30" s="32">
        <v>0</v>
      </c>
      <c r="F30" s="32">
        <v>0</v>
      </c>
      <c r="G30" s="32">
        <v>0</v>
      </c>
      <c r="H30" s="32">
        <v>0</v>
      </c>
      <c r="I30" s="33">
        <v>1492100</v>
      </c>
      <c r="J30" s="47">
        <v>0</v>
      </c>
      <c r="K30" s="33">
        <v>0</v>
      </c>
      <c r="L30" s="33">
        <v>4186086</v>
      </c>
      <c r="M30" s="48">
        <f t="shared" si="0"/>
        <v>3.0032802141246877E-3</v>
      </c>
    </row>
    <row r="31" spans="1:13" x14ac:dyDescent="0.2">
      <c r="A31" s="46" t="s">
        <v>32</v>
      </c>
      <c r="B31" s="31">
        <v>0</v>
      </c>
      <c r="C31" s="33">
        <v>32375825</v>
      </c>
      <c r="D31" s="32">
        <v>0</v>
      </c>
      <c r="E31" s="32">
        <v>0</v>
      </c>
      <c r="F31" s="32">
        <v>197921</v>
      </c>
      <c r="G31" s="32">
        <v>0</v>
      </c>
      <c r="H31" s="32">
        <v>0</v>
      </c>
      <c r="I31" s="33">
        <v>0</v>
      </c>
      <c r="J31" s="47">
        <v>0</v>
      </c>
      <c r="K31" s="33">
        <v>8324060</v>
      </c>
      <c r="L31" s="33">
        <v>40897805</v>
      </c>
      <c r="M31" s="48">
        <f t="shared" si="0"/>
        <v>2.9341864586066725E-2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3813698</v>
      </c>
      <c r="D33" s="32">
        <v>0</v>
      </c>
      <c r="E33" s="32">
        <v>0</v>
      </c>
      <c r="F33" s="32">
        <v>0</v>
      </c>
      <c r="G33" s="32">
        <v>0</v>
      </c>
      <c r="H33" s="32">
        <v>0</v>
      </c>
      <c r="I33" s="33">
        <v>2455389</v>
      </c>
      <c r="J33" s="47">
        <v>0</v>
      </c>
      <c r="K33" s="33">
        <v>0</v>
      </c>
      <c r="L33" s="33">
        <v>6269087</v>
      </c>
      <c r="M33" s="48">
        <f t="shared" si="0"/>
        <v>4.4977157535048959E-3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6732</v>
      </c>
      <c r="D37" s="32">
        <v>11155238</v>
      </c>
      <c r="E37" s="32">
        <v>0</v>
      </c>
      <c r="F37" s="32">
        <v>162873</v>
      </c>
      <c r="G37" s="32">
        <v>0</v>
      </c>
      <c r="H37" s="32">
        <v>0</v>
      </c>
      <c r="I37" s="33">
        <v>2746540</v>
      </c>
      <c r="J37" s="47">
        <v>0</v>
      </c>
      <c r="K37" s="33">
        <v>0</v>
      </c>
      <c r="L37" s="33">
        <v>14071383</v>
      </c>
      <c r="M37" s="48">
        <f t="shared" si="0"/>
        <v>1.0095422346619368E-2</v>
      </c>
    </row>
    <row r="38" spans="1:13" x14ac:dyDescent="0.2">
      <c r="A38" s="46" t="s">
        <v>1</v>
      </c>
      <c r="B38" s="31">
        <v>0</v>
      </c>
      <c r="C38" s="33">
        <v>33978594</v>
      </c>
      <c r="D38" s="32">
        <v>68536722</v>
      </c>
      <c r="E38" s="32">
        <v>0</v>
      </c>
      <c r="F38" s="32">
        <v>0</v>
      </c>
      <c r="G38" s="32">
        <v>0</v>
      </c>
      <c r="H38" s="32">
        <v>30493329</v>
      </c>
      <c r="I38" s="33">
        <v>39759741</v>
      </c>
      <c r="J38" s="47">
        <v>0</v>
      </c>
      <c r="K38" s="33">
        <v>3777276</v>
      </c>
      <c r="L38" s="33">
        <v>176545663</v>
      </c>
      <c r="M38" s="48">
        <f t="shared" si="0"/>
        <v>0.12666153934186372</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9.0885743275536007E-6</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1250347</v>
      </c>
      <c r="C43" s="33">
        <v>1453192</v>
      </c>
      <c r="D43" s="32">
        <v>0</v>
      </c>
      <c r="E43" s="32">
        <v>0</v>
      </c>
      <c r="F43" s="32">
        <v>0</v>
      </c>
      <c r="G43" s="32">
        <v>0</v>
      </c>
      <c r="H43" s="32">
        <v>0</v>
      </c>
      <c r="I43" s="33">
        <v>0</v>
      </c>
      <c r="J43" s="47">
        <v>0</v>
      </c>
      <c r="K43" s="33">
        <v>0</v>
      </c>
      <c r="L43" s="33">
        <v>2703539</v>
      </c>
      <c r="M43" s="48">
        <f t="shared" si="0"/>
        <v>1.9396364973902694E-3</v>
      </c>
    </row>
    <row r="44" spans="1:13" x14ac:dyDescent="0.2">
      <c r="A44" s="46" t="s">
        <v>43</v>
      </c>
      <c r="B44" s="31">
        <v>0</v>
      </c>
      <c r="C44" s="33">
        <v>0</v>
      </c>
      <c r="D44" s="32">
        <v>17771476</v>
      </c>
      <c r="E44" s="32">
        <v>0</v>
      </c>
      <c r="F44" s="32">
        <v>0</v>
      </c>
      <c r="G44" s="32">
        <v>0</v>
      </c>
      <c r="H44" s="32">
        <v>0</v>
      </c>
      <c r="I44" s="33">
        <v>0</v>
      </c>
      <c r="J44" s="47">
        <v>0</v>
      </c>
      <c r="K44" s="33">
        <v>0</v>
      </c>
      <c r="L44" s="33">
        <v>17771476</v>
      </c>
      <c r="M44" s="48">
        <f t="shared" si="0"/>
        <v>1.2750030039180214E-2</v>
      </c>
    </row>
    <row r="45" spans="1:13" x14ac:dyDescent="0.2">
      <c r="A45" s="46" t="s">
        <v>44</v>
      </c>
      <c r="B45" s="31">
        <v>0</v>
      </c>
      <c r="C45" s="33">
        <v>0</v>
      </c>
      <c r="D45" s="32">
        <v>1745220</v>
      </c>
      <c r="E45" s="32">
        <v>0</v>
      </c>
      <c r="F45" s="32">
        <v>0</v>
      </c>
      <c r="G45" s="32">
        <v>0</v>
      </c>
      <c r="H45" s="32">
        <v>0</v>
      </c>
      <c r="I45" s="33">
        <v>0</v>
      </c>
      <c r="J45" s="47">
        <v>0</v>
      </c>
      <c r="K45" s="33">
        <v>0</v>
      </c>
      <c r="L45" s="33">
        <v>1745220</v>
      </c>
      <c r="M45" s="48">
        <f t="shared" si="0"/>
        <v>1.252096754652123E-3</v>
      </c>
    </row>
    <row r="46" spans="1:13" x14ac:dyDescent="0.2">
      <c r="A46" s="46" t="s">
        <v>45</v>
      </c>
      <c r="B46" s="31">
        <v>3723834</v>
      </c>
      <c r="C46" s="33">
        <v>17425104</v>
      </c>
      <c r="D46" s="32">
        <v>2142270</v>
      </c>
      <c r="E46" s="32">
        <v>6146899</v>
      </c>
      <c r="F46" s="32">
        <v>966726</v>
      </c>
      <c r="G46" s="32">
        <v>0</v>
      </c>
      <c r="H46" s="32">
        <v>490710</v>
      </c>
      <c r="I46" s="33">
        <v>47226153</v>
      </c>
      <c r="J46" s="47">
        <v>1003113</v>
      </c>
      <c r="K46" s="33">
        <v>8691460</v>
      </c>
      <c r="L46" s="33">
        <v>87816268</v>
      </c>
      <c r="M46" s="48">
        <f t="shared" si="0"/>
        <v>6.3003211153012856E-2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765168</v>
      </c>
      <c r="J50" s="47">
        <v>0</v>
      </c>
      <c r="K50" s="33">
        <v>0</v>
      </c>
      <c r="L50" s="33">
        <v>765168</v>
      </c>
      <c r="M50" s="48">
        <f t="shared" si="0"/>
        <v>5.489648122091517E-4</v>
      </c>
    </row>
    <row r="51" spans="1:13" x14ac:dyDescent="0.2">
      <c r="A51" s="46" t="s">
        <v>49</v>
      </c>
      <c r="B51" s="31">
        <v>3932398</v>
      </c>
      <c r="C51" s="33">
        <v>47429415</v>
      </c>
      <c r="D51" s="32">
        <v>3350894</v>
      </c>
      <c r="E51" s="32">
        <v>0</v>
      </c>
      <c r="F51" s="32">
        <v>467514</v>
      </c>
      <c r="G51" s="32">
        <v>0</v>
      </c>
      <c r="H51" s="32">
        <v>0</v>
      </c>
      <c r="I51" s="33">
        <v>5824759</v>
      </c>
      <c r="J51" s="47">
        <v>137827</v>
      </c>
      <c r="K51" s="33">
        <v>221154</v>
      </c>
      <c r="L51" s="33">
        <v>61363961</v>
      </c>
      <c r="M51" s="48">
        <f t="shared" si="0"/>
        <v>4.4025175290622068E-2</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17596993</v>
      </c>
      <c r="C53" s="33">
        <v>32125704</v>
      </c>
      <c r="D53" s="32">
        <v>32397658</v>
      </c>
      <c r="E53" s="32">
        <v>0</v>
      </c>
      <c r="F53" s="32">
        <v>0</v>
      </c>
      <c r="G53" s="32">
        <v>0</v>
      </c>
      <c r="H53" s="32">
        <v>116953</v>
      </c>
      <c r="I53" s="33">
        <v>19975009</v>
      </c>
      <c r="J53" s="47">
        <v>145648</v>
      </c>
      <c r="K53" s="33">
        <v>4386411</v>
      </c>
      <c r="L53" s="33">
        <v>106744377</v>
      </c>
      <c r="M53" s="48">
        <f t="shared" si="0"/>
        <v>7.6583060026279057E-2</v>
      </c>
    </row>
    <row r="54" spans="1:13" x14ac:dyDescent="0.2">
      <c r="A54" s="46" t="s">
        <v>51</v>
      </c>
      <c r="B54" s="31">
        <v>0</v>
      </c>
      <c r="C54" s="33">
        <v>1355640</v>
      </c>
      <c r="D54" s="32">
        <v>0</v>
      </c>
      <c r="E54" s="32">
        <v>0</v>
      </c>
      <c r="F54" s="32">
        <v>462618</v>
      </c>
      <c r="G54" s="32">
        <v>0</v>
      </c>
      <c r="H54" s="32">
        <v>0</v>
      </c>
      <c r="I54" s="33">
        <v>0</v>
      </c>
      <c r="J54" s="47">
        <v>796912</v>
      </c>
      <c r="K54" s="33">
        <v>39532</v>
      </c>
      <c r="L54" s="33">
        <v>2654701</v>
      </c>
      <c r="M54" s="48">
        <f t="shared" si="0"/>
        <v>1.9045979914691247E-3</v>
      </c>
    </row>
    <row r="55" spans="1:13" x14ac:dyDescent="0.2">
      <c r="A55" s="46" t="s">
        <v>52</v>
      </c>
      <c r="B55" s="31">
        <v>0</v>
      </c>
      <c r="C55" s="33">
        <v>6121670</v>
      </c>
      <c r="D55" s="32">
        <v>444689</v>
      </c>
      <c r="E55" s="32">
        <v>0</v>
      </c>
      <c r="F55" s="32">
        <v>0</v>
      </c>
      <c r="G55" s="32">
        <v>0</v>
      </c>
      <c r="H55" s="32">
        <v>0</v>
      </c>
      <c r="I55" s="33">
        <v>0</v>
      </c>
      <c r="J55" s="47">
        <v>0</v>
      </c>
      <c r="K55" s="33">
        <v>107520</v>
      </c>
      <c r="L55" s="33">
        <v>6673878</v>
      </c>
      <c r="M55" s="48">
        <f t="shared" si="0"/>
        <v>4.7881304275358989E-3</v>
      </c>
    </row>
    <row r="56" spans="1:13" x14ac:dyDescent="0.2">
      <c r="A56" s="46" t="s">
        <v>53</v>
      </c>
      <c r="B56" s="31">
        <v>17711</v>
      </c>
      <c r="C56" s="33">
        <v>3981406</v>
      </c>
      <c r="D56" s="32">
        <v>11134615</v>
      </c>
      <c r="E56" s="32">
        <v>0</v>
      </c>
      <c r="F56" s="32">
        <v>63196</v>
      </c>
      <c r="G56" s="32">
        <v>0</v>
      </c>
      <c r="H56" s="32">
        <v>0</v>
      </c>
      <c r="I56" s="33">
        <v>0</v>
      </c>
      <c r="J56" s="47">
        <v>0</v>
      </c>
      <c r="K56" s="33">
        <v>242532</v>
      </c>
      <c r="L56" s="33">
        <v>15439460</v>
      </c>
      <c r="M56" s="48">
        <f t="shared" si="0"/>
        <v>1.1076940305280289E-2</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1223305</v>
      </c>
      <c r="C58" s="33">
        <v>45513</v>
      </c>
      <c r="D58" s="32">
        <v>2248701</v>
      </c>
      <c r="E58" s="32">
        <v>0</v>
      </c>
      <c r="F58" s="32">
        <v>0</v>
      </c>
      <c r="G58" s="32">
        <v>0</v>
      </c>
      <c r="H58" s="32">
        <v>837242</v>
      </c>
      <c r="I58" s="33">
        <v>1171190</v>
      </c>
      <c r="J58" s="47">
        <v>0</v>
      </c>
      <c r="K58" s="33">
        <v>50544</v>
      </c>
      <c r="L58" s="33">
        <v>5576495</v>
      </c>
      <c r="M58" s="48">
        <f t="shared" si="0"/>
        <v>4.0008201211502222E-3</v>
      </c>
    </row>
    <row r="59" spans="1:13" x14ac:dyDescent="0.2">
      <c r="A59" s="46" t="s">
        <v>70</v>
      </c>
      <c r="B59" s="31">
        <v>0</v>
      </c>
      <c r="C59" s="33">
        <v>32778501</v>
      </c>
      <c r="D59" s="32">
        <v>0</v>
      </c>
      <c r="E59" s="32">
        <v>0</v>
      </c>
      <c r="F59" s="32">
        <v>492086</v>
      </c>
      <c r="G59" s="32">
        <v>0</v>
      </c>
      <c r="H59" s="32">
        <v>293764</v>
      </c>
      <c r="I59" s="33">
        <v>40973433</v>
      </c>
      <c r="J59" s="47">
        <v>0</v>
      </c>
      <c r="K59" s="33">
        <v>10353505</v>
      </c>
      <c r="L59" s="33">
        <v>84891288</v>
      </c>
      <c r="M59" s="48">
        <f t="shared" si="0"/>
        <v>6.0904703248323255E-2</v>
      </c>
    </row>
    <row r="60" spans="1:13" x14ac:dyDescent="0.2">
      <c r="A60" s="46" t="s">
        <v>55</v>
      </c>
      <c r="B60" s="31">
        <v>0</v>
      </c>
      <c r="C60" s="33">
        <v>0</v>
      </c>
      <c r="D60" s="32">
        <v>219870</v>
      </c>
      <c r="E60" s="32">
        <v>0</v>
      </c>
      <c r="F60" s="32">
        <v>0</v>
      </c>
      <c r="G60" s="32">
        <v>0</v>
      </c>
      <c r="H60" s="32">
        <v>0</v>
      </c>
      <c r="I60" s="33">
        <v>0</v>
      </c>
      <c r="J60" s="47">
        <v>0</v>
      </c>
      <c r="K60" s="33">
        <v>0</v>
      </c>
      <c r="L60" s="33">
        <v>219870</v>
      </c>
      <c r="M60" s="48">
        <f t="shared" si="0"/>
        <v>1.5774430355219532E-4</v>
      </c>
    </row>
    <row r="61" spans="1:13" x14ac:dyDescent="0.2">
      <c r="A61" s="46" t="s">
        <v>6</v>
      </c>
      <c r="B61" s="31">
        <v>0</v>
      </c>
      <c r="C61" s="33">
        <v>0</v>
      </c>
      <c r="D61" s="32">
        <v>19064852</v>
      </c>
      <c r="E61" s="32">
        <v>0</v>
      </c>
      <c r="F61" s="32">
        <v>0</v>
      </c>
      <c r="G61" s="32">
        <v>0</v>
      </c>
      <c r="H61" s="32">
        <v>0</v>
      </c>
      <c r="I61" s="33">
        <v>12622418</v>
      </c>
      <c r="J61" s="47">
        <v>0</v>
      </c>
      <c r="K61" s="33">
        <v>23726217</v>
      </c>
      <c r="L61" s="33">
        <v>55413487</v>
      </c>
      <c r="M61" s="48">
        <f t="shared" si="0"/>
        <v>3.9756046364732019E-2</v>
      </c>
    </row>
    <row r="62" spans="1:13" x14ac:dyDescent="0.2">
      <c r="A62" s="46" t="s">
        <v>5</v>
      </c>
      <c r="B62" s="31">
        <v>0</v>
      </c>
      <c r="C62" s="33">
        <v>0</v>
      </c>
      <c r="D62" s="32">
        <v>0</v>
      </c>
      <c r="E62" s="32">
        <v>0</v>
      </c>
      <c r="F62" s="32">
        <v>1583162</v>
      </c>
      <c r="G62" s="32">
        <v>0</v>
      </c>
      <c r="H62" s="32">
        <v>32757</v>
      </c>
      <c r="I62" s="33">
        <v>0</v>
      </c>
      <c r="J62" s="47">
        <v>11014</v>
      </c>
      <c r="K62" s="33">
        <v>984562</v>
      </c>
      <c r="L62" s="33">
        <v>2611496</v>
      </c>
      <c r="M62" s="48">
        <f t="shared" si="0"/>
        <v>1.8736008448144077E-3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19968240</v>
      </c>
      <c r="D67" s="32">
        <v>1324465</v>
      </c>
      <c r="E67" s="32">
        <v>0</v>
      </c>
      <c r="F67" s="32">
        <v>1024528</v>
      </c>
      <c r="G67" s="32">
        <v>0</v>
      </c>
      <c r="H67" s="32">
        <v>63202</v>
      </c>
      <c r="I67" s="33">
        <v>12478486</v>
      </c>
      <c r="J67" s="47">
        <v>187929</v>
      </c>
      <c r="K67" s="33">
        <v>120839</v>
      </c>
      <c r="L67" s="33">
        <v>35167689</v>
      </c>
      <c r="M67" s="48">
        <f t="shared" si="0"/>
        <v>2.5230830076159547E-2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35246895</v>
      </c>
      <c r="C71" s="50">
        <v>349223081</v>
      </c>
      <c r="D71" s="50">
        <v>596311642</v>
      </c>
      <c r="E71" s="50">
        <v>31042087</v>
      </c>
      <c r="F71" s="50">
        <v>5420622</v>
      </c>
      <c r="G71" s="50">
        <v>0</v>
      </c>
      <c r="H71" s="50">
        <v>54484191</v>
      </c>
      <c r="I71" s="50">
        <v>252169943</v>
      </c>
      <c r="J71" s="50">
        <v>2304497</v>
      </c>
      <c r="K71" s="50">
        <v>67635013</v>
      </c>
      <c r="L71" s="50">
        <v>1393837971</v>
      </c>
      <c r="M71" s="51">
        <f>L71/$L$71</f>
        <v>1</v>
      </c>
    </row>
    <row r="72" spans="1:13" x14ac:dyDescent="0.2">
      <c r="A72" s="49" t="s">
        <v>79</v>
      </c>
      <c r="B72" s="53">
        <f>(B71/$L$71)</f>
        <v>2.5287655906455427E-2</v>
      </c>
      <c r="C72" s="53">
        <f t="shared" ref="C72:L72" si="1">(C71/$L$71)</f>
        <v>0.25054783143083137</v>
      </c>
      <c r="D72" s="53">
        <f t="shared" si="1"/>
        <v>0.42781991480127357</v>
      </c>
      <c r="E72" s="53">
        <f t="shared" si="1"/>
        <v>2.2270943715020947E-2</v>
      </c>
      <c r="F72" s="53">
        <f t="shared" si="1"/>
        <v>3.888990049618902E-3</v>
      </c>
      <c r="G72" s="53">
        <f t="shared" si="1"/>
        <v>0</v>
      </c>
      <c r="H72" s="53">
        <f t="shared" si="1"/>
        <v>3.9089328984853719E-2</v>
      </c>
      <c r="I72" s="53">
        <f t="shared" si="1"/>
        <v>0.1809176878852585</v>
      </c>
      <c r="J72" s="53">
        <f t="shared" si="1"/>
        <v>1.6533464060723311E-3</v>
      </c>
      <c r="K72" s="53">
        <f t="shared" si="1"/>
        <v>4.8524300820615256E-2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102</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10000</v>
      </c>
      <c r="D4" s="43">
        <v>13783010</v>
      </c>
      <c r="E4" s="43">
        <v>0</v>
      </c>
      <c r="F4" s="43">
        <v>0</v>
      </c>
      <c r="G4" s="43">
        <v>0</v>
      </c>
      <c r="H4" s="43">
        <v>0</v>
      </c>
      <c r="I4" s="42">
        <v>0</v>
      </c>
      <c r="J4" s="44">
        <v>0</v>
      </c>
      <c r="K4" s="42">
        <v>0</v>
      </c>
      <c r="L4" s="42">
        <v>13793010</v>
      </c>
      <c r="M4" s="45">
        <f>L4/$L$71</f>
        <v>1.0803244715581367E-2</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942240</v>
      </c>
      <c r="C6" s="33">
        <v>5498748</v>
      </c>
      <c r="D6" s="32">
        <v>13361054</v>
      </c>
      <c r="E6" s="32">
        <v>0</v>
      </c>
      <c r="F6" s="32">
        <v>0</v>
      </c>
      <c r="G6" s="32">
        <v>0</v>
      </c>
      <c r="H6" s="32">
        <v>0</v>
      </c>
      <c r="I6" s="33">
        <v>0</v>
      </c>
      <c r="J6" s="47">
        <v>0</v>
      </c>
      <c r="K6" s="33">
        <v>85580</v>
      </c>
      <c r="L6" s="33">
        <v>19887621</v>
      </c>
      <c r="M6" s="48">
        <f t="shared" ref="M6:M69" si="0">L6/$L$71</f>
        <v>1.5576791177106013E-2</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10084732</v>
      </c>
      <c r="D8" s="32">
        <v>3393187</v>
      </c>
      <c r="E8" s="32">
        <v>0</v>
      </c>
      <c r="F8" s="32">
        <v>0</v>
      </c>
      <c r="G8" s="32">
        <v>0</v>
      </c>
      <c r="H8" s="32">
        <v>0</v>
      </c>
      <c r="I8" s="33">
        <v>831084</v>
      </c>
      <c r="J8" s="47">
        <v>9385</v>
      </c>
      <c r="K8" s="33">
        <v>0</v>
      </c>
      <c r="L8" s="33">
        <v>14318388</v>
      </c>
      <c r="M8" s="48">
        <f t="shared" si="0"/>
        <v>1.1214742068384178E-2</v>
      </c>
    </row>
    <row r="9" spans="1:13" x14ac:dyDescent="0.2">
      <c r="A9" s="46" t="s">
        <v>11</v>
      </c>
      <c r="B9" s="31">
        <v>6294176</v>
      </c>
      <c r="C9" s="33">
        <v>83429589</v>
      </c>
      <c r="D9" s="32">
        <v>364083513</v>
      </c>
      <c r="E9" s="32">
        <v>24396583</v>
      </c>
      <c r="F9" s="32">
        <v>0</v>
      </c>
      <c r="G9" s="32">
        <v>0</v>
      </c>
      <c r="H9" s="32">
        <v>12448885</v>
      </c>
      <c r="I9" s="33">
        <v>62201503</v>
      </c>
      <c r="J9" s="47">
        <v>0</v>
      </c>
      <c r="K9" s="33">
        <v>5537924</v>
      </c>
      <c r="L9" s="33">
        <v>558392172</v>
      </c>
      <c r="M9" s="48">
        <f t="shared" si="0"/>
        <v>0.4373553909828965</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382250</v>
      </c>
      <c r="L11" s="33">
        <v>382250</v>
      </c>
      <c r="M11" s="48">
        <f t="shared" si="0"/>
        <v>2.9939369960081067E-4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1295420</v>
      </c>
      <c r="D13" s="32">
        <v>0</v>
      </c>
      <c r="E13" s="32">
        <v>0</v>
      </c>
      <c r="F13" s="32">
        <v>0</v>
      </c>
      <c r="G13" s="32">
        <v>0</v>
      </c>
      <c r="H13" s="32">
        <v>0</v>
      </c>
      <c r="I13" s="33">
        <v>125475</v>
      </c>
      <c r="J13" s="47">
        <v>0</v>
      </c>
      <c r="K13" s="33">
        <v>0</v>
      </c>
      <c r="L13" s="33">
        <v>1420895</v>
      </c>
      <c r="M13" s="48">
        <f t="shared" si="0"/>
        <v>1.1129025789255562E-3</v>
      </c>
    </row>
    <row r="14" spans="1:13" x14ac:dyDescent="0.2">
      <c r="A14" s="46" t="s">
        <v>16</v>
      </c>
      <c r="B14" s="31">
        <v>0</v>
      </c>
      <c r="C14" s="33">
        <v>260774</v>
      </c>
      <c r="D14" s="32">
        <v>0</v>
      </c>
      <c r="E14" s="32">
        <v>0</v>
      </c>
      <c r="F14" s="32">
        <v>0</v>
      </c>
      <c r="G14" s="32">
        <v>0</v>
      </c>
      <c r="H14" s="32">
        <v>1056343</v>
      </c>
      <c r="I14" s="33">
        <v>0</v>
      </c>
      <c r="J14" s="47">
        <v>0</v>
      </c>
      <c r="K14" s="33">
        <v>862174</v>
      </c>
      <c r="L14" s="33">
        <v>2179291</v>
      </c>
      <c r="M14" s="48">
        <f t="shared" si="0"/>
        <v>1.7069090778201446E-3</v>
      </c>
    </row>
    <row r="15" spans="1:13" x14ac:dyDescent="0.2">
      <c r="A15" s="46" t="s">
        <v>17</v>
      </c>
      <c r="B15" s="31">
        <v>0</v>
      </c>
      <c r="C15" s="33">
        <v>0</v>
      </c>
      <c r="D15" s="32">
        <v>2767484</v>
      </c>
      <c r="E15" s="32">
        <v>0</v>
      </c>
      <c r="F15" s="32">
        <v>0</v>
      </c>
      <c r="G15" s="32">
        <v>0</v>
      </c>
      <c r="H15" s="32">
        <v>0</v>
      </c>
      <c r="I15" s="33">
        <v>84648</v>
      </c>
      <c r="J15" s="47">
        <v>0</v>
      </c>
      <c r="K15" s="33">
        <v>0</v>
      </c>
      <c r="L15" s="33">
        <v>2852131</v>
      </c>
      <c r="M15" s="48">
        <f t="shared" si="0"/>
        <v>2.233904648361438E-3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3116179</v>
      </c>
      <c r="D19" s="32">
        <v>0</v>
      </c>
      <c r="E19" s="32">
        <v>0</v>
      </c>
      <c r="F19" s="32">
        <v>0</v>
      </c>
      <c r="G19" s="32">
        <v>0</v>
      </c>
      <c r="H19" s="32">
        <v>0</v>
      </c>
      <c r="I19" s="33">
        <v>0</v>
      </c>
      <c r="J19" s="47">
        <v>0</v>
      </c>
      <c r="K19" s="33">
        <v>0</v>
      </c>
      <c r="L19" s="33">
        <v>3116179</v>
      </c>
      <c r="M19" s="48">
        <f t="shared" si="0"/>
        <v>2.4407177486680301E-3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143392</v>
      </c>
      <c r="E21" s="32">
        <v>0</v>
      </c>
      <c r="F21" s="32">
        <v>0</v>
      </c>
      <c r="G21" s="32">
        <v>0</v>
      </c>
      <c r="H21" s="32">
        <v>0</v>
      </c>
      <c r="I21" s="33">
        <v>0</v>
      </c>
      <c r="J21" s="47">
        <v>0</v>
      </c>
      <c r="K21" s="33">
        <v>0</v>
      </c>
      <c r="L21" s="33">
        <v>143392</v>
      </c>
      <c r="M21" s="48">
        <f t="shared" si="0"/>
        <v>1.1231042870676113E-4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114532</v>
      </c>
      <c r="E23" s="32">
        <v>0</v>
      </c>
      <c r="F23" s="32">
        <v>0</v>
      </c>
      <c r="G23" s="32">
        <v>0</v>
      </c>
      <c r="H23" s="32">
        <v>0</v>
      </c>
      <c r="I23" s="33">
        <v>0</v>
      </c>
      <c r="J23" s="47">
        <v>0</v>
      </c>
      <c r="K23" s="33">
        <v>0</v>
      </c>
      <c r="L23" s="33">
        <v>114532</v>
      </c>
      <c r="M23" s="48">
        <f t="shared" si="0"/>
        <v>8.970610648183138E-5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1125091</v>
      </c>
      <c r="E29" s="32">
        <v>0</v>
      </c>
      <c r="F29" s="32">
        <v>0</v>
      </c>
      <c r="G29" s="32">
        <v>0</v>
      </c>
      <c r="H29" s="32">
        <v>0</v>
      </c>
      <c r="I29" s="33">
        <v>0</v>
      </c>
      <c r="J29" s="47">
        <v>0</v>
      </c>
      <c r="K29" s="33">
        <v>0</v>
      </c>
      <c r="L29" s="33">
        <v>1125091</v>
      </c>
      <c r="M29" s="48">
        <f t="shared" si="0"/>
        <v>8.812168917660579E-4</v>
      </c>
    </row>
    <row r="30" spans="1:13" x14ac:dyDescent="0.2">
      <c r="A30" s="46" t="s">
        <v>31</v>
      </c>
      <c r="B30" s="31">
        <v>0</v>
      </c>
      <c r="C30" s="33">
        <v>0</v>
      </c>
      <c r="D30" s="32">
        <v>2317041</v>
      </c>
      <c r="E30" s="32">
        <v>0</v>
      </c>
      <c r="F30" s="32">
        <v>0</v>
      </c>
      <c r="G30" s="32">
        <v>0</v>
      </c>
      <c r="H30" s="32">
        <v>0</v>
      </c>
      <c r="I30" s="33">
        <v>1451400</v>
      </c>
      <c r="J30" s="47">
        <v>0</v>
      </c>
      <c r="K30" s="33">
        <v>0</v>
      </c>
      <c r="L30" s="33">
        <v>3768441</v>
      </c>
      <c r="M30" s="48">
        <f t="shared" si="0"/>
        <v>2.951595795205699E-3</v>
      </c>
    </row>
    <row r="31" spans="1:13" x14ac:dyDescent="0.2">
      <c r="A31" s="46" t="s">
        <v>32</v>
      </c>
      <c r="B31" s="31">
        <v>0</v>
      </c>
      <c r="C31" s="33">
        <v>32131435</v>
      </c>
      <c r="D31" s="32">
        <v>0</v>
      </c>
      <c r="E31" s="32">
        <v>0</v>
      </c>
      <c r="F31" s="32">
        <v>197921</v>
      </c>
      <c r="G31" s="32">
        <v>0</v>
      </c>
      <c r="H31" s="32">
        <v>0</v>
      </c>
      <c r="I31" s="33">
        <v>0</v>
      </c>
      <c r="J31" s="47">
        <v>0</v>
      </c>
      <c r="K31" s="33">
        <v>8252145</v>
      </c>
      <c r="L31" s="33">
        <v>40581500</v>
      </c>
      <c r="M31" s="48">
        <f t="shared" si="0"/>
        <v>3.1785076312230993E-2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2146468</v>
      </c>
      <c r="D33" s="32">
        <v>0</v>
      </c>
      <c r="E33" s="32">
        <v>0</v>
      </c>
      <c r="F33" s="32">
        <v>0</v>
      </c>
      <c r="G33" s="32">
        <v>0</v>
      </c>
      <c r="H33" s="32">
        <v>0</v>
      </c>
      <c r="I33" s="33">
        <v>0</v>
      </c>
      <c r="J33" s="47">
        <v>0</v>
      </c>
      <c r="K33" s="33">
        <v>0</v>
      </c>
      <c r="L33" s="33">
        <v>2146468</v>
      </c>
      <c r="M33" s="48">
        <f t="shared" si="0"/>
        <v>1.6812007733021657E-3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6732</v>
      </c>
      <c r="D37" s="32">
        <v>10614745</v>
      </c>
      <c r="E37" s="32">
        <v>0</v>
      </c>
      <c r="F37" s="32">
        <v>161833</v>
      </c>
      <c r="G37" s="32">
        <v>0</v>
      </c>
      <c r="H37" s="32">
        <v>0</v>
      </c>
      <c r="I37" s="33">
        <v>2548699</v>
      </c>
      <c r="J37" s="47">
        <v>0</v>
      </c>
      <c r="K37" s="33">
        <v>0</v>
      </c>
      <c r="L37" s="33">
        <v>13332008</v>
      </c>
      <c r="M37" s="48">
        <f t="shared" si="0"/>
        <v>1.0442169256318128E-2</v>
      </c>
    </row>
    <row r="38" spans="1:13" x14ac:dyDescent="0.2">
      <c r="A38" s="46" t="s">
        <v>1</v>
      </c>
      <c r="B38" s="31">
        <v>0</v>
      </c>
      <c r="C38" s="33">
        <v>31928802</v>
      </c>
      <c r="D38" s="32">
        <v>60214894</v>
      </c>
      <c r="E38" s="32">
        <v>0</v>
      </c>
      <c r="F38" s="32">
        <v>0</v>
      </c>
      <c r="G38" s="32">
        <v>0</v>
      </c>
      <c r="H38" s="32">
        <v>27217336</v>
      </c>
      <c r="I38" s="33">
        <v>34181206</v>
      </c>
      <c r="J38" s="47">
        <v>0</v>
      </c>
      <c r="K38" s="33">
        <v>3484042</v>
      </c>
      <c r="L38" s="33">
        <v>157026280</v>
      </c>
      <c r="M38" s="48">
        <f t="shared" si="0"/>
        <v>0.12298934965010538</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9.9220912662997232E-6</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1251445</v>
      </c>
      <c r="C43" s="33">
        <v>1454515</v>
      </c>
      <c r="D43" s="32">
        <v>0</v>
      </c>
      <c r="E43" s="32">
        <v>0</v>
      </c>
      <c r="F43" s="32">
        <v>0</v>
      </c>
      <c r="G43" s="32">
        <v>0</v>
      </c>
      <c r="H43" s="32">
        <v>0</v>
      </c>
      <c r="I43" s="33">
        <v>0</v>
      </c>
      <c r="J43" s="47">
        <v>0</v>
      </c>
      <c r="K43" s="33">
        <v>0</v>
      </c>
      <c r="L43" s="33">
        <v>2705960</v>
      </c>
      <c r="M43" s="48">
        <f t="shared" si="0"/>
        <v>2.1194175941708555E-3</v>
      </c>
    </row>
    <row r="44" spans="1:13" x14ac:dyDescent="0.2">
      <c r="A44" s="46" t="s">
        <v>43</v>
      </c>
      <c r="B44" s="31">
        <v>0</v>
      </c>
      <c r="C44" s="33">
        <v>0</v>
      </c>
      <c r="D44" s="32">
        <v>17273267</v>
      </c>
      <c r="E44" s="32">
        <v>0</v>
      </c>
      <c r="F44" s="32">
        <v>0</v>
      </c>
      <c r="G44" s="32">
        <v>0</v>
      </c>
      <c r="H44" s="32">
        <v>0</v>
      </c>
      <c r="I44" s="33">
        <v>0</v>
      </c>
      <c r="J44" s="47">
        <v>0</v>
      </c>
      <c r="K44" s="33">
        <v>0</v>
      </c>
      <c r="L44" s="33">
        <v>17273267</v>
      </c>
      <c r="M44" s="48">
        <f t="shared" si="0"/>
        <v>1.3529123116605875E-2</v>
      </c>
    </row>
    <row r="45" spans="1:13" x14ac:dyDescent="0.2">
      <c r="A45" s="46" t="s">
        <v>44</v>
      </c>
      <c r="B45" s="31">
        <v>0</v>
      </c>
      <c r="C45" s="33">
        <v>0</v>
      </c>
      <c r="D45" s="32">
        <v>1591032</v>
      </c>
      <c r="E45" s="32">
        <v>0</v>
      </c>
      <c r="F45" s="32">
        <v>0</v>
      </c>
      <c r="G45" s="32">
        <v>0</v>
      </c>
      <c r="H45" s="32">
        <v>0</v>
      </c>
      <c r="I45" s="33">
        <v>0</v>
      </c>
      <c r="J45" s="47">
        <v>0</v>
      </c>
      <c r="K45" s="33">
        <v>0</v>
      </c>
      <c r="L45" s="33">
        <v>1591032</v>
      </c>
      <c r="M45" s="48">
        <f t="shared" si="0"/>
        <v>1.2461607760975199E-3</v>
      </c>
    </row>
    <row r="46" spans="1:13" x14ac:dyDescent="0.2">
      <c r="A46" s="46" t="s">
        <v>45</v>
      </c>
      <c r="B46" s="31">
        <v>3610046</v>
      </c>
      <c r="C46" s="33">
        <v>16753790</v>
      </c>
      <c r="D46" s="32">
        <v>0</v>
      </c>
      <c r="E46" s="32">
        <v>6281284</v>
      </c>
      <c r="F46" s="32">
        <v>941816</v>
      </c>
      <c r="G46" s="32">
        <v>0</v>
      </c>
      <c r="H46" s="32">
        <v>496009</v>
      </c>
      <c r="I46" s="33">
        <v>47030065</v>
      </c>
      <c r="J46" s="47">
        <v>1003113</v>
      </c>
      <c r="K46" s="33">
        <v>6735238</v>
      </c>
      <c r="L46" s="33">
        <v>82851360</v>
      </c>
      <c r="M46" s="48">
        <f t="shared" si="0"/>
        <v>6.48925446366478E-2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727366</v>
      </c>
      <c r="J50" s="47">
        <v>0</v>
      </c>
      <c r="K50" s="33">
        <v>0</v>
      </c>
      <c r="L50" s="33">
        <v>727366</v>
      </c>
      <c r="M50" s="48">
        <f t="shared" si="0"/>
        <v>5.6970254467977302E-4</v>
      </c>
    </row>
    <row r="51" spans="1:13" x14ac:dyDescent="0.2">
      <c r="A51" s="46" t="s">
        <v>49</v>
      </c>
      <c r="B51" s="31">
        <v>3889180</v>
      </c>
      <c r="C51" s="33">
        <v>36292615</v>
      </c>
      <c r="D51" s="32">
        <v>3233370</v>
      </c>
      <c r="E51" s="32">
        <v>0</v>
      </c>
      <c r="F51" s="32">
        <v>360593</v>
      </c>
      <c r="G51" s="32">
        <v>0</v>
      </c>
      <c r="H51" s="32">
        <v>0</v>
      </c>
      <c r="I51" s="33">
        <v>5701496</v>
      </c>
      <c r="J51" s="47">
        <v>342196</v>
      </c>
      <c r="K51" s="33">
        <v>192818</v>
      </c>
      <c r="L51" s="33">
        <v>50012268</v>
      </c>
      <c r="M51" s="48">
        <f t="shared" si="0"/>
        <v>3.9171636211765164E-2</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13546650</v>
      </c>
      <c r="C53" s="33">
        <v>30262690</v>
      </c>
      <c r="D53" s="32">
        <v>30736885</v>
      </c>
      <c r="E53" s="32">
        <v>0</v>
      </c>
      <c r="F53" s="32">
        <v>0</v>
      </c>
      <c r="G53" s="32">
        <v>0</v>
      </c>
      <c r="H53" s="32">
        <v>110953</v>
      </c>
      <c r="I53" s="33">
        <v>18175619</v>
      </c>
      <c r="J53" s="47">
        <v>237579</v>
      </c>
      <c r="K53" s="33">
        <v>3987114</v>
      </c>
      <c r="L53" s="33">
        <v>97057490</v>
      </c>
      <c r="M53" s="48">
        <f t="shared" si="0"/>
        <v>7.6019361687557047E-2</v>
      </c>
    </row>
    <row r="54" spans="1:13" x14ac:dyDescent="0.2">
      <c r="A54" s="46" t="s">
        <v>51</v>
      </c>
      <c r="B54" s="31">
        <v>0</v>
      </c>
      <c r="C54" s="33">
        <v>1335217</v>
      </c>
      <c r="D54" s="32">
        <v>0</v>
      </c>
      <c r="E54" s="32">
        <v>0</v>
      </c>
      <c r="F54" s="32">
        <v>477382</v>
      </c>
      <c r="G54" s="32">
        <v>0</v>
      </c>
      <c r="H54" s="32">
        <v>0</v>
      </c>
      <c r="I54" s="33">
        <v>0</v>
      </c>
      <c r="J54" s="47">
        <v>804135</v>
      </c>
      <c r="K54" s="33">
        <v>13627</v>
      </c>
      <c r="L54" s="33">
        <v>2630361</v>
      </c>
      <c r="M54" s="48">
        <f t="shared" si="0"/>
        <v>2.0602053919573263E-3</v>
      </c>
    </row>
    <row r="55" spans="1:13" x14ac:dyDescent="0.2">
      <c r="A55" s="46" t="s">
        <v>52</v>
      </c>
      <c r="B55" s="31">
        <v>0</v>
      </c>
      <c r="C55" s="33">
        <v>6057453</v>
      </c>
      <c r="D55" s="32">
        <v>438066</v>
      </c>
      <c r="E55" s="32">
        <v>0</v>
      </c>
      <c r="F55" s="32">
        <v>0</v>
      </c>
      <c r="G55" s="32">
        <v>0</v>
      </c>
      <c r="H55" s="32">
        <v>0</v>
      </c>
      <c r="I55" s="33">
        <v>0</v>
      </c>
      <c r="J55" s="47">
        <v>0</v>
      </c>
      <c r="K55" s="33">
        <v>109726</v>
      </c>
      <c r="L55" s="33">
        <v>6605245</v>
      </c>
      <c r="M55" s="48">
        <f t="shared" si="0"/>
        <v>5.1734957156828161E-3</v>
      </c>
    </row>
    <row r="56" spans="1:13" x14ac:dyDescent="0.2">
      <c r="A56" s="46" t="s">
        <v>53</v>
      </c>
      <c r="B56" s="31">
        <v>3462</v>
      </c>
      <c r="C56" s="33">
        <v>2945969</v>
      </c>
      <c r="D56" s="32">
        <v>9689407</v>
      </c>
      <c r="E56" s="32">
        <v>0</v>
      </c>
      <c r="F56" s="32">
        <v>42173</v>
      </c>
      <c r="G56" s="32">
        <v>0</v>
      </c>
      <c r="H56" s="32">
        <v>0</v>
      </c>
      <c r="I56" s="33">
        <v>0</v>
      </c>
      <c r="J56" s="47">
        <v>0</v>
      </c>
      <c r="K56" s="33">
        <v>228138</v>
      </c>
      <c r="L56" s="33">
        <v>12909149</v>
      </c>
      <c r="M56" s="48">
        <f t="shared" si="0"/>
        <v>1.0110968941290007E-2</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572712</v>
      </c>
      <c r="C58" s="33">
        <v>45513</v>
      </c>
      <c r="D58" s="32">
        <v>2284836</v>
      </c>
      <c r="E58" s="32">
        <v>0</v>
      </c>
      <c r="F58" s="32">
        <v>0</v>
      </c>
      <c r="G58" s="32">
        <v>0</v>
      </c>
      <c r="H58" s="32">
        <v>0</v>
      </c>
      <c r="I58" s="33">
        <v>1149450</v>
      </c>
      <c r="J58" s="47">
        <v>0</v>
      </c>
      <c r="K58" s="33">
        <v>54756</v>
      </c>
      <c r="L58" s="33">
        <v>4107267</v>
      </c>
      <c r="M58" s="48">
        <f t="shared" si="0"/>
        <v>3.2169780572356382E-3</v>
      </c>
    </row>
    <row r="59" spans="1:13" x14ac:dyDescent="0.2">
      <c r="A59" s="46" t="s">
        <v>70</v>
      </c>
      <c r="B59" s="31">
        <v>0</v>
      </c>
      <c r="C59" s="33">
        <v>31493444</v>
      </c>
      <c r="D59" s="32">
        <v>0</v>
      </c>
      <c r="E59" s="32">
        <v>0</v>
      </c>
      <c r="F59" s="32">
        <v>491982</v>
      </c>
      <c r="G59" s="32">
        <v>0</v>
      </c>
      <c r="H59" s="32">
        <v>295726</v>
      </c>
      <c r="I59" s="33">
        <v>38476719</v>
      </c>
      <c r="J59" s="47">
        <v>0</v>
      </c>
      <c r="K59" s="33">
        <v>10382330</v>
      </c>
      <c r="L59" s="33">
        <v>81140202</v>
      </c>
      <c r="M59" s="48">
        <f t="shared" si="0"/>
        <v>6.3552296306441061E-2</v>
      </c>
    </row>
    <row r="60" spans="1:13" x14ac:dyDescent="0.2">
      <c r="A60" s="46" t="s">
        <v>55</v>
      </c>
      <c r="B60" s="31">
        <v>0</v>
      </c>
      <c r="C60" s="33">
        <v>0</v>
      </c>
      <c r="D60" s="32">
        <v>177858</v>
      </c>
      <c r="E60" s="32">
        <v>0</v>
      </c>
      <c r="F60" s="32">
        <v>0</v>
      </c>
      <c r="G60" s="32">
        <v>0</v>
      </c>
      <c r="H60" s="32">
        <v>0</v>
      </c>
      <c r="I60" s="33">
        <v>0</v>
      </c>
      <c r="J60" s="47">
        <v>0</v>
      </c>
      <c r="K60" s="33">
        <v>0</v>
      </c>
      <c r="L60" s="33">
        <v>177858</v>
      </c>
      <c r="M60" s="48">
        <f t="shared" si="0"/>
        <v>1.393055974456533E-4</v>
      </c>
    </row>
    <row r="61" spans="1:13" x14ac:dyDescent="0.2">
      <c r="A61" s="46" t="s">
        <v>6</v>
      </c>
      <c r="B61" s="31">
        <v>0</v>
      </c>
      <c r="C61" s="33">
        <v>0</v>
      </c>
      <c r="D61" s="32">
        <v>17110945</v>
      </c>
      <c r="E61" s="32">
        <v>0</v>
      </c>
      <c r="F61" s="32">
        <v>0</v>
      </c>
      <c r="G61" s="32">
        <v>0</v>
      </c>
      <c r="H61" s="32">
        <v>0</v>
      </c>
      <c r="I61" s="33">
        <v>10665050</v>
      </c>
      <c r="J61" s="47">
        <v>0</v>
      </c>
      <c r="K61" s="33">
        <v>21234750</v>
      </c>
      <c r="L61" s="33">
        <v>49010744</v>
      </c>
      <c r="M61" s="48">
        <f t="shared" si="0"/>
        <v>3.8387202004835141E-2</v>
      </c>
    </row>
    <row r="62" spans="1:13" x14ac:dyDescent="0.2">
      <c r="A62" s="46" t="s">
        <v>5</v>
      </c>
      <c r="B62" s="31">
        <v>0</v>
      </c>
      <c r="C62" s="33">
        <v>0</v>
      </c>
      <c r="D62" s="32">
        <v>0</v>
      </c>
      <c r="E62" s="32">
        <v>0</v>
      </c>
      <c r="F62" s="32">
        <v>1559792</v>
      </c>
      <c r="G62" s="32">
        <v>0</v>
      </c>
      <c r="H62" s="32">
        <v>35624</v>
      </c>
      <c r="I62" s="33">
        <v>0</v>
      </c>
      <c r="J62" s="47">
        <v>11015</v>
      </c>
      <c r="K62" s="33">
        <v>984953</v>
      </c>
      <c r="L62" s="33">
        <v>2591384</v>
      </c>
      <c r="M62" s="48">
        <f t="shared" si="0"/>
        <v>2.0296770251048975E-3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17270079</v>
      </c>
      <c r="D67" s="32">
        <v>1203792</v>
      </c>
      <c r="E67" s="32">
        <v>0</v>
      </c>
      <c r="F67" s="32">
        <v>1003244</v>
      </c>
      <c r="G67" s="32">
        <v>0</v>
      </c>
      <c r="H67" s="32">
        <v>76377</v>
      </c>
      <c r="I67" s="33">
        <v>10885590</v>
      </c>
      <c r="J67" s="47">
        <v>188229</v>
      </c>
      <c r="K67" s="33">
        <v>136393</v>
      </c>
      <c r="L67" s="33">
        <v>30763703</v>
      </c>
      <c r="M67" s="48">
        <f t="shared" si="0"/>
        <v>2.4095379606515518E-2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30109912</v>
      </c>
      <c r="C71" s="50">
        <v>313820161</v>
      </c>
      <c r="D71" s="50">
        <v>555657399</v>
      </c>
      <c r="E71" s="50">
        <v>30677867</v>
      </c>
      <c r="F71" s="50">
        <v>5236735</v>
      </c>
      <c r="G71" s="50">
        <v>0</v>
      </c>
      <c r="H71" s="50">
        <v>41737253</v>
      </c>
      <c r="I71" s="50">
        <v>234235370</v>
      </c>
      <c r="J71" s="50">
        <v>2608320</v>
      </c>
      <c r="K71" s="50">
        <v>62663957</v>
      </c>
      <c r="L71" s="50">
        <v>1276746974</v>
      </c>
      <c r="M71" s="51">
        <f>L71/$L$71</f>
        <v>1</v>
      </c>
    </row>
    <row r="72" spans="1:13" x14ac:dyDescent="0.2">
      <c r="A72" s="49" t="s">
        <v>79</v>
      </c>
      <c r="B72" s="53">
        <f>(B71/$L$71)</f>
        <v>2.3583303985179448E-2</v>
      </c>
      <c r="C72" s="53">
        <f t="shared" ref="C72:L72" si="1">(C71/$L$71)</f>
        <v>0.24579667498001839</v>
      </c>
      <c r="D72" s="53">
        <f t="shared" si="1"/>
        <v>0.43521340587880647</v>
      </c>
      <c r="E72" s="53">
        <f t="shared" si="1"/>
        <v>2.4028149370808691E-2</v>
      </c>
      <c r="F72" s="53">
        <f t="shared" si="1"/>
        <v>4.1016231928817561E-3</v>
      </c>
      <c r="G72" s="53">
        <f t="shared" si="1"/>
        <v>0</v>
      </c>
      <c r="H72" s="53">
        <f t="shared" si="1"/>
        <v>3.2690308925690081E-2</v>
      </c>
      <c r="I72" s="53">
        <f t="shared" si="1"/>
        <v>0.18346263963810264</v>
      </c>
      <c r="J72" s="53">
        <f t="shared" si="1"/>
        <v>2.0429419870314882E-3</v>
      </c>
      <c r="K72" s="53">
        <f t="shared" si="1"/>
        <v>4.908095204148101E-2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103</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20000</v>
      </c>
      <c r="D4" s="43">
        <v>10784036</v>
      </c>
      <c r="E4" s="43">
        <v>0</v>
      </c>
      <c r="F4" s="43">
        <v>0</v>
      </c>
      <c r="G4" s="43">
        <v>0</v>
      </c>
      <c r="H4" s="43">
        <v>0</v>
      </c>
      <c r="I4" s="42">
        <v>0</v>
      </c>
      <c r="J4" s="44">
        <v>0</v>
      </c>
      <c r="K4" s="42">
        <v>0</v>
      </c>
      <c r="L4" s="42">
        <v>10804036</v>
      </c>
      <c r="M4" s="45">
        <f>L4/$L$71</f>
        <v>9.7396538705683267E-3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896636</v>
      </c>
      <c r="C6" s="33">
        <v>4558415</v>
      </c>
      <c r="D6" s="32">
        <v>12586985</v>
      </c>
      <c r="E6" s="32">
        <v>0</v>
      </c>
      <c r="F6" s="32">
        <v>0</v>
      </c>
      <c r="G6" s="32">
        <v>0</v>
      </c>
      <c r="H6" s="32">
        <v>0</v>
      </c>
      <c r="I6" s="33">
        <v>0</v>
      </c>
      <c r="J6" s="47">
        <v>0</v>
      </c>
      <c r="K6" s="33">
        <v>72888</v>
      </c>
      <c r="L6" s="33">
        <v>18114924</v>
      </c>
      <c r="M6" s="48">
        <f t="shared" ref="M6:M69" si="0">L6/$L$71</f>
        <v>1.6330294498431056E-2</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9440001</v>
      </c>
      <c r="D8" s="32">
        <v>3281189</v>
      </c>
      <c r="E8" s="32">
        <v>0</v>
      </c>
      <c r="F8" s="32">
        <v>0</v>
      </c>
      <c r="G8" s="32">
        <v>0</v>
      </c>
      <c r="H8" s="32">
        <v>0</v>
      </c>
      <c r="I8" s="33">
        <v>638252</v>
      </c>
      <c r="J8" s="47">
        <v>9385</v>
      </c>
      <c r="K8" s="33">
        <v>0</v>
      </c>
      <c r="L8" s="33">
        <v>13368828</v>
      </c>
      <c r="M8" s="48">
        <f t="shared" si="0"/>
        <v>1.205177003993343E-2</v>
      </c>
    </row>
    <row r="9" spans="1:13" x14ac:dyDescent="0.2">
      <c r="A9" s="46" t="s">
        <v>11</v>
      </c>
      <c r="B9" s="31">
        <v>5926133</v>
      </c>
      <c r="C9" s="33">
        <v>77301911</v>
      </c>
      <c r="D9" s="32">
        <v>332598376</v>
      </c>
      <c r="E9" s="32">
        <v>22798872</v>
      </c>
      <c r="F9" s="32">
        <v>0</v>
      </c>
      <c r="G9" s="32">
        <v>0</v>
      </c>
      <c r="H9" s="32">
        <v>11970921</v>
      </c>
      <c r="I9" s="33">
        <v>56732822</v>
      </c>
      <c r="J9" s="47">
        <v>0</v>
      </c>
      <c r="K9" s="33">
        <v>5727001</v>
      </c>
      <c r="L9" s="33">
        <v>513056036</v>
      </c>
      <c r="M9" s="48">
        <f t="shared" si="0"/>
        <v>0.46251125105894153</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343805</v>
      </c>
      <c r="L11" s="33">
        <v>343805</v>
      </c>
      <c r="M11" s="48">
        <f t="shared" si="0"/>
        <v>3.0993433370369585E-4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610489</v>
      </c>
      <c r="D13" s="32">
        <v>0</v>
      </c>
      <c r="E13" s="32">
        <v>0</v>
      </c>
      <c r="F13" s="32">
        <v>0</v>
      </c>
      <c r="G13" s="32">
        <v>0</v>
      </c>
      <c r="H13" s="32">
        <v>0</v>
      </c>
      <c r="I13" s="33">
        <v>119700</v>
      </c>
      <c r="J13" s="47">
        <v>0</v>
      </c>
      <c r="K13" s="33">
        <v>204</v>
      </c>
      <c r="L13" s="33">
        <v>730393</v>
      </c>
      <c r="M13" s="48">
        <f t="shared" si="0"/>
        <v>6.5843681097378908E-4</v>
      </c>
    </row>
    <row r="14" spans="1:13" x14ac:dyDescent="0.2">
      <c r="A14" s="46" t="s">
        <v>16</v>
      </c>
      <c r="B14" s="31">
        <v>0</v>
      </c>
      <c r="C14" s="33">
        <v>265690</v>
      </c>
      <c r="D14" s="32">
        <v>0</v>
      </c>
      <c r="E14" s="32">
        <v>0</v>
      </c>
      <c r="F14" s="32">
        <v>0</v>
      </c>
      <c r="G14" s="32">
        <v>0</v>
      </c>
      <c r="H14" s="32">
        <v>1018456</v>
      </c>
      <c r="I14" s="33">
        <v>0</v>
      </c>
      <c r="J14" s="47">
        <v>0</v>
      </c>
      <c r="K14" s="33">
        <v>790801</v>
      </c>
      <c r="L14" s="33">
        <v>2074946</v>
      </c>
      <c r="M14" s="48">
        <f t="shared" si="0"/>
        <v>1.8705283692242664E-3</v>
      </c>
    </row>
    <row r="15" spans="1:13" x14ac:dyDescent="0.2">
      <c r="A15" s="46" t="s">
        <v>17</v>
      </c>
      <c r="B15" s="31">
        <v>0</v>
      </c>
      <c r="C15" s="33">
        <v>0</v>
      </c>
      <c r="D15" s="32">
        <v>2229543</v>
      </c>
      <c r="E15" s="32">
        <v>0</v>
      </c>
      <c r="F15" s="32">
        <v>0</v>
      </c>
      <c r="G15" s="32">
        <v>0</v>
      </c>
      <c r="H15" s="32">
        <v>0</v>
      </c>
      <c r="I15" s="33">
        <v>84648</v>
      </c>
      <c r="J15" s="47">
        <v>0</v>
      </c>
      <c r="K15" s="33">
        <v>0</v>
      </c>
      <c r="L15" s="33">
        <v>2314191</v>
      </c>
      <c r="M15" s="48">
        <f t="shared" si="0"/>
        <v>2.0862036493014633E-3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3118496</v>
      </c>
      <c r="D19" s="32">
        <v>0</v>
      </c>
      <c r="E19" s="32">
        <v>0</v>
      </c>
      <c r="F19" s="32">
        <v>0</v>
      </c>
      <c r="G19" s="32">
        <v>0</v>
      </c>
      <c r="H19" s="32">
        <v>0</v>
      </c>
      <c r="I19" s="33">
        <v>0</v>
      </c>
      <c r="J19" s="47">
        <v>0</v>
      </c>
      <c r="K19" s="33">
        <v>0</v>
      </c>
      <c r="L19" s="33">
        <v>3118496</v>
      </c>
      <c r="M19" s="48">
        <f t="shared" si="0"/>
        <v>2.8112708655128366E-3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141722</v>
      </c>
      <c r="E21" s="32">
        <v>0</v>
      </c>
      <c r="F21" s="32">
        <v>0</v>
      </c>
      <c r="G21" s="32">
        <v>0</v>
      </c>
      <c r="H21" s="32">
        <v>0</v>
      </c>
      <c r="I21" s="33">
        <v>0</v>
      </c>
      <c r="J21" s="47">
        <v>0</v>
      </c>
      <c r="K21" s="33">
        <v>0</v>
      </c>
      <c r="L21" s="33">
        <v>141722</v>
      </c>
      <c r="M21" s="48">
        <f t="shared" si="0"/>
        <v>1.2775996172584804E-4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99375</v>
      </c>
      <c r="E23" s="32">
        <v>0</v>
      </c>
      <c r="F23" s="32">
        <v>0</v>
      </c>
      <c r="G23" s="32">
        <v>0</v>
      </c>
      <c r="H23" s="32">
        <v>0</v>
      </c>
      <c r="I23" s="33">
        <v>0</v>
      </c>
      <c r="J23" s="47">
        <v>0</v>
      </c>
      <c r="K23" s="33">
        <v>0</v>
      </c>
      <c r="L23" s="33">
        <v>99375</v>
      </c>
      <c r="M23" s="48">
        <f t="shared" si="0"/>
        <v>8.9584864710532942E-5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1824055</v>
      </c>
      <c r="E30" s="32">
        <v>0</v>
      </c>
      <c r="F30" s="32">
        <v>0</v>
      </c>
      <c r="G30" s="32">
        <v>0</v>
      </c>
      <c r="H30" s="32">
        <v>0</v>
      </c>
      <c r="I30" s="33">
        <v>1313540</v>
      </c>
      <c r="J30" s="47">
        <v>0</v>
      </c>
      <c r="K30" s="33">
        <v>0</v>
      </c>
      <c r="L30" s="33">
        <v>3137595</v>
      </c>
      <c r="M30" s="48">
        <f t="shared" si="0"/>
        <v>2.8284882877126502E-3</v>
      </c>
    </row>
    <row r="31" spans="1:13" x14ac:dyDescent="0.2">
      <c r="A31" s="46" t="s">
        <v>32</v>
      </c>
      <c r="B31" s="31">
        <v>0</v>
      </c>
      <c r="C31" s="33">
        <v>31899171</v>
      </c>
      <c r="D31" s="32">
        <v>0</v>
      </c>
      <c r="E31" s="32">
        <v>0</v>
      </c>
      <c r="F31" s="32">
        <v>223707</v>
      </c>
      <c r="G31" s="32">
        <v>0</v>
      </c>
      <c r="H31" s="32">
        <v>0</v>
      </c>
      <c r="I31" s="33">
        <v>0</v>
      </c>
      <c r="J31" s="47">
        <v>0</v>
      </c>
      <c r="K31" s="33">
        <v>6980712</v>
      </c>
      <c r="L31" s="33">
        <v>39103590</v>
      </c>
      <c r="M31" s="48">
        <f t="shared" si="0"/>
        <v>3.5251218312917221E-2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2146461</v>
      </c>
      <c r="D33" s="32">
        <v>0</v>
      </c>
      <c r="E33" s="32">
        <v>0</v>
      </c>
      <c r="F33" s="32">
        <v>0</v>
      </c>
      <c r="G33" s="32">
        <v>0</v>
      </c>
      <c r="H33" s="32">
        <v>0</v>
      </c>
      <c r="I33" s="33">
        <v>0</v>
      </c>
      <c r="J33" s="47">
        <v>0</v>
      </c>
      <c r="K33" s="33">
        <v>0</v>
      </c>
      <c r="L33" s="33">
        <v>2146461</v>
      </c>
      <c r="M33" s="48">
        <f t="shared" si="0"/>
        <v>1.9349979199138137E-3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6732</v>
      </c>
      <c r="D37" s="32">
        <v>8487589</v>
      </c>
      <c r="E37" s="32">
        <v>0</v>
      </c>
      <c r="F37" s="32">
        <v>141397</v>
      </c>
      <c r="G37" s="32">
        <v>0</v>
      </c>
      <c r="H37" s="32">
        <v>0</v>
      </c>
      <c r="I37" s="33">
        <v>2446316</v>
      </c>
      <c r="J37" s="47">
        <v>0</v>
      </c>
      <c r="K37" s="33">
        <v>0</v>
      </c>
      <c r="L37" s="33">
        <v>11082034</v>
      </c>
      <c r="M37" s="48">
        <f t="shared" si="0"/>
        <v>9.9902643180631561E-3</v>
      </c>
    </row>
    <row r="38" spans="1:13" x14ac:dyDescent="0.2">
      <c r="A38" s="46" t="s">
        <v>1</v>
      </c>
      <c r="B38" s="31">
        <v>0</v>
      </c>
      <c r="C38" s="33">
        <v>31006746</v>
      </c>
      <c r="D38" s="32">
        <v>46872509</v>
      </c>
      <c r="E38" s="32">
        <v>0</v>
      </c>
      <c r="F38" s="32">
        <v>0</v>
      </c>
      <c r="G38" s="32">
        <v>0</v>
      </c>
      <c r="H38" s="32">
        <v>29550685</v>
      </c>
      <c r="I38" s="33">
        <v>28706275</v>
      </c>
      <c r="J38" s="47">
        <v>0</v>
      </c>
      <c r="K38" s="33">
        <v>3834980</v>
      </c>
      <c r="L38" s="33">
        <v>139971195</v>
      </c>
      <c r="M38" s="48">
        <f t="shared" si="0"/>
        <v>0.1261816409302805</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1.1419985571351258E-5</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1247513</v>
      </c>
      <c r="C43" s="33">
        <v>1454669</v>
      </c>
      <c r="D43" s="32">
        <v>0</v>
      </c>
      <c r="E43" s="32">
        <v>0</v>
      </c>
      <c r="F43" s="32">
        <v>0</v>
      </c>
      <c r="G43" s="32">
        <v>0</v>
      </c>
      <c r="H43" s="32">
        <v>0</v>
      </c>
      <c r="I43" s="33">
        <v>0</v>
      </c>
      <c r="J43" s="47">
        <v>0</v>
      </c>
      <c r="K43" s="33">
        <v>0</v>
      </c>
      <c r="L43" s="33">
        <v>2702182</v>
      </c>
      <c r="M43" s="48">
        <f t="shared" si="0"/>
        <v>2.4359709071017591E-3</v>
      </c>
    </row>
    <row r="44" spans="1:13" x14ac:dyDescent="0.2">
      <c r="A44" s="46" t="s">
        <v>43</v>
      </c>
      <c r="B44" s="31">
        <v>0</v>
      </c>
      <c r="C44" s="33">
        <v>0</v>
      </c>
      <c r="D44" s="32">
        <v>9364517</v>
      </c>
      <c r="E44" s="32">
        <v>0</v>
      </c>
      <c r="F44" s="32">
        <v>0</v>
      </c>
      <c r="G44" s="32">
        <v>0</v>
      </c>
      <c r="H44" s="32">
        <v>0</v>
      </c>
      <c r="I44" s="33">
        <v>0</v>
      </c>
      <c r="J44" s="47">
        <v>0</v>
      </c>
      <c r="K44" s="33">
        <v>0</v>
      </c>
      <c r="L44" s="33">
        <v>9364517</v>
      </c>
      <c r="M44" s="48">
        <f t="shared" si="0"/>
        <v>8.441952085780989E-3</v>
      </c>
    </row>
    <row r="45" spans="1:13" x14ac:dyDescent="0.2">
      <c r="A45" s="46" t="s">
        <v>44</v>
      </c>
      <c r="B45" s="31">
        <v>0</v>
      </c>
      <c r="C45" s="33">
        <v>0</v>
      </c>
      <c r="D45" s="32">
        <v>1446314</v>
      </c>
      <c r="E45" s="32">
        <v>0</v>
      </c>
      <c r="F45" s="32">
        <v>0</v>
      </c>
      <c r="G45" s="32">
        <v>0</v>
      </c>
      <c r="H45" s="32">
        <v>0</v>
      </c>
      <c r="I45" s="33">
        <v>0</v>
      </c>
      <c r="J45" s="47">
        <v>0</v>
      </c>
      <c r="K45" s="33">
        <v>0</v>
      </c>
      <c r="L45" s="33">
        <v>1446314</v>
      </c>
      <c r="M45" s="48">
        <f t="shared" si="0"/>
        <v>1.3038273611969784E-3</v>
      </c>
    </row>
    <row r="46" spans="1:13" x14ac:dyDescent="0.2">
      <c r="A46" s="46" t="s">
        <v>45</v>
      </c>
      <c r="B46" s="31">
        <v>3037949</v>
      </c>
      <c r="C46" s="33">
        <v>15906885</v>
      </c>
      <c r="D46" s="32">
        <v>0</v>
      </c>
      <c r="E46" s="32">
        <v>6341099</v>
      </c>
      <c r="F46" s="32">
        <v>841050</v>
      </c>
      <c r="G46" s="32">
        <v>0</v>
      </c>
      <c r="H46" s="32">
        <v>480288</v>
      </c>
      <c r="I46" s="33">
        <v>44202824</v>
      </c>
      <c r="J46" s="47">
        <v>1003113</v>
      </c>
      <c r="K46" s="33">
        <v>6607926</v>
      </c>
      <c r="L46" s="33">
        <v>78421131</v>
      </c>
      <c r="M46" s="48">
        <f t="shared" si="0"/>
        <v>7.0695309797051381E-2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691740</v>
      </c>
      <c r="J50" s="47">
        <v>0</v>
      </c>
      <c r="K50" s="33">
        <v>0</v>
      </c>
      <c r="L50" s="33">
        <v>691740</v>
      </c>
      <c r="M50" s="48">
        <f t="shared" si="0"/>
        <v>6.235917918476886E-4</v>
      </c>
    </row>
    <row r="51" spans="1:13" x14ac:dyDescent="0.2">
      <c r="A51" s="46" t="s">
        <v>49</v>
      </c>
      <c r="B51" s="31">
        <v>0</v>
      </c>
      <c r="C51" s="33">
        <v>0</v>
      </c>
      <c r="D51" s="32">
        <v>0</v>
      </c>
      <c r="E51" s="32">
        <v>0</v>
      </c>
      <c r="F51" s="32">
        <v>0</v>
      </c>
      <c r="G51" s="32">
        <v>0</v>
      </c>
      <c r="H51" s="32">
        <v>0</v>
      </c>
      <c r="I51" s="33">
        <v>262800</v>
      </c>
      <c r="J51" s="47">
        <v>0</v>
      </c>
      <c r="K51" s="33">
        <v>0</v>
      </c>
      <c r="L51" s="33">
        <v>262800</v>
      </c>
      <c r="M51" s="48">
        <f t="shared" si="0"/>
        <v>2.3690971014770371E-4</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9757734</v>
      </c>
      <c r="C53" s="33">
        <v>27088434</v>
      </c>
      <c r="D53" s="32">
        <v>29805874</v>
      </c>
      <c r="E53" s="32">
        <v>0</v>
      </c>
      <c r="F53" s="32">
        <v>0</v>
      </c>
      <c r="G53" s="32">
        <v>0</v>
      </c>
      <c r="H53" s="32">
        <v>110953</v>
      </c>
      <c r="I53" s="33">
        <v>15837996</v>
      </c>
      <c r="J53" s="47">
        <v>247781</v>
      </c>
      <c r="K53" s="33">
        <v>4047618</v>
      </c>
      <c r="L53" s="33">
        <v>86896390</v>
      </c>
      <c r="M53" s="48">
        <f t="shared" si="0"/>
        <v>7.8335610988515297E-2</v>
      </c>
    </row>
    <row r="54" spans="1:13" x14ac:dyDescent="0.2">
      <c r="A54" s="46" t="s">
        <v>51</v>
      </c>
      <c r="B54" s="31">
        <v>0</v>
      </c>
      <c r="C54" s="33">
        <v>1325737</v>
      </c>
      <c r="D54" s="32">
        <v>0</v>
      </c>
      <c r="E54" s="32">
        <v>0</v>
      </c>
      <c r="F54" s="32">
        <v>454131</v>
      </c>
      <c r="G54" s="32">
        <v>0</v>
      </c>
      <c r="H54" s="32">
        <v>0</v>
      </c>
      <c r="I54" s="33">
        <v>0</v>
      </c>
      <c r="J54" s="47">
        <v>794704</v>
      </c>
      <c r="K54" s="33">
        <v>41547</v>
      </c>
      <c r="L54" s="33">
        <v>2616120</v>
      </c>
      <c r="M54" s="48">
        <f t="shared" si="0"/>
        <v>2.3583874844429627E-3</v>
      </c>
    </row>
    <row r="55" spans="1:13" x14ac:dyDescent="0.2">
      <c r="A55" s="46" t="s">
        <v>52</v>
      </c>
      <c r="B55" s="31">
        <v>0</v>
      </c>
      <c r="C55" s="33">
        <v>5751428</v>
      </c>
      <c r="D55" s="32">
        <v>0</v>
      </c>
      <c r="E55" s="32">
        <v>0</v>
      </c>
      <c r="F55" s="32">
        <v>0</v>
      </c>
      <c r="G55" s="32">
        <v>0</v>
      </c>
      <c r="H55" s="32">
        <v>0</v>
      </c>
      <c r="I55" s="33">
        <v>0</v>
      </c>
      <c r="J55" s="47">
        <v>0</v>
      </c>
      <c r="K55" s="33">
        <v>110829</v>
      </c>
      <c r="L55" s="33">
        <v>5862257</v>
      </c>
      <c r="M55" s="48">
        <f t="shared" si="0"/>
        <v>5.2847245307509399E-3</v>
      </c>
    </row>
    <row r="56" spans="1:13" x14ac:dyDescent="0.2">
      <c r="A56" s="46" t="s">
        <v>53</v>
      </c>
      <c r="B56" s="31">
        <v>3462</v>
      </c>
      <c r="C56" s="33">
        <v>2804955</v>
      </c>
      <c r="D56" s="32">
        <v>7849261</v>
      </c>
      <c r="E56" s="32">
        <v>0</v>
      </c>
      <c r="F56" s="32">
        <v>41157</v>
      </c>
      <c r="G56" s="32">
        <v>0</v>
      </c>
      <c r="H56" s="32">
        <v>0</v>
      </c>
      <c r="I56" s="33">
        <v>0</v>
      </c>
      <c r="J56" s="47">
        <v>0</v>
      </c>
      <c r="K56" s="33">
        <v>217938</v>
      </c>
      <c r="L56" s="33">
        <v>10916772</v>
      </c>
      <c r="M56" s="48">
        <f t="shared" si="0"/>
        <v>9.8412834485105318E-3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541008</v>
      </c>
      <c r="C58" s="33">
        <v>45513</v>
      </c>
      <c r="D58" s="32">
        <v>1922642</v>
      </c>
      <c r="E58" s="32">
        <v>0</v>
      </c>
      <c r="F58" s="32">
        <v>0</v>
      </c>
      <c r="G58" s="32">
        <v>0</v>
      </c>
      <c r="H58" s="32">
        <v>0</v>
      </c>
      <c r="I58" s="33">
        <v>1009690</v>
      </c>
      <c r="J58" s="47">
        <v>0</v>
      </c>
      <c r="K58" s="33">
        <v>54756</v>
      </c>
      <c r="L58" s="33">
        <v>3573609</v>
      </c>
      <c r="M58" s="48">
        <f t="shared" si="0"/>
        <v>3.2215474595556517E-3</v>
      </c>
    </row>
    <row r="59" spans="1:13" x14ac:dyDescent="0.2">
      <c r="A59" s="46" t="s">
        <v>70</v>
      </c>
      <c r="B59" s="31">
        <v>0</v>
      </c>
      <c r="C59" s="33">
        <v>27924087</v>
      </c>
      <c r="D59" s="32">
        <v>0</v>
      </c>
      <c r="E59" s="32">
        <v>0</v>
      </c>
      <c r="F59" s="32">
        <v>488446</v>
      </c>
      <c r="G59" s="32">
        <v>0</v>
      </c>
      <c r="H59" s="32">
        <v>298252</v>
      </c>
      <c r="I59" s="33">
        <v>31083785</v>
      </c>
      <c r="J59" s="47">
        <v>0</v>
      </c>
      <c r="K59" s="33">
        <v>12653346</v>
      </c>
      <c r="L59" s="33">
        <v>72447916</v>
      </c>
      <c r="M59" s="48">
        <f t="shared" si="0"/>
        <v>6.5310558524981688E-2</v>
      </c>
    </row>
    <row r="60" spans="1:13" x14ac:dyDescent="0.2">
      <c r="A60" s="46" t="s">
        <v>55</v>
      </c>
      <c r="B60" s="31">
        <v>0</v>
      </c>
      <c r="C60" s="33">
        <v>0</v>
      </c>
      <c r="D60" s="32">
        <v>177554</v>
      </c>
      <c r="E60" s="32">
        <v>0</v>
      </c>
      <c r="F60" s="32">
        <v>0</v>
      </c>
      <c r="G60" s="32">
        <v>0</v>
      </c>
      <c r="H60" s="32">
        <v>0</v>
      </c>
      <c r="I60" s="33">
        <v>0</v>
      </c>
      <c r="J60" s="47">
        <v>0</v>
      </c>
      <c r="K60" s="33">
        <v>0</v>
      </c>
      <c r="L60" s="33">
        <v>177554</v>
      </c>
      <c r="M60" s="48">
        <f t="shared" si="0"/>
        <v>1.6006189754781349E-4</v>
      </c>
    </row>
    <row r="61" spans="1:13" x14ac:dyDescent="0.2">
      <c r="A61" s="46" t="s">
        <v>6</v>
      </c>
      <c r="B61" s="31">
        <v>0</v>
      </c>
      <c r="C61" s="33">
        <v>0</v>
      </c>
      <c r="D61" s="32">
        <v>15437179</v>
      </c>
      <c r="E61" s="32">
        <v>0</v>
      </c>
      <c r="F61" s="32">
        <v>0</v>
      </c>
      <c r="G61" s="32">
        <v>0</v>
      </c>
      <c r="H61" s="32">
        <v>0</v>
      </c>
      <c r="I61" s="33">
        <v>9254250</v>
      </c>
      <c r="J61" s="47">
        <v>0</v>
      </c>
      <c r="K61" s="33">
        <v>17981820</v>
      </c>
      <c r="L61" s="33">
        <v>42673248</v>
      </c>
      <c r="M61" s="48">
        <f t="shared" si="0"/>
        <v>3.8469204013474416E-2</v>
      </c>
    </row>
    <row r="62" spans="1:13" x14ac:dyDescent="0.2">
      <c r="A62" s="46" t="s">
        <v>5</v>
      </c>
      <c r="B62" s="31">
        <v>0</v>
      </c>
      <c r="C62" s="33">
        <v>0</v>
      </c>
      <c r="D62" s="32">
        <v>0</v>
      </c>
      <c r="E62" s="32">
        <v>0</v>
      </c>
      <c r="F62" s="32">
        <v>1445391</v>
      </c>
      <c r="G62" s="32">
        <v>0</v>
      </c>
      <c r="H62" s="32">
        <v>38726</v>
      </c>
      <c r="I62" s="33">
        <v>0</v>
      </c>
      <c r="J62" s="47">
        <v>15098</v>
      </c>
      <c r="K62" s="33">
        <v>947397</v>
      </c>
      <c r="L62" s="33">
        <v>2446613</v>
      </c>
      <c r="M62" s="48">
        <f t="shared" si="0"/>
        <v>2.2055798199147785E-3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16343030</v>
      </c>
      <c r="D67" s="32">
        <v>1061989</v>
      </c>
      <c r="E67" s="32">
        <v>0</v>
      </c>
      <c r="F67" s="32">
        <v>972881</v>
      </c>
      <c r="G67" s="32">
        <v>0</v>
      </c>
      <c r="H67" s="32">
        <v>83194</v>
      </c>
      <c r="I67" s="33">
        <v>10368741</v>
      </c>
      <c r="J67" s="47">
        <v>127476</v>
      </c>
      <c r="K67" s="33">
        <v>206596</v>
      </c>
      <c r="L67" s="33">
        <v>29163906</v>
      </c>
      <c r="M67" s="48">
        <f t="shared" si="0"/>
        <v>2.6290763003176853E-2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21410435</v>
      </c>
      <c r="C71" s="50">
        <v>259018848</v>
      </c>
      <c r="D71" s="50">
        <v>485970709</v>
      </c>
      <c r="E71" s="50">
        <v>29139971</v>
      </c>
      <c r="F71" s="50">
        <v>4608159</v>
      </c>
      <c r="G71" s="50">
        <v>0</v>
      </c>
      <c r="H71" s="50">
        <v>43551475</v>
      </c>
      <c r="I71" s="50">
        <v>202753379</v>
      </c>
      <c r="J71" s="50">
        <v>2210225</v>
      </c>
      <c r="K71" s="50">
        <v>60620163</v>
      </c>
      <c r="L71" s="50">
        <v>1109283363</v>
      </c>
      <c r="M71" s="51">
        <f>L71/$L$71</f>
        <v>1</v>
      </c>
    </row>
    <row r="72" spans="1:13" x14ac:dyDescent="0.2">
      <c r="A72" s="49" t="s">
        <v>79</v>
      </c>
      <c r="B72" s="53">
        <f>(B71/$L$71)</f>
        <v>1.9301141362200347E-2</v>
      </c>
      <c r="C72" s="53">
        <f t="shared" ref="C72:L72" si="1">(C71/$L$71)</f>
        <v>0.23350106621945252</v>
      </c>
      <c r="D72" s="53">
        <f t="shared" si="1"/>
        <v>0.43809429151242035</v>
      </c>
      <c r="E72" s="53">
        <f t="shared" si="1"/>
        <v>2.6269186009598523E-2</v>
      </c>
      <c r="F72" s="53">
        <f t="shared" si="1"/>
        <v>4.1541766096062872E-3</v>
      </c>
      <c r="G72" s="53">
        <f t="shared" si="1"/>
        <v>0</v>
      </c>
      <c r="H72" s="53">
        <f t="shared" si="1"/>
        <v>3.9260910649752526E-2</v>
      </c>
      <c r="I72" s="53">
        <f t="shared" si="1"/>
        <v>0.18277870719314124</v>
      </c>
      <c r="J72" s="53">
        <f t="shared" si="1"/>
        <v>1.9924800765266683E-3</v>
      </c>
      <c r="K72" s="53">
        <f t="shared" si="1"/>
        <v>5.4648041268784447E-2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104</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25000</v>
      </c>
      <c r="D4" s="43">
        <v>10622610</v>
      </c>
      <c r="E4" s="43">
        <v>0</v>
      </c>
      <c r="F4" s="43">
        <v>0</v>
      </c>
      <c r="G4" s="43">
        <v>0</v>
      </c>
      <c r="H4" s="43">
        <v>0</v>
      </c>
      <c r="I4" s="42">
        <v>0</v>
      </c>
      <c r="J4" s="44">
        <v>0</v>
      </c>
      <c r="K4" s="42">
        <v>0</v>
      </c>
      <c r="L4" s="42">
        <v>10647610</v>
      </c>
      <c r="M4" s="45">
        <f>L4/$L$71</f>
        <v>9.8085880834628669E-3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845291</v>
      </c>
      <c r="C6" s="33">
        <v>4260354</v>
      </c>
      <c r="D6" s="32">
        <v>11134963</v>
      </c>
      <c r="E6" s="32">
        <v>0</v>
      </c>
      <c r="F6" s="32">
        <v>0</v>
      </c>
      <c r="G6" s="32">
        <v>0</v>
      </c>
      <c r="H6" s="32">
        <v>135773</v>
      </c>
      <c r="I6" s="33">
        <v>0</v>
      </c>
      <c r="J6" s="47">
        <v>0</v>
      </c>
      <c r="K6" s="33">
        <v>71832</v>
      </c>
      <c r="L6" s="33">
        <v>16448214</v>
      </c>
      <c r="M6" s="48">
        <f t="shared" ref="M6:M69" si="0">L6/$L$71</f>
        <v>1.5152109800663914E-2</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9033140</v>
      </c>
      <c r="D8" s="32">
        <v>3048895</v>
      </c>
      <c r="E8" s="32">
        <v>0</v>
      </c>
      <c r="F8" s="32">
        <v>0</v>
      </c>
      <c r="G8" s="32">
        <v>0</v>
      </c>
      <c r="H8" s="32">
        <v>324116</v>
      </c>
      <c r="I8" s="33">
        <v>573943</v>
      </c>
      <c r="J8" s="47">
        <v>9385</v>
      </c>
      <c r="K8" s="33">
        <v>0</v>
      </c>
      <c r="L8" s="33">
        <v>12989479</v>
      </c>
      <c r="M8" s="48">
        <f t="shared" si="0"/>
        <v>1.1965919951030433E-2</v>
      </c>
    </row>
    <row r="9" spans="1:13" x14ac:dyDescent="0.2">
      <c r="A9" s="46" t="s">
        <v>11</v>
      </c>
      <c r="B9" s="31">
        <v>5821347</v>
      </c>
      <c r="C9" s="33">
        <v>72626099</v>
      </c>
      <c r="D9" s="32">
        <v>315120200</v>
      </c>
      <c r="E9" s="32">
        <v>22773300</v>
      </c>
      <c r="F9" s="32">
        <v>0</v>
      </c>
      <c r="G9" s="32">
        <v>0</v>
      </c>
      <c r="H9" s="32">
        <v>11267052</v>
      </c>
      <c r="I9" s="33">
        <v>52634854</v>
      </c>
      <c r="J9" s="47">
        <v>0</v>
      </c>
      <c r="K9" s="33">
        <v>5580682</v>
      </c>
      <c r="L9" s="33">
        <v>485823535</v>
      </c>
      <c r="M9" s="48">
        <f t="shared" si="0"/>
        <v>0.44754108537660608</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211281</v>
      </c>
      <c r="D11" s="32">
        <v>0</v>
      </c>
      <c r="E11" s="32">
        <v>0</v>
      </c>
      <c r="F11" s="32">
        <v>0</v>
      </c>
      <c r="G11" s="32">
        <v>0</v>
      </c>
      <c r="H11" s="32">
        <v>0</v>
      </c>
      <c r="I11" s="33">
        <v>0</v>
      </c>
      <c r="J11" s="47">
        <v>0</v>
      </c>
      <c r="K11" s="33">
        <v>308685</v>
      </c>
      <c r="L11" s="33">
        <v>519966</v>
      </c>
      <c r="M11" s="48">
        <f t="shared" si="0"/>
        <v>4.7899315540349925E-4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874731</v>
      </c>
      <c r="D13" s="32">
        <v>0</v>
      </c>
      <c r="E13" s="32">
        <v>0</v>
      </c>
      <c r="F13" s="32">
        <v>0</v>
      </c>
      <c r="G13" s="32">
        <v>0</v>
      </c>
      <c r="H13" s="32">
        <v>0</v>
      </c>
      <c r="I13" s="33">
        <v>119700</v>
      </c>
      <c r="J13" s="47">
        <v>0</v>
      </c>
      <c r="K13" s="33">
        <v>0</v>
      </c>
      <c r="L13" s="33">
        <v>994431</v>
      </c>
      <c r="M13" s="48">
        <f t="shared" si="0"/>
        <v>9.1607074793555187E-4</v>
      </c>
    </row>
    <row r="14" spans="1:13" x14ac:dyDescent="0.2">
      <c r="A14" s="46" t="s">
        <v>16</v>
      </c>
      <c r="B14" s="31">
        <v>0</v>
      </c>
      <c r="C14" s="33">
        <v>265537</v>
      </c>
      <c r="D14" s="32">
        <v>0</v>
      </c>
      <c r="E14" s="32">
        <v>0</v>
      </c>
      <c r="F14" s="32">
        <v>0</v>
      </c>
      <c r="G14" s="32">
        <v>0</v>
      </c>
      <c r="H14" s="32">
        <v>1153734</v>
      </c>
      <c r="I14" s="33">
        <v>0</v>
      </c>
      <c r="J14" s="47">
        <v>0</v>
      </c>
      <c r="K14" s="33">
        <v>767527</v>
      </c>
      <c r="L14" s="33">
        <v>2186798</v>
      </c>
      <c r="M14" s="48">
        <f t="shared" si="0"/>
        <v>2.0144803203479868E-3</v>
      </c>
    </row>
    <row r="15" spans="1:13" x14ac:dyDescent="0.2">
      <c r="A15" s="46" t="s">
        <v>17</v>
      </c>
      <c r="B15" s="31">
        <v>0</v>
      </c>
      <c r="C15" s="33">
        <v>0</v>
      </c>
      <c r="D15" s="32">
        <v>2217341</v>
      </c>
      <c r="E15" s="32">
        <v>0</v>
      </c>
      <c r="F15" s="32">
        <v>0</v>
      </c>
      <c r="G15" s="32">
        <v>0</v>
      </c>
      <c r="H15" s="32">
        <v>0</v>
      </c>
      <c r="I15" s="33">
        <v>0</v>
      </c>
      <c r="J15" s="47">
        <v>0</v>
      </c>
      <c r="K15" s="33">
        <v>0</v>
      </c>
      <c r="L15" s="33">
        <v>2217341</v>
      </c>
      <c r="M15" s="48">
        <f t="shared" si="0"/>
        <v>2.0426165599203611E-3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2981659</v>
      </c>
      <c r="D19" s="32">
        <v>0</v>
      </c>
      <c r="E19" s="32">
        <v>0</v>
      </c>
      <c r="F19" s="32">
        <v>0</v>
      </c>
      <c r="G19" s="32">
        <v>0</v>
      </c>
      <c r="H19" s="32">
        <v>0</v>
      </c>
      <c r="I19" s="33">
        <v>0</v>
      </c>
      <c r="J19" s="47">
        <v>0</v>
      </c>
      <c r="K19" s="33">
        <v>0</v>
      </c>
      <c r="L19" s="33">
        <v>2981659</v>
      </c>
      <c r="M19" s="48">
        <f t="shared" si="0"/>
        <v>2.7467070015101801E-3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136255</v>
      </c>
      <c r="E21" s="32">
        <v>0</v>
      </c>
      <c r="F21" s="32">
        <v>0</v>
      </c>
      <c r="G21" s="32">
        <v>0</v>
      </c>
      <c r="H21" s="32">
        <v>0</v>
      </c>
      <c r="I21" s="33">
        <v>0</v>
      </c>
      <c r="J21" s="47">
        <v>0</v>
      </c>
      <c r="K21" s="33">
        <v>0</v>
      </c>
      <c r="L21" s="33">
        <v>136255</v>
      </c>
      <c r="M21" s="48">
        <f t="shared" si="0"/>
        <v>1.2551823078721261E-4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15778</v>
      </c>
      <c r="E23" s="32">
        <v>0</v>
      </c>
      <c r="F23" s="32">
        <v>0</v>
      </c>
      <c r="G23" s="32">
        <v>0</v>
      </c>
      <c r="H23" s="32">
        <v>0</v>
      </c>
      <c r="I23" s="33">
        <v>0</v>
      </c>
      <c r="J23" s="47">
        <v>0</v>
      </c>
      <c r="K23" s="33">
        <v>0</v>
      </c>
      <c r="L23" s="33">
        <v>15778</v>
      </c>
      <c r="M23" s="48">
        <f t="shared" si="0"/>
        <v>1.4534708050057911E-5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1513025</v>
      </c>
      <c r="E30" s="32">
        <v>0</v>
      </c>
      <c r="F30" s="32">
        <v>0</v>
      </c>
      <c r="G30" s="32">
        <v>0</v>
      </c>
      <c r="H30" s="32">
        <v>0</v>
      </c>
      <c r="I30" s="33">
        <v>1254880</v>
      </c>
      <c r="J30" s="47">
        <v>0</v>
      </c>
      <c r="K30" s="33">
        <v>0</v>
      </c>
      <c r="L30" s="33">
        <v>2767905</v>
      </c>
      <c r="M30" s="48">
        <f t="shared" si="0"/>
        <v>2.5497966209466053E-3</v>
      </c>
    </row>
    <row r="31" spans="1:13" x14ac:dyDescent="0.2">
      <c r="A31" s="46" t="s">
        <v>32</v>
      </c>
      <c r="B31" s="31">
        <v>0</v>
      </c>
      <c r="C31" s="33">
        <v>30952728</v>
      </c>
      <c r="D31" s="32">
        <v>0</v>
      </c>
      <c r="E31" s="32">
        <v>0</v>
      </c>
      <c r="F31" s="32">
        <v>286425</v>
      </c>
      <c r="G31" s="32">
        <v>0</v>
      </c>
      <c r="H31" s="32">
        <v>0</v>
      </c>
      <c r="I31" s="33">
        <v>0</v>
      </c>
      <c r="J31" s="47">
        <v>0</v>
      </c>
      <c r="K31" s="33">
        <v>5510012</v>
      </c>
      <c r="L31" s="33">
        <v>36749165</v>
      </c>
      <c r="M31" s="48">
        <f t="shared" si="0"/>
        <v>3.3853364454202457E-2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2064382</v>
      </c>
      <c r="D33" s="32">
        <v>0</v>
      </c>
      <c r="E33" s="32">
        <v>0</v>
      </c>
      <c r="F33" s="32">
        <v>0</v>
      </c>
      <c r="G33" s="32">
        <v>0</v>
      </c>
      <c r="H33" s="32">
        <v>0</v>
      </c>
      <c r="I33" s="33">
        <v>0</v>
      </c>
      <c r="J33" s="47">
        <v>0</v>
      </c>
      <c r="K33" s="33">
        <v>0</v>
      </c>
      <c r="L33" s="33">
        <v>2064382</v>
      </c>
      <c r="M33" s="48">
        <f t="shared" si="0"/>
        <v>1.9017105890350265E-3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6732</v>
      </c>
      <c r="D37" s="32">
        <v>6001012</v>
      </c>
      <c r="E37" s="32">
        <v>0</v>
      </c>
      <c r="F37" s="32">
        <v>139093</v>
      </c>
      <c r="G37" s="32">
        <v>0</v>
      </c>
      <c r="H37" s="32">
        <v>0</v>
      </c>
      <c r="I37" s="33">
        <v>2219971</v>
      </c>
      <c r="J37" s="47">
        <v>0</v>
      </c>
      <c r="K37" s="33">
        <v>0</v>
      </c>
      <c r="L37" s="33">
        <v>8366809</v>
      </c>
      <c r="M37" s="48">
        <f t="shared" si="0"/>
        <v>7.7075121134235628E-3</v>
      </c>
    </row>
    <row r="38" spans="1:13" x14ac:dyDescent="0.2">
      <c r="A38" s="46" t="s">
        <v>1</v>
      </c>
      <c r="B38" s="31">
        <v>0</v>
      </c>
      <c r="C38" s="33">
        <v>29281232</v>
      </c>
      <c r="D38" s="32">
        <v>42092461</v>
      </c>
      <c r="E38" s="32">
        <v>0</v>
      </c>
      <c r="F38" s="32">
        <v>0</v>
      </c>
      <c r="G38" s="32">
        <v>0</v>
      </c>
      <c r="H38" s="32">
        <v>30861833</v>
      </c>
      <c r="I38" s="33">
        <v>24735776</v>
      </c>
      <c r="J38" s="47">
        <v>0</v>
      </c>
      <c r="K38" s="33">
        <v>4097663</v>
      </c>
      <c r="L38" s="33">
        <v>131068967</v>
      </c>
      <c r="M38" s="48">
        <f t="shared" si="0"/>
        <v>0.12074085243805771</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1.1669773201808443E-5</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1249497</v>
      </c>
      <c r="C43" s="33">
        <v>1473459</v>
      </c>
      <c r="D43" s="32">
        <v>0</v>
      </c>
      <c r="E43" s="32">
        <v>0</v>
      </c>
      <c r="F43" s="32">
        <v>0</v>
      </c>
      <c r="G43" s="32">
        <v>0</v>
      </c>
      <c r="H43" s="32">
        <v>0</v>
      </c>
      <c r="I43" s="33">
        <v>0</v>
      </c>
      <c r="J43" s="47">
        <v>0</v>
      </c>
      <c r="K43" s="33">
        <v>0</v>
      </c>
      <c r="L43" s="33">
        <v>2722957</v>
      </c>
      <c r="M43" s="48">
        <f t="shared" si="0"/>
        <v>2.5083904821816159E-3</v>
      </c>
    </row>
    <row r="44" spans="1:13" x14ac:dyDescent="0.2">
      <c r="A44" s="46" t="s">
        <v>43</v>
      </c>
      <c r="B44" s="31">
        <v>0</v>
      </c>
      <c r="C44" s="33">
        <v>0</v>
      </c>
      <c r="D44" s="32">
        <v>12117493</v>
      </c>
      <c r="E44" s="32">
        <v>0</v>
      </c>
      <c r="F44" s="32">
        <v>0</v>
      </c>
      <c r="G44" s="32">
        <v>0</v>
      </c>
      <c r="H44" s="32">
        <v>0</v>
      </c>
      <c r="I44" s="33">
        <v>0</v>
      </c>
      <c r="J44" s="47">
        <v>0</v>
      </c>
      <c r="K44" s="33">
        <v>0</v>
      </c>
      <c r="L44" s="33">
        <v>12117493</v>
      </c>
      <c r="M44" s="48">
        <f t="shared" si="0"/>
        <v>1.1162645649234401E-2</v>
      </c>
    </row>
    <row r="45" spans="1:13" x14ac:dyDescent="0.2">
      <c r="A45" s="46" t="s">
        <v>44</v>
      </c>
      <c r="B45" s="31">
        <v>0</v>
      </c>
      <c r="C45" s="33">
        <v>0</v>
      </c>
      <c r="D45" s="32">
        <v>0</v>
      </c>
      <c r="E45" s="32">
        <v>0</v>
      </c>
      <c r="F45" s="32">
        <v>0</v>
      </c>
      <c r="G45" s="32">
        <v>0</v>
      </c>
      <c r="H45" s="32">
        <v>609203</v>
      </c>
      <c r="I45" s="33">
        <v>0</v>
      </c>
      <c r="J45" s="47">
        <v>10866</v>
      </c>
      <c r="K45" s="33">
        <v>355865</v>
      </c>
      <c r="L45" s="33">
        <v>975934</v>
      </c>
      <c r="M45" s="48">
        <f t="shared" si="0"/>
        <v>8.990312945953363E-4</v>
      </c>
    </row>
    <row r="46" spans="1:13" x14ac:dyDescent="0.2">
      <c r="A46" s="46" t="s">
        <v>45</v>
      </c>
      <c r="B46" s="31">
        <v>2423272</v>
      </c>
      <c r="C46" s="33">
        <v>15311849</v>
      </c>
      <c r="D46" s="32">
        <v>0</v>
      </c>
      <c r="E46" s="32">
        <v>5310350</v>
      </c>
      <c r="F46" s="32">
        <v>703343</v>
      </c>
      <c r="G46" s="32">
        <v>0</v>
      </c>
      <c r="H46" s="32">
        <v>257580</v>
      </c>
      <c r="I46" s="33">
        <v>44622879</v>
      </c>
      <c r="J46" s="47">
        <v>0</v>
      </c>
      <c r="K46" s="33">
        <v>6267879</v>
      </c>
      <c r="L46" s="33">
        <v>74897152</v>
      </c>
      <c r="M46" s="48">
        <f t="shared" si="0"/>
        <v>6.8995325015896239E-2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464263</v>
      </c>
      <c r="J50" s="47">
        <v>0</v>
      </c>
      <c r="K50" s="33">
        <v>0</v>
      </c>
      <c r="L50" s="33">
        <v>464263</v>
      </c>
      <c r="M50" s="48">
        <f t="shared" si="0"/>
        <v>4.2767950078869538E-4</v>
      </c>
    </row>
    <row r="51" spans="1:13" x14ac:dyDescent="0.2">
      <c r="A51" s="46" t="s">
        <v>49</v>
      </c>
      <c r="B51" s="31">
        <v>112992</v>
      </c>
      <c r="C51" s="33">
        <v>29635295</v>
      </c>
      <c r="D51" s="32">
        <v>3024318</v>
      </c>
      <c r="E51" s="32">
        <v>0</v>
      </c>
      <c r="F51" s="32">
        <v>145629</v>
      </c>
      <c r="G51" s="32">
        <v>0</v>
      </c>
      <c r="H51" s="32">
        <v>0</v>
      </c>
      <c r="I51" s="33">
        <v>5067503</v>
      </c>
      <c r="J51" s="47">
        <v>352247</v>
      </c>
      <c r="K51" s="33">
        <v>140941</v>
      </c>
      <c r="L51" s="33">
        <v>38478925</v>
      </c>
      <c r="M51" s="48">
        <f t="shared" si="0"/>
        <v>3.5446820950378669E-2</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9342769</v>
      </c>
      <c r="C53" s="33">
        <v>26976162</v>
      </c>
      <c r="D53" s="32">
        <v>28649324</v>
      </c>
      <c r="E53" s="32">
        <v>0</v>
      </c>
      <c r="F53" s="32">
        <v>0</v>
      </c>
      <c r="G53" s="32">
        <v>0</v>
      </c>
      <c r="H53" s="32">
        <v>104503</v>
      </c>
      <c r="I53" s="33">
        <v>14175937</v>
      </c>
      <c r="J53" s="47">
        <v>247487</v>
      </c>
      <c r="K53" s="33">
        <v>4497524</v>
      </c>
      <c r="L53" s="33">
        <v>83993706</v>
      </c>
      <c r="M53" s="48">
        <f t="shared" si="0"/>
        <v>7.7375078891646437E-2</v>
      </c>
    </row>
    <row r="54" spans="1:13" x14ac:dyDescent="0.2">
      <c r="A54" s="46" t="s">
        <v>51</v>
      </c>
      <c r="B54" s="31">
        <v>0</v>
      </c>
      <c r="C54" s="33">
        <v>1316964</v>
      </c>
      <c r="D54" s="32">
        <v>0</v>
      </c>
      <c r="E54" s="32">
        <v>0</v>
      </c>
      <c r="F54" s="32">
        <v>447332</v>
      </c>
      <c r="G54" s="32">
        <v>0</v>
      </c>
      <c r="H54" s="32">
        <v>0</v>
      </c>
      <c r="I54" s="33">
        <v>0</v>
      </c>
      <c r="J54" s="47">
        <v>782727</v>
      </c>
      <c r="K54" s="33">
        <v>11444</v>
      </c>
      <c r="L54" s="33">
        <v>2558467</v>
      </c>
      <c r="M54" s="48">
        <f t="shared" si="0"/>
        <v>2.3568621435357782E-3</v>
      </c>
    </row>
    <row r="55" spans="1:13" x14ac:dyDescent="0.2">
      <c r="A55" s="46" t="s">
        <v>52</v>
      </c>
      <c r="B55" s="31">
        <v>0</v>
      </c>
      <c r="C55" s="33">
        <v>4682023</v>
      </c>
      <c r="D55" s="32">
        <v>0</v>
      </c>
      <c r="E55" s="32">
        <v>0</v>
      </c>
      <c r="F55" s="32">
        <v>0</v>
      </c>
      <c r="G55" s="32">
        <v>0</v>
      </c>
      <c r="H55" s="32">
        <v>0</v>
      </c>
      <c r="I55" s="33">
        <v>0</v>
      </c>
      <c r="J55" s="47">
        <v>0</v>
      </c>
      <c r="K55" s="33">
        <v>112142</v>
      </c>
      <c r="L55" s="33">
        <v>4794165</v>
      </c>
      <c r="M55" s="48">
        <f t="shared" si="0"/>
        <v>4.4163891886681381E-3</v>
      </c>
    </row>
    <row r="56" spans="1:13" x14ac:dyDescent="0.2">
      <c r="A56" s="46" t="s">
        <v>53</v>
      </c>
      <c r="B56" s="31">
        <v>3462</v>
      </c>
      <c r="C56" s="33">
        <v>2603235</v>
      </c>
      <c r="D56" s="32">
        <v>6176498</v>
      </c>
      <c r="E56" s="32">
        <v>0</v>
      </c>
      <c r="F56" s="32">
        <v>13175</v>
      </c>
      <c r="G56" s="32">
        <v>0</v>
      </c>
      <c r="H56" s="32">
        <v>0</v>
      </c>
      <c r="I56" s="33">
        <v>0</v>
      </c>
      <c r="J56" s="47">
        <v>0</v>
      </c>
      <c r="K56" s="33">
        <v>409996</v>
      </c>
      <c r="L56" s="33">
        <v>9206365</v>
      </c>
      <c r="M56" s="48">
        <f t="shared" si="0"/>
        <v>8.4809118695190391E-3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45513</v>
      </c>
      <c r="D58" s="32">
        <v>1895083</v>
      </c>
      <c r="E58" s="32">
        <v>0</v>
      </c>
      <c r="F58" s="32">
        <v>0</v>
      </c>
      <c r="G58" s="32">
        <v>0</v>
      </c>
      <c r="H58" s="32">
        <v>0</v>
      </c>
      <c r="I58" s="33">
        <v>886410</v>
      </c>
      <c r="J58" s="47">
        <v>0</v>
      </c>
      <c r="K58" s="33">
        <v>63040</v>
      </c>
      <c r="L58" s="33">
        <v>2950079</v>
      </c>
      <c r="M58" s="48">
        <f t="shared" si="0"/>
        <v>2.7176154765880841E-3</v>
      </c>
    </row>
    <row r="59" spans="1:13" x14ac:dyDescent="0.2">
      <c r="A59" s="46" t="s">
        <v>70</v>
      </c>
      <c r="B59" s="31">
        <v>0</v>
      </c>
      <c r="C59" s="33">
        <v>26903130</v>
      </c>
      <c r="D59" s="32">
        <v>0</v>
      </c>
      <c r="E59" s="32">
        <v>0</v>
      </c>
      <c r="F59" s="32">
        <v>481478</v>
      </c>
      <c r="G59" s="32">
        <v>0</v>
      </c>
      <c r="H59" s="32">
        <v>301219</v>
      </c>
      <c r="I59" s="33">
        <v>22280331</v>
      </c>
      <c r="J59" s="47">
        <v>0</v>
      </c>
      <c r="K59" s="33">
        <v>14731322</v>
      </c>
      <c r="L59" s="33">
        <v>64697480</v>
      </c>
      <c r="M59" s="48">
        <f t="shared" si="0"/>
        <v>5.9599377828271051E-2</v>
      </c>
    </row>
    <row r="60" spans="1:13" x14ac:dyDescent="0.2">
      <c r="A60" s="46" t="s">
        <v>55</v>
      </c>
      <c r="B60" s="31">
        <v>0</v>
      </c>
      <c r="C60" s="33">
        <v>0</v>
      </c>
      <c r="D60" s="32">
        <v>182554</v>
      </c>
      <c r="E60" s="32">
        <v>0</v>
      </c>
      <c r="F60" s="32">
        <v>0</v>
      </c>
      <c r="G60" s="32">
        <v>0</v>
      </c>
      <c r="H60" s="32">
        <v>0</v>
      </c>
      <c r="I60" s="33">
        <v>0</v>
      </c>
      <c r="J60" s="47">
        <v>0</v>
      </c>
      <c r="K60" s="33">
        <v>0</v>
      </c>
      <c r="L60" s="33">
        <v>182554</v>
      </c>
      <c r="M60" s="48">
        <f t="shared" si="0"/>
        <v>1.6816891198949624E-4</v>
      </c>
    </row>
    <row r="61" spans="1:13" x14ac:dyDescent="0.2">
      <c r="A61" s="46" t="s">
        <v>6</v>
      </c>
      <c r="B61" s="31">
        <v>0</v>
      </c>
      <c r="C61" s="33">
        <v>0</v>
      </c>
      <c r="D61" s="32">
        <v>14123559</v>
      </c>
      <c r="E61" s="32">
        <v>0</v>
      </c>
      <c r="F61" s="32">
        <v>0</v>
      </c>
      <c r="G61" s="32">
        <v>0</v>
      </c>
      <c r="H61" s="32">
        <v>0</v>
      </c>
      <c r="I61" s="33">
        <v>8906000</v>
      </c>
      <c r="J61" s="47">
        <v>0</v>
      </c>
      <c r="K61" s="33">
        <v>17965895</v>
      </c>
      <c r="L61" s="33">
        <v>40995454</v>
      </c>
      <c r="M61" s="48">
        <f t="shared" si="0"/>
        <v>3.776504976990612E-2</v>
      </c>
    </row>
    <row r="62" spans="1:13" x14ac:dyDescent="0.2">
      <c r="A62" s="46" t="s">
        <v>5</v>
      </c>
      <c r="B62" s="31">
        <v>0</v>
      </c>
      <c r="C62" s="33">
        <v>0</v>
      </c>
      <c r="D62" s="32">
        <v>0</v>
      </c>
      <c r="E62" s="32">
        <v>0</v>
      </c>
      <c r="F62" s="32">
        <v>1434292</v>
      </c>
      <c r="G62" s="32">
        <v>0</v>
      </c>
      <c r="H62" s="32">
        <v>38682</v>
      </c>
      <c r="I62" s="33">
        <v>0</v>
      </c>
      <c r="J62" s="47">
        <v>0</v>
      </c>
      <c r="K62" s="33">
        <v>964035</v>
      </c>
      <c r="L62" s="33">
        <v>2437010</v>
      </c>
      <c r="M62" s="48">
        <f t="shared" si="0"/>
        <v>2.2449758439011046E-3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16168227</v>
      </c>
      <c r="D67" s="32">
        <v>481749</v>
      </c>
      <c r="E67" s="32">
        <v>0</v>
      </c>
      <c r="F67" s="32">
        <v>970158</v>
      </c>
      <c r="G67" s="32">
        <v>0</v>
      </c>
      <c r="H67" s="32">
        <v>90066</v>
      </c>
      <c r="I67" s="33">
        <v>10030628</v>
      </c>
      <c r="J67" s="47">
        <v>127708</v>
      </c>
      <c r="K67" s="33">
        <v>208019</v>
      </c>
      <c r="L67" s="33">
        <v>28076555</v>
      </c>
      <c r="M67" s="48">
        <f t="shared" si="0"/>
        <v>2.5864148179515382E-2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19858663</v>
      </c>
      <c r="C71" s="50">
        <v>277698734</v>
      </c>
      <c r="D71" s="50">
        <v>458553118</v>
      </c>
      <c r="E71" s="50">
        <v>28083650</v>
      </c>
      <c r="F71" s="50">
        <v>4620926</v>
      </c>
      <c r="G71" s="50">
        <v>0</v>
      </c>
      <c r="H71" s="50">
        <v>45143764</v>
      </c>
      <c r="I71" s="50">
        <v>187973075</v>
      </c>
      <c r="J71" s="50">
        <v>1543089</v>
      </c>
      <c r="K71" s="50">
        <v>62064501</v>
      </c>
      <c r="L71" s="50">
        <v>1085539520</v>
      </c>
      <c r="M71" s="51">
        <f>L71/$L$71</f>
        <v>1</v>
      </c>
    </row>
    <row r="72" spans="1:13" x14ac:dyDescent="0.2">
      <c r="A72" s="49" t="s">
        <v>79</v>
      </c>
      <c r="B72" s="53">
        <f>(B71/$L$71)</f>
        <v>1.8293818542875345E-2</v>
      </c>
      <c r="C72" s="53">
        <f t="shared" ref="C72:L72" si="1">(C71/$L$71)</f>
        <v>0.2558163280872538</v>
      </c>
      <c r="D72" s="53">
        <f t="shared" si="1"/>
        <v>0.42241955226098077</v>
      </c>
      <c r="E72" s="53">
        <f t="shared" si="1"/>
        <v>2.5870684100013235E-2</v>
      </c>
      <c r="F72" s="53">
        <f t="shared" si="1"/>
        <v>4.256801263209653E-3</v>
      </c>
      <c r="G72" s="53">
        <f t="shared" si="1"/>
        <v>0</v>
      </c>
      <c r="H72" s="53">
        <f t="shared" si="1"/>
        <v>4.15864767410771E-2</v>
      </c>
      <c r="I72" s="53">
        <f t="shared" si="1"/>
        <v>0.17316096884247936</v>
      </c>
      <c r="J72" s="53">
        <f t="shared" si="1"/>
        <v>1.4214950000162132E-3</v>
      </c>
      <c r="K72" s="53">
        <f t="shared" si="1"/>
        <v>5.717387516209451E-2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105</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10253326</v>
      </c>
      <c r="E4" s="43">
        <v>0</v>
      </c>
      <c r="F4" s="43">
        <v>0</v>
      </c>
      <c r="G4" s="43">
        <v>0</v>
      </c>
      <c r="H4" s="43">
        <v>0</v>
      </c>
      <c r="I4" s="42">
        <v>0</v>
      </c>
      <c r="J4" s="44">
        <v>0</v>
      </c>
      <c r="K4" s="42">
        <v>0</v>
      </c>
      <c r="L4" s="42">
        <v>10264326</v>
      </c>
      <c r="M4" s="45">
        <f>L4/$L$71</f>
        <v>1.0110320134035183E-2</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967052</v>
      </c>
      <c r="C6" s="33">
        <v>1878350</v>
      </c>
      <c r="D6" s="32">
        <v>10125774</v>
      </c>
      <c r="E6" s="32">
        <v>0</v>
      </c>
      <c r="F6" s="32">
        <v>0</v>
      </c>
      <c r="G6" s="32">
        <v>0</v>
      </c>
      <c r="H6" s="32">
        <v>135773</v>
      </c>
      <c r="I6" s="33">
        <v>0</v>
      </c>
      <c r="J6" s="47">
        <v>0</v>
      </c>
      <c r="K6" s="33">
        <v>28993</v>
      </c>
      <c r="L6" s="33">
        <v>13135942</v>
      </c>
      <c r="M6" s="48">
        <f t="shared" ref="M6:M69" si="0">L6/$L$71</f>
        <v>1.2938850430327173E-2</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8876512</v>
      </c>
      <c r="D8" s="32">
        <v>2896381</v>
      </c>
      <c r="E8" s="32">
        <v>0</v>
      </c>
      <c r="F8" s="32">
        <v>0</v>
      </c>
      <c r="G8" s="32">
        <v>0</v>
      </c>
      <c r="H8" s="32">
        <v>552450</v>
      </c>
      <c r="I8" s="33">
        <v>551762</v>
      </c>
      <c r="J8" s="47">
        <v>0</v>
      </c>
      <c r="K8" s="33">
        <v>0</v>
      </c>
      <c r="L8" s="33">
        <v>12877105</v>
      </c>
      <c r="M8" s="48">
        <f t="shared" si="0"/>
        <v>1.2683897018624032E-2</v>
      </c>
    </row>
    <row r="9" spans="1:13" x14ac:dyDescent="0.2">
      <c r="A9" s="46" t="s">
        <v>11</v>
      </c>
      <c r="B9" s="31">
        <v>5655437</v>
      </c>
      <c r="C9" s="33">
        <v>71267608</v>
      </c>
      <c r="D9" s="32">
        <v>305092090</v>
      </c>
      <c r="E9" s="32">
        <v>21621785</v>
      </c>
      <c r="F9" s="32">
        <v>0</v>
      </c>
      <c r="G9" s="32">
        <v>0</v>
      </c>
      <c r="H9" s="32">
        <v>9904460</v>
      </c>
      <c r="I9" s="33">
        <v>49381737</v>
      </c>
      <c r="J9" s="47">
        <v>0</v>
      </c>
      <c r="K9" s="33">
        <v>5360747</v>
      </c>
      <c r="L9" s="33">
        <v>468283865</v>
      </c>
      <c r="M9" s="48">
        <f t="shared" si="0"/>
        <v>0.46125773760043415</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311186</v>
      </c>
      <c r="D11" s="32">
        <v>0</v>
      </c>
      <c r="E11" s="32">
        <v>0</v>
      </c>
      <c r="F11" s="32">
        <v>0</v>
      </c>
      <c r="G11" s="32">
        <v>0</v>
      </c>
      <c r="H11" s="32">
        <v>0</v>
      </c>
      <c r="I11" s="33">
        <v>0</v>
      </c>
      <c r="J11" s="47">
        <v>0</v>
      </c>
      <c r="K11" s="33">
        <v>303800</v>
      </c>
      <c r="L11" s="33">
        <v>614986</v>
      </c>
      <c r="M11" s="48">
        <f t="shared" si="0"/>
        <v>6.0575875492942851E-4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856234</v>
      </c>
      <c r="D13" s="32">
        <v>0</v>
      </c>
      <c r="E13" s="32">
        <v>0</v>
      </c>
      <c r="F13" s="32">
        <v>0</v>
      </c>
      <c r="G13" s="32">
        <v>0</v>
      </c>
      <c r="H13" s="32">
        <v>0</v>
      </c>
      <c r="I13" s="33">
        <v>108756</v>
      </c>
      <c r="J13" s="47">
        <v>0</v>
      </c>
      <c r="K13" s="33">
        <v>0</v>
      </c>
      <c r="L13" s="33">
        <v>964990</v>
      </c>
      <c r="M13" s="48">
        <f t="shared" si="0"/>
        <v>9.5051129768701926E-4</v>
      </c>
    </row>
    <row r="14" spans="1:13" x14ac:dyDescent="0.2">
      <c r="A14" s="46" t="s">
        <v>16</v>
      </c>
      <c r="B14" s="31">
        <v>0</v>
      </c>
      <c r="C14" s="33">
        <v>268207</v>
      </c>
      <c r="D14" s="32">
        <v>0</v>
      </c>
      <c r="E14" s="32">
        <v>0</v>
      </c>
      <c r="F14" s="32">
        <v>0</v>
      </c>
      <c r="G14" s="32">
        <v>0</v>
      </c>
      <c r="H14" s="32">
        <v>1424937</v>
      </c>
      <c r="I14" s="33">
        <v>0</v>
      </c>
      <c r="J14" s="47">
        <v>0</v>
      </c>
      <c r="K14" s="33">
        <v>829775</v>
      </c>
      <c r="L14" s="33">
        <v>2522918</v>
      </c>
      <c r="M14" s="48">
        <f t="shared" si="0"/>
        <v>2.4850641583207488E-3</v>
      </c>
    </row>
    <row r="15" spans="1:13" x14ac:dyDescent="0.2">
      <c r="A15" s="46" t="s">
        <v>17</v>
      </c>
      <c r="B15" s="31">
        <v>0</v>
      </c>
      <c r="C15" s="33">
        <v>0</v>
      </c>
      <c r="D15" s="32">
        <v>2229084</v>
      </c>
      <c r="E15" s="32">
        <v>0</v>
      </c>
      <c r="F15" s="32">
        <v>0</v>
      </c>
      <c r="G15" s="32">
        <v>0</v>
      </c>
      <c r="H15" s="32">
        <v>0</v>
      </c>
      <c r="I15" s="33">
        <v>0</v>
      </c>
      <c r="J15" s="47">
        <v>0</v>
      </c>
      <c r="K15" s="33">
        <v>0</v>
      </c>
      <c r="L15" s="33">
        <v>2229084</v>
      </c>
      <c r="M15" s="48">
        <f t="shared" si="0"/>
        <v>2.1956388413282746E-3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2819753</v>
      </c>
      <c r="D19" s="32">
        <v>0</v>
      </c>
      <c r="E19" s="32">
        <v>0</v>
      </c>
      <c r="F19" s="32">
        <v>0</v>
      </c>
      <c r="G19" s="32">
        <v>0</v>
      </c>
      <c r="H19" s="32">
        <v>0</v>
      </c>
      <c r="I19" s="33">
        <v>0</v>
      </c>
      <c r="J19" s="47">
        <v>0</v>
      </c>
      <c r="K19" s="33">
        <v>0</v>
      </c>
      <c r="L19" s="33">
        <v>2819753</v>
      </c>
      <c r="M19" s="48">
        <f t="shared" si="0"/>
        <v>2.7774454483330043E-3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134935</v>
      </c>
      <c r="E21" s="32">
        <v>0</v>
      </c>
      <c r="F21" s="32">
        <v>0</v>
      </c>
      <c r="G21" s="32">
        <v>0</v>
      </c>
      <c r="H21" s="32">
        <v>0</v>
      </c>
      <c r="I21" s="33">
        <v>0</v>
      </c>
      <c r="J21" s="47">
        <v>0</v>
      </c>
      <c r="K21" s="33">
        <v>0</v>
      </c>
      <c r="L21" s="33">
        <v>134935</v>
      </c>
      <c r="M21" s="48">
        <f t="shared" si="0"/>
        <v>1.3291043632928626E-4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64740</v>
      </c>
      <c r="E23" s="32">
        <v>0</v>
      </c>
      <c r="F23" s="32">
        <v>0</v>
      </c>
      <c r="G23" s="32">
        <v>0</v>
      </c>
      <c r="H23" s="32">
        <v>0</v>
      </c>
      <c r="I23" s="33">
        <v>0</v>
      </c>
      <c r="J23" s="47">
        <v>0</v>
      </c>
      <c r="K23" s="33">
        <v>0</v>
      </c>
      <c r="L23" s="33">
        <v>64740</v>
      </c>
      <c r="M23" s="48">
        <f t="shared" si="0"/>
        <v>6.3768641553029184E-5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1210470</v>
      </c>
      <c r="E30" s="32">
        <v>0</v>
      </c>
      <c r="F30" s="32">
        <v>0</v>
      </c>
      <c r="G30" s="32">
        <v>0</v>
      </c>
      <c r="H30" s="32">
        <v>0</v>
      </c>
      <c r="I30" s="33">
        <v>1021295</v>
      </c>
      <c r="J30" s="47">
        <v>0</v>
      </c>
      <c r="K30" s="33">
        <v>0</v>
      </c>
      <c r="L30" s="33">
        <v>2231765</v>
      </c>
      <c r="M30" s="48">
        <f t="shared" si="0"/>
        <v>2.1982796156255202E-3</v>
      </c>
    </row>
    <row r="31" spans="1:13" x14ac:dyDescent="0.2">
      <c r="A31" s="46" t="s">
        <v>32</v>
      </c>
      <c r="B31" s="31">
        <v>0</v>
      </c>
      <c r="C31" s="33">
        <v>29634736</v>
      </c>
      <c r="D31" s="32">
        <v>0</v>
      </c>
      <c r="E31" s="32">
        <v>0</v>
      </c>
      <c r="F31" s="32">
        <v>279183</v>
      </c>
      <c r="G31" s="32">
        <v>0</v>
      </c>
      <c r="H31" s="32">
        <v>0</v>
      </c>
      <c r="I31" s="33">
        <v>0</v>
      </c>
      <c r="J31" s="47">
        <v>0</v>
      </c>
      <c r="K31" s="33">
        <v>5115588</v>
      </c>
      <c r="L31" s="33">
        <v>35029507</v>
      </c>
      <c r="M31" s="48">
        <f t="shared" si="0"/>
        <v>3.4503924554561735E-2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2063165</v>
      </c>
      <c r="D33" s="32">
        <v>0</v>
      </c>
      <c r="E33" s="32">
        <v>0</v>
      </c>
      <c r="F33" s="32">
        <v>0</v>
      </c>
      <c r="G33" s="32">
        <v>0</v>
      </c>
      <c r="H33" s="32">
        <v>0</v>
      </c>
      <c r="I33" s="33">
        <v>0</v>
      </c>
      <c r="J33" s="47">
        <v>0</v>
      </c>
      <c r="K33" s="33">
        <v>0</v>
      </c>
      <c r="L33" s="33">
        <v>2063165</v>
      </c>
      <c r="M33" s="48">
        <f t="shared" si="0"/>
        <v>2.032209288689457E-3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8976</v>
      </c>
      <c r="D37" s="32">
        <v>6893597</v>
      </c>
      <c r="E37" s="32">
        <v>0</v>
      </c>
      <c r="F37" s="32">
        <v>134815</v>
      </c>
      <c r="G37" s="32">
        <v>0</v>
      </c>
      <c r="H37" s="32">
        <v>0</v>
      </c>
      <c r="I37" s="33">
        <v>1978766</v>
      </c>
      <c r="J37" s="47">
        <v>0</v>
      </c>
      <c r="K37" s="33">
        <v>0</v>
      </c>
      <c r="L37" s="33">
        <v>9016154</v>
      </c>
      <c r="M37" s="48">
        <f t="shared" si="0"/>
        <v>8.8808756968321006E-3</v>
      </c>
    </row>
    <row r="38" spans="1:13" x14ac:dyDescent="0.2">
      <c r="A38" s="46" t="s">
        <v>1</v>
      </c>
      <c r="B38" s="31">
        <v>0</v>
      </c>
      <c r="C38" s="33">
        <v>28392740</v>
      </c>
      <c r="D38" s="32">
        <v>32446435</v>
      </c>
      <c r="E38" s="32">
        <v>0</v>
      </c>
      <c r="F38" s="32">
        <v>0</v>
      </c>
      <c r="G38" s="32">
        <v>0</v>
      </c>
      <c r="H38" s="32">
        <v>34732794</v>
      </c>
      <c r="I38" s="33">
        <v>22511843</v>
      </c>
      <c r="J38" s="47">
        <v>0</v>
      </c>
      <c r="K38" s="33">
        <v>3757475</v>
      </c>
      <c r="L38" s="33">
        <v>121841286</v>
      </c>
      <c r="M38" s="48">
        <f t="shared" si="0"/>
        <v>0.12001318031038172</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1.2477929428386988E-5</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1251823</v>
      </c>
      <c r="C43" s="33">
        <v>1342748</v>
      </c>
      <c r="D43" s="32">
        <v>0</v>
      </c>
      <c r="E43" s="32">
        <v>0</v>
      </c>
      <c r="F43" s="32">
        <v>0</v>
      </c>
      <c r="G43" s="32">
        <v>0</v>
      </c>
      <c r="H43" s="32">
        <v>0</v>
      </c>
      <c r="I43" s="33">
        <v>0</v>
      </c>
      <c r="J43" s="47">
        <v>0</v>
      </c>
      <c r="K43" s="33">
        <v>0</v>
      </c>
      <c r="L43" s="33">
        <v>2594571</v>
      </c>
      <c r="M43" s="48">
        <f t="shared" si="0"/>
        <v>2.5556420772765596E-3</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593622</v>
      </c>
      <c r="I45" s="33">
        <v>0</v>
      </c>
      <c r="J45" s="47">
        <v>0</v>
      </c>
      <c r="K45" s="33">
        <v>152152</v>
      </c>
      <c r="L45" s="33">
        <v>745774</v>
      </c>
      <c r="M45" s="48">
        <f t="shared" si="0"/>
        <v>7.3458441281385204E-4</v>
      </c>
    </row>
    <row r="46" spans="1:13" x14ac:dyDescent="0.2">
      <c r="A46" s="46" t="s">
        <v>45</v>
      </c>
      <c r="B46" s="31">
        <v>1376823</v>
      </c>
      <c r="C46" s="33">
        <v>10710681</v>
      </c>
      <c r="D46" s="32">
        <v>0</v>
      </c>
      <c r="E46" s="32">
        <v>5054791</v>
      </c>
      <c r="F46" s="32">
        <v>705214</v>
      </c>
      <c r="G46" s="32">
        <v>0</v>
      </c>
      <c r="H46" s="32">
        <v>255475</v>
      </c>
      <c r="I46" s="33">
        <v>37336350</v>
      </c>
      <c r="J46" s="47">
        <v>0</v>
      </c>
      <c r="K46" s="33">
        <v>6354672</v>
      </c>
      <c r="L46" s="33">
        <v>61794006</v>
      </c>
      <c r="M46" s="48">
        <f t="shared" si="0"/>
        <v>6.0866849223659786E-2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449906</v>
      </c>
      <c r="J50" s="47">
        <v>0</v>
      </c>
      <c r="K50" s="33">
        <v>0</v>
      </c>
      <c r="L50" s="33">
        <v>449906</v>
      </c>
      <c r="M50" s="48">
        <f t="shared" si="0"/>
        <v>4.4315561394125957E-4</v>
      </c>
    </row>
    <row r="51" spans="1:13" x14ac:dyDescent="0.2">
      <c r="A51" s="46" t="s">
        <v>49</v>
      </c>
      <c r="B51" s="31">
        <v>0</v>
      </c>
      <c r="C51" s="33">
        <v>29608729</v>
      </c>
      <c r="D51" s="32">
        <v>2929515</v>
      </c>
      <c r="E51" s="32">
        <v>0</v>
      </c>
      <c r="F51" s="32">
        <v>53786</v>
      </c>
      <c r="G51" s="32">
        <v>0</v>
      </c>
      <c r="H51" s="32">
        <v>0</v>
      </c>
      <c r="I51" s="33">
        <v>4887114</v>
      </c>
      <c r="J51" s="47">
        <v>433998</v>
      </c>
      <c r="K51" s="33">
        <v>125588</v>
      </c>
      <c r="L51" s="33">
        <v>38038731</v>
      </c>
      <c r="M51" s="48">
        <f t="shared" si="0"/>
        <v>3.746799818151219E-2</v>
      </c>
    </row>
    <row r="52" spans="1:13" x14ac:dyDescent="0.2">
      <c r="A52" s="46" t="s">
        <v>50</v>
      </c>
      <c r="B52" s="31">
        <v>0</v>
      </c>
      <c r="C52" s="33">
        <v>0</v>
      </c>
      <c r="D52" s="32">
        <v>0</v>
      </c>
      <c r="E52" s="32">
        <v>0</v>
      </c>
      <c r="F52" s="32">
        <v>0</v>
      </c>
      <c r="G52" s="32">
        <v>0</v>
      </c>
      <c r="H52" s="32">
        <v>0</v>
      </c>
      <c r="I52" s="33">
        <v>0</v>
      </c>
      <c r="J52" s="47">
        <v>0</v>
      </c>
      <c r="K52" s="33">
        <v>0</v>
      </c>
      <c r="L52" s="33">
        <v>0</v>
      </c>
      <c r="M52" s="48">
        <f t="shared" si="0"/>
        <v>0</v>
      </c>
    </row>
    <row r="53" spans="1:13" x14ac:dyDescent="0.2">
      <c r="A53" s="46" t="s">
        <v>4</v>
      </c>
      <c r="B53" s="31">
        <v>6060822</v>
      </c>
      <c r="C53" s="33">
        <v>25741448</v>
      </c>
      <c r="D53" s="32">
        <v>28625844</v>
      </c>
      <c r="E53" s="32">
        <v>0</v>
      </c>
      <c r="F53" s="32">
        <v>0</v>
      </c>
      <c r="G53" s="32">
        <v>0</v>
      </c>
      <c r="H53" s="32">
        <v>104503</v>
      </c>
      <c r="I53" s="33">
        <v>12962361</v>
      </c>
      <c r="J53" s="47">
        <v>262933</v>
      </c>
      <c r="K53" s="33">
        <v>4989160</v>
      </c>
      <c r="L53" s="33">
        <v>78747069</v>
      </c>
      <c r="M53" s="48">
        <f t="shared" si="0"/>
        <v>7.7565548600751558E-2</v>
      </c>
    </row>
    <row r="54" spans="1:13" x14ac:dyDescent="0.2">
      <c r="A54" s="46" t="s">
        <v>51</v>
      </c>
      <c r="B54" s="31">
        <v>0</v>
      </c>
      <c r="C54" s="33">
        <v>1230021</v>
      </c>
      <c r="D54" s="32">
        <v>0</v>
      </c>
      <c r="E54" s="32">
        <v>0</v>
      </c>
      <c r="F54" s="32">
        <v>445150</v>
      </c>
      <c r="G54" s="32">
        <v>0</v>
      </c>
      <c r="H54" s="32">
        <v>0</v>
      </c>
      <c r="I54" s="33">
        <v>0</v>
      </c>
      <c r="J54" s="47">
        <v>753635</v>
      </c>
      <c r="K54" s="33">
        <v>20473</v>
      </c>
      <c r="L54" s="33">
        <v>2449279</v>
      </c>
      <c r="M54" s="48">
        <f t="shared" si="0"/>
        <v>2.4125300372931997E-3</v>
      </c>
    </row>
    <row r="55" spans="1:13" x14ac:dyDescent="0.2">
      <c r="A55" s="46" t="s">
        <v>52</v>
      </c>
      <c r="B55" s="31">
        <v>0</v>
      </c>
      <c r="C55" s="33">
        <v>1347335</v>
      </c>
      <c r="D55" s="32">
        <v>0</v>
      </c>
      <c r="E55" s="32">
        <v>0</v>
      </c>
      <c r="F55" s="32">
        <v>0</v>
      </c>
      <c r="G55" s="32">
        <v>0</v>
      </c>
      <c r="H55" s="32">
        <v>0</v>
      </c>
      <c r="I55" s="33">
        <v>0</v>
      </c>
      <c r="J55" s="47">
        <v>0</v>
      </c>
      <c r="K55" s="33">
        <v>137567</v>
      </c>
      <c r="L55" s="33">
        <v>1484902</v>
      </c>
      <c r="M55" s="48">
        <f t="shared" si="0"/>
        <v>1.4626225421590382E-3</v>
      </c>
    </row>
    <row r="56" spans="1:13" x14ac:dyDescent="0.2">
      <c r="A56" s="46" t="s">
        <v>53</v>
      </c>
      <c r="B56" s="31">
        <v>3424</v>
      </c>
      <c r="C56" s="33">
        <v>2366535</v>
      </c>
      <c r="D56" s="32">
        <v>4817941</v>
      </c>
      <c r="E56" s="32">
        <v>0</v>
      </c>
      <c r="F56" s="32">
        <v>13175</v>
      </c>
      <c r="G56" s="32">
        <v>0</v>
      </c>
      <c r="H56" s="32">
        <v>0</v>
      </c>
      <c r="I56" s="33">
        <v>0</v>
      </c>
      <c r="J56" s="47">
        <v>0</v>
      </c>
      <c r="K56" s="33">
        <v>275420</v>
      </c>
      <c r="L56" s="33">
        <v>7476495</v>
      </c>
      <c r="M56" s="48">
        <f t="shared" si="0"/>
        <v>7.3643177282671441E-3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45513</v>
      </c>
      <c r="D58" s="32">
        <v>1841813</v>
      </c>
      <c r="E58" s="32">
        <v>0</v>
      </c>
      <c r="F58" s="32">
        <v>0</v>
      </c>
      <c r="G58" s="32">
        <v>0</v>
      </c>
      <c r="H58" s="32">
        <v>0</v>
      </c>
      <c r="I58" s="33">
        <v>495374</v>
      </c>
      <c r="J58" s="47">
        <v>0</v>
      </c>
      <c r="K58" s="33">
        <v>0</v>
      </c>
      <c r="L58" s="33">
        <v>2442733</v>
      </c>
      <c r="M58" s="48">
        <f t="shared" si="0"/>
        <v>2.4060822534253262E-3</v>
      </c>
    </row>
    <row r="59" spans="1:13" x14ac:dyDescent="0.2">
      <c r="A59" s="46" t="s">
        <v>70</v>
      </c>
      <c r="B59" s="31">
        <v>0</v>
      </c>
      <c r="C59" s="33">
        <v>25789746</v>
      </c>
      <c r="D59" s="32">
        <v>0</v>
      </c>
      <c r="E59" s="32">
        <v>0</v>
      </c>
      <c r="F59" s="32">
        <v>473704</v>
      </c>
      <c r="G59" s="32">
        <v>0</v>
      </c>
      <c r="H59" s="32">
        <v>3134856</v>
      </c>
      <c r="I59" s="33">
        <v>21089096</v>
      </c>
      <c r="J59" s="47">
        <v>0</v>
      </c>
      <c r="K59" s="33">
        <v>15184899</v>
      </c>
      <c r="L59" s="33">
        <v>65672301</v>
      </c>
      <c r="M59" s="48">
        <f t="shared" si="0"/>
        <v>6.4686954316213158E-2</v>
      </c>
    </row>
    <row r="60" spans="1:13" x14ac:dyDescent="0.2">
      <c r="A60" s="46" t="s">
        <v>55</v>
      </c>
      <c r="B60" s="31">
        <v>0</v>
      </c>
      <c r="C60" s="33">
        <v>0</v>
      </c>
      <c r="D60" s="32">
        <v>192555</v>
      </c>
      <c r="E60" s="32">
        <v>0</v>
      </c>
      <c r="F60" s="32">
        <v>0</v>
      </c>
      <c r="G60" s="32">
        <v>0</v>
      </c>
      <c r="H60" s="32">
        <v>0</v>
      </c>
      <c r="I60" s="33">
        <v>0</v>
      </c>
      <c r="J60" s="47">
        <v>0</v>
      </c>
      <c r="K60" s="33">
        <v>0</v>
      </c>
      <c r="L60" s="33">
        <v>192555</v>
      </c>
      <c r="M60" s="48">
        <f t="shared" si="0"/>
        <v>1.8966590630589331E-4</v>
      </c>
    </row>
    <row r="61" spans="1:13" x14ac:dyDescent="0.2">
      <c r="A61" s="46" t="s">
        <v>6</v>
      </c>
      <c r="B61" s="31">
        <v>0</v>
      </c>
      <c r="C61" s="33">
        <v>0</v>
      </c>
      <c r="D61" s="32">
        <v>12745969</v>
      </c>
      <c r="E61" s="32">
        <v>0</v>
      </c>
      <c r="F61" s="32">
        <v>0</v>
      </c>
      <c r="G61" s="32">
        <v>0</v>
      </c>
      <c r="H61" s="32">
        <v>13277</v>
      </c>
      <c r="I61" s="33">
        <v>8338575</v>
      </c>
      <c r="J61" s="47">
        <v>0</v>
      </c>
      <c r="K61" s="33">
        <v>17797228</v>
      </c>
      <c r="L61" s="33">
        <v>38895049</v>
      </c>
      <c r="M61" s="48">
        <f t="shared" si="0"/>
        <v>3.8311467993026045E-2</v>
      </c>
    </row>
    <row r="62" spans="1:13" x14ac:dyDescent="0.2">
      <c r="A62" s="46" t="s">
        <v>5</v>
      </c>
      <c r="B62" s="31">
        <v>147534</v>
      </c>
      <c r="C62" s="33">
        <v>0</v>
      </c>
      <c r="D62" s="32">
        <v>0</v>
      </c>
      <c r="E62" s="32">
        <v>0</v>
      </c>
      <c r="F62" s="32">
        <v>1426820</v>
      </c>
      <c r="G62" s="32">
        <v>0</v>
      </c>
      <c r="H62" s="32">
        <v>51513</v>
      </c>
      <c r="I62" s="33">
        <v>0</v>
      </c>
      <c r="J62" s="47">
        <v>19561</v>
      </c>
      <c r="K62" s="33">
        <v>797862</v>
      </c>
      <c r="L62" s="33">
        <v>2443289</v>
      </c>
      <c r="M62" s="48">
        <f t="shared" si="0"/>
        <v>2.4066299112057324E-3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15935806</v>
      </c>
      <c r="D67" s="32">
        <v>445849</v>
      </c>
      <c r="E67" s="32">
        <v>0</v>
      </c>
      <c r="F67" s="32">
        <v>942907</v>
      </c>
      <c r="G67" s="32">
        <v>0</v>
      </c>
      <c r="H67" s="32">
        <v>110098</v>
      </c>
      <c r="I67" s="33">
        <v>9865565</v>
      </c>
      <c r="J67" s="47">
        <v>128059</v>
      </c>
      <c r="K67" s="33">
        <v>270408</v>
      </c>
      <c r="L67" s="33">
        <v>27698691</v>
      </c>
      <c r="M67" s="48">
        <f t="shared" si="0"/>
        <v>2.7283100059733015E-2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15522947</v>
      </c>
      <c r="C71" s="50">
        <v>260507029</v>
      </c>
      <c r="D71" s="50">
        <v>422946319</v>
      </c>
      <c r="E71" s="50">
        <v>26676576</v>
      </c>
      <c r="F71" s="50">
        <v>4474753</v>
      </c>
      <c r="G71" s="50">
        <v>0</v>
      </c>
      <c r="H71" s="50">
        <v>51013758</v>
      </c>
      <c r="I71" s="50">
        <v>170978500</v>
      </c>
      <c r="J71" s="50">
        <v>1610854</v>
      </c>
      <c r="K71" s="50">
        <v>61501805</v>
      </c>
      <c r="L71" s="50">
        <v>1015232541</v>
      </c>
      <c r="M71" s="51">
        <f>L71/$L$71</f>
        <v>1</v>
      </c>
    </row>
    <row r="72" spans="1:13" x14ac:dyDescent="0.2">
      <c r="A72" s="49" t="s">
        <v>79</v>
      </c>
      <c r="B72" s="53">
        <f>(B71/$L$71)</f>
        <v>1.5290040826222887E-2</v>
      </c>
      <c r="C72" s="53">
        <f t="shared" ref="C72:L72" si="1">(C71/$L$71)</f>
        <v>0.25659838360126008</v>
      </c>
      <c r="D72" s="53">
        <f t="shared" si="1"/>
        <v>0.41660043578134281</v>
      </c>
      <c r="E72" s="53">
        <f t="shared" si="1"/>
        <v>2.6276320865093312E-2</v>
      </c>
      <c r="F72" s="53">
        <f t="shared" si="1"/>
        <v>4.4076138414479759E-3</v>
      </c>
      <c r="G72" s="53">
        <f t="shared" si="1"/>
        <v>0</v>
      </c>
      <c r="H72" s="53">
        <f t="shared" si="1"/>
        <v>5.02483479792242E-2</v>
      </c>
      <c r="I72" s="53">
        <f t="shared" si="1"/>
        <v>0.16841313994091134</v>
      </c>
      <c r="J72" s="53">
        <f t="shared" si="1"/>
        <v>1.586684759349139E-3</v>
      </c>
      <c r="K72" s="53">
        <f t="shared" si="1"/>
        <v>6.0579032405148253E-2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106</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10169213</v>
      </c>
      <c r="E4" s="43">
        <v>0</v>
      </c>
      <c r="F4" s="43">
        <v>0</v>
      </c>
      <c r="G4" s="43">
        <v>0</v>
      </c>
      <c r="H4" s="43">
        <v>0</v>
      </c>
      <c r="I4" s="42">
        <v>0</v>
      </c>
      <c r="J4" s="44">
        <v>0</v>
      </c>
      <c r="K4" s="42">
        <v>0</v>
      </c>
      <c r="L4" s="42">
        <v>10180213</v>
      </c>
      <c r="M4" s="45">
        <f>L4/$L$71</f>
        <v>1.065102057366678E-2</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1733874</v>
      </c>
      <c r="D6" s="32">
        <v>510137</v>
      </c>
      <c r="E6" s="32">
        <v>0</v>
      </c>
      <c r="F6" s="32">
        <v>0</v>
      </c>
      <c r="G6" s="32">
        <v>0</v>
      </c>
      <c r="H6" s="32">
        <v>137878</v>
      </c>
      <c r="I6" s="33">
        <v>0</v>
      </c>
      <c r="J6" s="47">
        <v>0</v>
      </c>
      <c r="K6" s="33">
        <v>0</v>
      </c>
      <c r="L6" s="33">
        <v>2381890</v>
      </c>
      <c r="M6" s="48">
        <f t="shared" ref="M6:M69" si="0">L6/$L$71</f>
        <v>2.4920460302953551E-3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18817932</v>
      </c>
      <c r="D8" s="32">
        <v>2762454</v>
      </c>
      <c r="E8" s="32">
        <v>0</v>
      </c>
      <c r="F8" s="32">
        <v>0</v>
      </c>
      <c r="G8" s="32">
        <v>0</v>
      </c>
      <c r="H8" s="32">
        <v>588817</v>
      </c>
      <c r="I8" s="33">
        <v>529101</v>
      </c>
      <c r="J8" s="47">
        <v>0</v>
      </c>
      <c r="K8" s="33">
        <v>0</v>
      </c>
      <c r="L8" s="33">
        <v>22698304</v>
      </c>
      <c r="M8" s="48">
        <f t="shared" si="0"/>
        <v>2.3748039740557784E-2</v>
      </c>
    </row>
    <row r="9" spans="1:13" x14ac:dyDescent="0.2">
      <c r="A9" s="46" t="s">
        <v>11</v>
      </c>
      <c r="B9" s="31">
        <v>11981187</v>
      </c>
      <c r="C9" s="33">
        <v>41924887</v>
      </c>
      <c r="D9" s="32">
        <v>293312690</v>
      </c>
      <c r="E9" s="32">
        <v>21533285</v>
      </c>
      <c r="F9" s="32">
        <v>0</v>
      </c>
      <c r="G9" s="32">
        <v>0</v>
      </c>
      <c r="H9" s="32">
        <v>9690577</v>
      </c>
      <c r="I9" s="33">
        <v>45499406</v>
      </c>
      <c r="J9" s="47">
        <v>0</v>
      </c>
      <c r="K9" s="33">
        <v>197441</v>
      </c>
      <c r="L9" s="33">
        <v>424139473</v>
      </c>
      <c r="M9" s="48">
        <f t="shared" si="0"/>
        <v>0.44375478715692745</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321775</v>
      </c>
      <c r="D11" s="32">
        <v>0</v>
      </c>
      <c r="E11" s="32">
        <v>0</v>
      </c>
      <c r="F11" s="32">
        <v>0</v>
      </c>
      <c r="G11" s="32">
        <v>0</v>
      </c>
      <c r="H11" s="32">
        <v>0</v>
      </c>
      <c r="I11" s="33">
        <v>0</v>
      </c>
      <c r="J11" s="47">
        <v>0</v>
      </c>
      <c r="K11" s="33">
        <v>311610</v>
      </c>
      <c r="L11" s="33">
        <v>633385</v>
      </c>
      <c r="M11" s="48">
        <f t="shared" si="0"/>
        <v>6.6267735911340294E-4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427254</v>
      </c>
      <c r="D13" s="32">
        <v>0</v>
      </c>
      <c r="E13" s="32">
        <v>0</v>
      </c>
      <c r="F13" s="32">
        <v>0</v>
      </c>
      <c r="G13" s="32">
        <v>0</v>
      </c>
      <c r="H13" s="32">
        <v>0</v>
      </c>
      <c r="I13" s="33">
        <v>85956</v>
      </c>
      <c r="J13" s="47">
        <v>0</v>
      </c>
      <c r="K13" s="33">
        <v>0</v>
      </c>
      <c r="L13" s="33">
        <v>513210</v>
      </c>
      <c r="M13" s="48">
        <f t="shared" si="0"/>
        <v>5.3694458736880336E-4</v>
      </c>
    </row>
    <row r="14" spans="1:13" x14ac:dyDescent="0.2">
      <c r="A14" s="46" t="s">
        <v>16</v>
      </c>
      <c r="B14" s="31">
        <v>0</v>
      </c>
      <c r="C14" s="33">
        <v>0</v>
      </c>
      <c r="D14" s="32">
        <v>0</v>
      </c>
      <c r="E14" s="32">
        <v>0</v>
      </c>
      <c r="F14" s="32">
        <v>0</v>
      </c>
      <c r="G14" s="32">
        <v>0</v>
      </c>
      <c r="H14" s="32">
        <v>1561511</v>
      </c>
      <c r="I14" s="33">
        <v>0</v>
      </c>
      <c r="J14" s="47">
        <v>0</v>
      </c>
      <c r="K14" s="33">
        <v>703013</v>
      </c>
      <c r="L14" s="33">
        <v>2264524</v>
      </c>
      <c r="M14" s="48">
        <f t="shared" si="0"/>
        <v>2.3692521672741221E-3</v>
      </c>
    </row>
    <row r="15" spans="1:13" x14ac:dyDescent="0.2">
      <c r="A15" s="46" t="s">
        <v>17</v>
      </c>
      <c r="B15" s="31">
        <v>0</v>
      </c>
      <c r="C15" s="33">
        <v>0</v>
      </c>
      <c r="D15" s="32">
        <v>2221302</v>
      </c>
      <c r="E15" s="32">
        <v>0</v>
      </c>
      <c r="F15" s="32">
        <v>0</v>
      </c>
      <c r="G15" s="32">
        <v>0</v>
      </c>
      <c r="H15" s="32">
        <v>0</v>
      </c>
      <c r="I15" s="33">
        <v>0</v>
      </c>
      <c r="J15" s="47">
        <v>0</v>
      </c>
      <c r="K15" s="33">
        <v>0</v>
      </c>
      <c r="L15" s="33">
        <v>2221302</v>
      </c>
      <c r="M15" s="48">
        <f t="shared" si="0"/>
        <v>2.3240312655862078E-3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2728479</v>
      </c>
      <c r="D19" s="32">
        <v>0</v>
      </c>
      <c r="E19" s="32">
        <v>0</v>
      </c>
      <c r="F19" s="32">
        <v>0</v>
      </c>
      <c r="G19" s="32">
        <v>0</v>
      </c>
      <c r="H19" s="32">
        <v>0</v>
      </c>
      <c r="I19" s="33">
        <v>0</v>
      </c>
      <c r="J19" s="47">
        <v>0</v>
      </c>
      <c r="K19" s="33">
        <v>0</v>
      </c>
      <c r="L19" s="33">
        <v>2728479</v>
      </c>
      <c r="M19" s="48">
        <f t="shared" si="0"/>
        <v>2.8546638428702583E-3</v>
      </c>
    </row>
    <row r="20" spans="1:13" x14ac:dyDescent="0.2">
      <c r="A20" s="46" t="s">
        <v>20</v>
      </c>
      <c r="B20" s="31">
        <v>0</v>
      </c>
      <c r="C20" s="33">
        <v>0</v>
      </c>
      <c r="D20" s="32">
        <v>0</v>
      </c>
      <c r="E20" s="32">
        <v>0</v>
      </c>
      <c r="F20" s="32">
        <v>0</v>
      </c>
      <c r="G20" s="32">
        <v>0</v>
      </c>
      <c r="H20" s="32">
        <v>0</v>
      </c>
      <c r="I20" s="33">
        <v>0</v>
      </c>
      <c r="J20" s="47">
        <v>0</v>
      </c>
      <c r="K20" s="33">
        <v>0</v>
      </c>
      <c r="L20" s="33">
        <v>0</v>
      </c>
      <c r="M20" s="48">
        <f t="shared" si="0"/>
        <v>0</v>
      </c>
    </row>
    <row r="21" spans="1:13" x14ac:dyDescent="0.2">
      <c r="A21" s="46" t="s">
        <v>22</v>
      </c>
      <c r="B21" s="31">
        <v>0</v>
      </c>
      <c r="C21" s="33">
        <v>0</v>
      </c>
      <c r="D21" s="32">
        <v>135400</v>
      </c>
      <c r="E21" s="32">
        <v>0</v>
      </c>
      <c r="F21" s="32">
        <v>0</v>
      </c>
      <c r="G21" s="32">
        <v>0</v>
      </c>
      <c r="H21" s="32">
        <v>0</v>
      </c>
      <c r="I21" s="33">
        <v>0</v>
      </c>
      <c r="J21" s="47">
        <v>0</v>
      </c>
      <c r="K21" s="33">
        <v>0</v>
      </c>
      <c r="L21" s="33">
        <v>135400</v>
      </c>
      <c r="M21" s="48">
        <f t="shared" si="0"/>
        <v>1.4166188719965701E-4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0</v>
      </c>
      <c r="E23" s="32">
        <v>0</v>
      </c>
      <c r="F23" s="32">
        <v>0</v>
      </c>
      <c r="G23" s="32">
        <v>0</v>
      </c>
      <c r="H23" s="32">
        <v>0</v>
      </c>
      <c r="I23" s="33">
        <v>0</v>
      </c>
      <c r="J23" s="47">
        <v>0</v>
      </c>
      <c r="K23" s="33">
        <v>0</v>
      </c>
      <c r="L23" s="33">
        <v>0</v>
      </c>
      <c r="M23" s="48">
        <f t="shared" si="0"/>
        <v>0</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1209652</v>
      </c>
      <c r="E30" s="32">
        <v>0</v>
      </c>
      <c r="F30" s="32">
        <v>0</v>
      </c>
      <c r="G30" s="32">
        <v>0</v>
      </c>
      <c r="H30" s="32">
        <v>0</v>
      </c>
      <c r="I30" s="33">
        <v>1001545</v>
      </c>
      <c r="J30" s="47">
        <v>0</v>
      </c>
      <c r="K30" s="33">
        <v>0</v>
      </c>
      <c r="L30" s="33">
        <v>2211197</v>
      </c>
      <c r="M30" s="48">
        <f t="shared" si="0"/>
        <v>2.3134589364122602E-3</v>
      </c>
    </row>
    <row r="31" spans="1:13" x14ac:dyDescent="0.2">
      <c r="A31" s="46" t="s">
        <v>32</v>
      </c>
      <c r="B31" s="31">
        <v>0</v>
      </c>
      <c r="C31" s="33">
        <v>27018530</v>
      </c>
      <c r="D31" s="32">
        <v>0</v>
      </c>
      <c r="E31" s="32">
        <v>0</v>
      </c>
      <c r="F31" s="32">
        <v>332718</v>
      </c>
      <c r="G31" s="32">
        <v>0</v>
      </c>
      <c r="H31" s="32">
        <v>0</v>
      </c>
      <c r="I31" s="33">
        <v>0</v>
      </c>
      <c r="J31" s="47">
        <v>0</v>
      </c>
      <c r="K31" s="33">
        <v>4904376</v>
      </c>
      <c r="L31" s="33">
        <v>32255624</v>
      </c>
      <c r="M31" s="48">
        <f t="shared" si="0"/>
        <v>3.374736018199815E-2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2062972</v>
      </c>
      <c r="D33" s="32">
        <v>0</v>
      </c>
      <c r="E33" s="32">
        <v>0</v>
      </c>
      <c r="F33" s="32">
        <v>0</v>
      </c>
      <c r="G33" s="32">
        <v>0</v>
      </c>
      <c r="H33" s="32">
        <v>0</v>
      </c>
      <c r="I33" s="33">
        <v>0</v>
      </c>
      <c r="J33" s="47">
        <v>0</v>
      </c>
      <c r="K33" s="33">
        <v>0</v>
      </c>
      <c r="L33" s="33">
        <v>2062972</v>
      </c>
      <c r="M33" s="48">
        <f t="shared" si="0"/>
        <v>2.1583789273268159E-3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8976</v>
      </c>
      <c r="D37" s="32">
        <v>6355411</v>
      </c>
      <c r="E37" s="32">
        <v>0</v>
      </c>
      <c r="F37" s="32">
        <v>123593</v>
      </c>
      <c r="G37" s="32">
        <v>0</v>
      </c>
      <c r="H37" s="32">
        <v>0</v>
      </c>
      <c r="I37" s="33">
        <v>1916496</v>
      </c>
      <c r="J37" s="47">
        <v>0</v>
      </c>
      <c r="K37" s="33">
        <v>0</v>
      </c>
      <c r="L37" s="33">
        <v>8404476</v>
      </c>
      <c r="M37" s="48">
        <f t="shared" si="0"/>
        <v>8.7931604954521771E-3</v>
      </c>
    </row>
    <row r="38" spans="1:13" x14ac:dyDescent="0.2">
      <c r="A38" s="46" t="s">
        <v>1</v>
      </c>
      <c r="B38" s="31">
        <v>0</v>
      </c>
      <c r="C38" s="33">
        <v>27462665</v>
      </c>
      <c r="D38" s="32">
        <v>31186638</v>
      </c>
      <c r="E38" s="32">
        <v>0</v>
      </c>
      <c r="F38" s="32">
        <v>0</v>
      </c>
      <c r="G38" s="32">
        <v>0</v>
      </c>
      <c r="H38" s="32">
        <v>41632459</v>
      </c>
      <c r="I38" s="33">
        <v>21456979</v>
      </c>
      <c r="J38" s="47">
        <v>0</v>
      </c>
      <c r="K38" s="33">
        <v>3304042</v>
      </c>
      <c r="L38" s="33">
        <v>125042785</v>
      </c>
      <c r="M38" s="48">
        <f t="shared" si="0"/>
        <v>0.13082567875776194</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1.3253861056464219E-5</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103003</v>
      </c>
      <c r="C43" s="33">
        <v>913177</v>
      </c>
      <c r="D43" s="32">
        <v>0</v>
      </c>
      <c r="E43" s="32">
        <v>0</v>
      </c>
      <c r="F43" s="32">
        <v>0</v>
      </c>
      <c r="G43" s="32">
        <v>0</v>
      </c>
      <c r="H43" s="32">
        <v>0</v>
      </c>
      <c r="I43" s="33">
        <v>0</v>
      </c>
      <c r="J43" s="47">
        <v>0</v>
      </c>
      <c r="K43" s="33">
        <v>1153401</v>
      </c>
      <c r="L43" s="33">
        <v>2169581</v>
      </c>
      <c r="M43" s="48">
        <f t="shared" si="0"/>
        <v>2.2699183079211158E-3</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0</v>
      </c>
      <c r="E45" s="32">
        <v>0</v>
      </c>
      <c r="F45" s="32">
        <v>0</v>
      </c>
      <c r="G45" s="32">
        <v>0</v>
      </c>
      <c r="H45" s="32">
        <v>509430</v>
      </c>
      <c r="I45" s="33">
        <v>0</v>
      </c>
      <c r="J45" s="47">
        <v>0</v>
      </c>
      <c r="K45" s="33">
        <v>16907</v>
      </c>
      <c r="L45" s="33">
        <v>526338</v>
      </c>
      <c r="M45" s="48">
        <f t="shared" si="0"/>
        <v>5.5067972219271111E-4</v>
      </c>
    </row>
    <row r="46" spans="1:13" x14ac:dyDescent="0.2">
      <c r="A46" s="46" t="s">
        <v>45</v>
      </c>
      <c r="B46" s="31">
        <v>1246600</v>
      </c>
      <c r="C46" s="33">
        <v>7917986</v>
      </c>
      <c r="D46" s="32">
        <v>0</v>
      </c>
      <c r="E46" s="32">
        <v>4781891</v>
      </c>
      <c r="F46" s="32">
        <v>506243</v>
      </c>
      <c r="G46" s="32">
        <v>0</v>
      </c>
      <c r="H46" s="32">
        <v>198372</v>
      </c>
      <c r="I46" s="33">
        <v>37061007</v>
      </c>
      <c r="J46" s="47">
        <v>0</v>
      </c>
      <c r="K46" s="33">
        <v>5624352</v>
      </c>
      <c r="L46" s="33">
        <v>57336451</v>
      </c>
      <c r="M46" s="48">
        <f t="shared" si="0"/>
        <v>5.9988108227405183E-2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453552</v>
      </c>
      <c r="J50" s="47">
        <v>0</v>
      </c>
      <c r="K50" s="33">
        <v>0</v>
      </c>
      <c r="L50" s="33">
        <v>453552</v>
      </c>
      <c r="M50" s="48">
        <f t="shared" si="0"/>
        <v>4.7452756472067092E-4</v>
      </c>
    </row>
    <row r="51" spans="1:13" x14ac:dyDescent="0.2">
      <c r="A51" s="46" t="s">
        <v>49</v>
      </c>
      <c r="B51" s="31">
        <v>0</v>
      </c>
      <c r="C51" s="33">
        <v>29080725</v>
      </c>
      <c r="D51" s="32">
        <v>2811717</v>
      </c>
      <c r="E51" s="32">
        <v>0</v>
      </c>
      <c r="F51" s="32">
        <v>58276</v>
      </c>
      <c r="G51" s="32">
        <v>0</v>
      </c>
      <c r="H51" s="32">
        <v>0</v>
      </c>
      <c r="I51" s="33">
        <v>4689366</v>
      </c>
      <c r="J51" s="47">
        <v>457039</v>
      </c>
      <c r="K51" s="33">
        <v>131488</v>
      </c>
      <c r="L51" s="33">
        <v>37228610</v>
      </c>
      <c r="M51" s="48">
        <f t="shared" si="0"/>
        <v>3.8950333459527503E-2</v>
      </c>
    </row>
    <row r="52" spans="1:13" x14ac:dyDescent="0.2">
      <c r="A52" s="46" t="s">
        <v>50</v>
      </c>
      <c r="B52" s="31">
        <v>0</v>
      </c>
      <c r="C52" s="33">
        <v>0</v>
      </c>
      <c r="D52" s="32">
        <v>0</v>
      </c>
      <c r="E52" s="32">
        <v>0</v>
      </c>
      <c r="F52" s="32">
        <v>0</v>
      </c>
      <c r="G52" s="32">
        <v>0</v>
      </c>
      <c r="H52" s="32">
        <v>125483</v>
      </c>
      <c r="I52" s="33">
        <v>0</v>
      </c>
      <c r="J52" s="47">
        <v>0</v>
      </c>
      <c r="K52" s="33">
        <v>0</v>
      </c>
      <c r="L52" s="33">
        <v>125483</v>
      </c>
      <c r="M52" s="48">
        <f t="shared" si="0"/>
        <v>1.3128625252196871E-4</v>
      </c>
    </row>
    <row r="53" spans="1:13" x14ac:dyDescent="0.2">
      <c r="A53" s="46" t="s">
        <v>4</v>
      </c>
      <c r="B53" s="31">
        <v>3229462</v>
      </c>
      <c r="C53" s="33">
        <v>25721758</v>
      </c>
      <c r="D53" s="32">
        <v>28268003</v>
      </c>
      <c r="E53" s="32">
        <v>0</v>
      </c>
      <c r="F53" s="32">
        <v>0</v>
      </c>
      <c r="G53" s="32">
        <v>0</v>
      </c>
      <c r="H53" s="32">
        <v>108003</v>
      </c>
      <c r="I53" s="33">
        <v>12618501</v>
      </c>
      <c r="J53" s="47">
        <v>264485</v>
      </c>
      <c r="K53" s="33">
        <v>5037443</v>
      </c>
      <c r="L53" s="33">
        <v>75247655</v>
      </c>
      <c r="M53" s="48">
        <f t="shared" si="0"/>
        <v>7.8727657419857516E-2</v>
      </c>
    </row>
    <row r="54" spans="1:13" x14ac:dyDescent="0.2">
      <c r="A54" s="46" t="s">
        <v>51</v>
      </c>
      <c r="B54" s="31">
        <v>0</v>
      </c>
      <c r="C54" s="33">
        <v>1343610</v>
      </c>
      <c r="D54" s="32">
        <v>0</v>
      </c>
      <c r="E54" s="32">
        <v>0</v>
      </c>
      <c r="F54" s="32">
        <v>447657</v>
      </c>
      <c r="G54" s="32">
        <v>0</v>
      </c>
      <c r="H54" s="32">
        <v>0</v>
      </c>
      <c r="I54" s="33">
        <v>0</v>
      </c>
      <c r="J54" s="47">
        <v>726629</v>
      </c>
      <c r="K54" s="33">
        <v>0</v>
      </c>
      <c r="L54" s="33">
        <v>2517897</v>
      </c>
      <c r="M54" s="48">
        <f t="shared" si="0"/>
        <v>2.6343429896185733E-3</v>
      </c>
    </row>
    <row r="55" spans="1:13" x14ac:dyDescent="0.2">
      <c r="A55" s="46" t="s">
        <v>52</v>
      </c>
      <c r="B55" s="31">
        <v>0</v>
      </c>
      <c r="C55" s="33">
        <v>1357398</v>
      </c>
      <c r="D55" s="32">
        <v>0</v>
      </c>
      <c r="E55" s="32">
        <v>0</v>
      </c>
      <c r="F55" s="32">
        <v>0</v>
      </c>
      <c r="G55" s="32">
        <v>0</v>
      </c>
      <c r="H55" s="32">
        <v>0</v>
      </c>
      <c r="I55" s="33">
        <v>0</v>
      </c>
      <c r="J55" s="47">
        <v>0</v>
      </c>
      <c r="K55" s="33">
        <v>137567</v>
      </c>
      <c r="L55" s="33">
        <v>1494965</v>
      </c>
      <c r="M55" s="48">
        <f t="shared" si="0"/>
        <v>1.5641031255349725E-3</v>
      </c>
    </row>
    <row r="56" spans="1:13" x14ac:dyDescent="0.2">
      <c r="A56" s="46" t="s">
        <v>53</v>
      </c>
      <c r="B56" s="31">
        <v>3462</v>
      </c>
      <c r="C56" s="33">
        <v>2327432</v>
      </c>
      <c r="D56" s="32">
        <v>4497763</v>
      </c>
      <c r="E56" s="32">
        <v>0</v>
      </c>
      <c r="F56" s="32">
        <v>13175</v>
      </c>
      <c r="G56" s="32">
        <v>0</v>
      </c>
      <c r="H56" s="32">
        <v>0</v>
      </c>
      <c r="I56" s="33">
        <v>0</v>
      </c>
      <c r="J56" s="47">
        <v>0</v>
      </c>
      <c r="K56" s="33">
        <v>369153</v>
      </c>
      <c r="L56" s="33">
        <v>7210985</v>
      </c>
      <c r="M56" s="48">
        <f t="shared" si="0"/>
        <v>7.5444737346264312E-3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44896</v>
      </c>
      <c r="D58" s="32">
        <v>1782091</v>
      </c>
      <c r="E58" s="32">
        <v>0</v>
      </c>
      <c r="F58" s="32">
        <v>0</v>
      </c>
      <c r="G58" s="32">
        <v>0</v>
      </c>
      <c r="H58" s="32">
        <v>0</v>
      </c>
      <c r="I58" s="33">
        <v>225552</v>
      </c>
      <c r="J58" s="47">
        <v>0</v>
      </c>
      <c r="K58" s="33">
        <v>0</v>
      </c>
      <c r="L58" s="33">
        <v>2112572</v>
      </c>
      <c r="M58" s="48">
        <f t="shared" si="0"/>
        <v>2.2102727944250653E-3</v>
      </c>
    </row>
    <row r="59" spans="1:13" x14ac:dyDescent="0.2">
      <c r="A59" s="46" t="s">
        <v>70</v>
      </c>
      <c r="B59" s="31">
        <v>0</v>
      </c>
      <c r="C59" s="33">
        <v>25307231</v>
      </c>
      <c r="D59" s="32">
        <v>0</v>
      </c>
      <c r="E59" s="32">
        <v>0</v>
      </c>
      <c r="F59" s="32">
        <v>465046</v>
      </c>
      <c r="G59" s="32">
        <v>0</v>
      </c>
      <c r="H59" s="32">
        <v>3168139</v>
      </c>
      <c r="I59" s="33">
        <v>20195873</v>
      </c>
      <c r="J59" s="47">
        <v>0</v>
      </c>
      <c r="K59" s="33">
        <v>15315652</v>
      </c>
      <c r="L59" s="33">
        <v>64451941</v>
      </c>
      <c r="M59" s="48">
        <f t="shared" si="0"/>
        <v>6.743267057415768E-2</v>
      </c>
    </row>
    <row r="60" spans="1:13" x14ac:dyDescent="0.2">
      <c r="A60" s="46" t="s">
        <v>55</v>
      </c>
      <c r="B60" s="31">
        <v>0</v>
      </c>
      <c r="C60" s="33">
        <v>0</v>
      </c>
      <c r="D60" s="32">
        <v>201140</v>
      </c>
      <c r="E60" s="32">
        <v>0</v>
      </c>
      <c r="F60" s="32">
        <v>0</v>
      </c>
      <c r="G60" s="32">
        <v>0</v>
      </c>
      <c r="H60" s="32">
        <v>0</v>
      </c>
      <c r="I60" s="33">
        <v>0</v>
      </c>
      <c r="J60" s="47">
        <v>0</v>
      </c>
      <c r="K60" s="33">
        <v>0</v>
      </c>
      <c r="L60" s="33">
        <v>201140</v>
      </c>
      <c r="M60" s="48">
        <f t="shared" si="0"/>
        <v>2.1044218605124825E-4</v>
      </c>
    </row>
    <row r="61" spans="1:13" x14ac:dyDescent="0.2">
      <c r="A61" s="46" t="s">
        <v>6</v>
      </c>
      <c r="B61" s="31">
        <v>0</v>
      </c>
      <c r="C61" s="33">
        <v>0</v>
      </c>
      <c r="D61" s="32">
        <v>11555947</v>
      </c>
      <c r="E61" s="32">
        <v>0</v>
      </c>
      <c r="F61" s="32">
        <v>0</v>
      </c>
      <c r="G61" s="32">
        <v>0</v>
      </c>
      <c r="H61" s="32">
        <v>17181</v>
      </c>
      <c r="I61" s="33">
        <v>7987245</v>
      </c>
      <c r="J61" s="47">
        <v>0</v>
      </c>
      <c r="K61" s="33">
        <v>17428532</v>
      </c>
      <c r="L61" s="33">
        <v>36988905</v>
      </c>
      <c r="M61" s="48">
        <f t="shared" si="0"/>
        <v>3.8699542745560041E-2</v>
      </c>
    </row>
    <row r="62" spans="1:13" x14ac:dyDescent="0.2">
      <c r="A62" s="46" t="s">
        <v>5</v>
      </c>
      <c r="B62" s="31">
        <v>147534</v>
      </c>
      <c r="C62" s="33">
        <v>0</v>
      </c>
      <c r="D62" s="32">
        <v>0</v>
      </c>
      <c r="E62" s="32">
        <v>0</v>
      </c>
      <c r="F62" s="32">
        <v>1414368</v>
      </c>
      <c r="G62" s="32">
        <v>0</v>
      </c>
      <c r="H62" s="32">
        <v>36796</v>
      </c>
      <c r="I62" s="33">
        <v>0</v>
      </c>
      <c r="J62" s="47">
        <v>23089</v>
      </c>
      <c r="K62" s="33">
        <v>797862</v>
      </c>
      <c r="L62" s="33">
        <v>2419648</v>
      </c>
      <c r="M62" s="48">
        <f t="shared" si="0"/>
        <v>2.5315502366238976E-3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15702058</v>
      </c>
      <c r="D67" s="32">
        <v>442790</v>
      </c>
      <c r="E67" s="32">
        <v>0</v>
      </c>
      <c r="F67" s="32">
        <v>907475</v>
      </c>
      <c r="G67" s="32">
        <v>0</v>
      </c>
      <c r="H67" s="32">
        <v>112849</v>
      </c>
      <c r="I67" s="33">
        <v>9662457</v>
      </c>
      <c r="J67" s="47">
        <v>108661</v>
      </c>
      <c r="K67" s="33">
        <v>489035</v>
      </c>
      <c r="L67" s="33">
        <v>27425325</v>
      </c>
      <c r="M67" s="48">
        <f t="shared" si="0"/>
        <v>2.869367279589316E-2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16771280</v>
      </c>
      <c r="C71" s="50">
        <v>232234616</v>
      </c>
      <c r="D71" s="50">
        <v>397422350</v>
      </c>
      <c r="E71" s="50">
        <v>26315176</v>
      </c>
      <c r="F71" s="50">
        <v>4268551</v>
      </c>
      <c r="G71" s="50">
        <v>0</v>
      </c>
      <c r="H71" s="50">
        <v>57887496</v>
      </c>
      <c r="I71" s="50">
        <v>163383037</v>
      </c>
      <c r="J71" s="50">
        <v>1592571</v>
      </c>
      <c r="K71" s="50">
        <v>55921876</v>
      </c>
      <c r="L71" s="50">
        <v>955796952</v>
      </c>
      <c r="M71" s="51">
        <f>L71/$L$71</f>
        <v>1</v>
      </c>
    </row>
    <row r="72" spans="1:13" x14ac:dyDescent="0.2">
      <c r="A72" s="49" t="s">
        <v>79</v>
      </c>
      <c r="B72" s="53">
        <f>(B71/$L$71)</f>
        <v>1.7546906761845376E-2</v>
      </c>
      <c r="C72" s="53">
        <f t="shared" ref="C72:L72" si="1">(C71/$L$71)</f>
        <v>0.24297484472413342</v>
      </c>
      <c r="D72" s="53">
        <f t="shared" si="1"/>
        <v>0.41580206880592774</v>
      </c>
      <c r="E72" s="53">
        <f t="shared" si="1"/>
        <v>2.753218237925496E-2</v>
      </c>
      <c r="F72" s="53">
        <f t="shared" si="1"/>
        <v>4.4659600462923429E-3</v>
      </c>
      <c r="G72" s="53">
        <f t="shared" si="1"/>
        <v>0</v>
      </c>
      <c r="H72" s="53">
        <f t="shared" si="1"/>
        <v>6.0564637582146211E-2</v>
      </c>
      <c r="I72" s="53">
        <f t="shared" si="1"/>
        <v>0.17093906468117717</v>
      </c>
      <c r="J72" s="53">
        <f t="shared" si="1"/>
        <v>1.6662231415025478E-3</v>
      </c>
      <c r="K72" s="53">
        <f t="shared" si="1"/>
        <v>5.8508112923967556E-2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8"/>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107</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7889836</v>
      </c>
      <c r="E4" s="43">
        <v>0</v>
      </c>
      <c r="F4" s="43">
        <v>0</v>
      </c>
      <c r="G4" s="43">
        <v>0</v>
      </c>
      <c r="H4" s="43">
        <v>0</v>
      </c>
      <c r="I4" s="42">
        <v>0</v>
      </c>
      <c r="J4" s="44">
        <v>0</v>
      </c>
      <c r="K4" s="42">
        <v>0</v>
      </c>
      <c r="L4" s="42">
        <v>7900836</v>
      </c>
      <c r="M4" s="45">
        <f>L4/$L$71</f>
        <v>8.6028295026787556E-3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1723295</v>
      </c>
      <c r="D6" s="32">
        <v>5454287</v>
      </c>
      <c r="E6" s="32">
        <v>0</v>
      </c>
      <c r="F6" s="32">
        <v>0</v>
      </c>
      <c r="G6" s="32">
        <v>0</v>
      </c>
      <c r="H6" s="32">
        <v>144332</v>
      </c>
      <c r="I6" s="33">
        <v>0</v>
      </c>
      <c r="J6" s="47">
        <v>0</v>
      </c>
      <c r="K6" s="33">
        <v>11397</v>
      </c>
      <c r="L6" s="33">
        <v>7333311</v>
      </c>
      <c r="M6" s="48">
        <f t="shared" ref="M6:M69" si="0">L6/$L$71</f>
        <v>7.9848796030089278E-3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17216324</v>
      </c>
      <c r="D8" s="32">
        <v>2471260</v>
      </c>
      <c r="E8" s="32">
        <v>0</v>
      </c>
      <c r="F8" s="32">
        <v>0</v>
      </c>
      <c r="G8" s="32">
        <v>0</v>
      </c>
      <c r="H8" s="32">
        <v>600089</v>
      </c>
      <c r="I8" s="33">
        <v>474021</v>
      </c>
      <c r="J8" s="47">
        <v>0</v>
      </c>
      <c r="K8" s="33">
        <v>0</v>
      </c>
      <c r="L8" s="33">
        <v>20761695</v>
      </c>
      <c r="M8" s="48">
        <f t="shared" si="0"/>
        <v>2.2606382700719012E-2</v>
      </c>
    </row>
    <row r="9" spans="1:13" x14ac:dyDescent="0.2">
      <c r="A9" s="46" t="s">
        <v>11</v>
      </c>
      <c r="B9" s="31">
        <v>11933811</v>
      </c>
      <c r="C9" s="33">
        <v>35706789</v>
      </c>
      <c r="D9" s="32">
        <v>276137870</v>
      </c>
      <c r="E9" s="32">
        <v>20446556</v>
      </c>
      <c r="F9" s="32">
        <v>0</v>
      </c>
      <c r="G9" s="32">
        <v>0</v>
      </c>
      <c r="H9" s="32">
        <v>9430588</v>
      </c>
      <c r="I9" s="33">
        <v>41105638</v>
      </c>
      <c r="J9" s="47">
        <v>0</v>
      </c>
      <c r="K9" s="33">
        <v>15232</v>
      </c>
      <c r="L9" s="33">
        <v>394776485</v>
      </c>
      <c r="M9" s="48">
        <f t="shared" si="0"/>
        <v>0.42985258675434057</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326740</v>
      </c>
      <c r="L11" s="33">
        <v>326740</v>
      </c>
      <c r="M11" s="48">
        <f t="shared" si="0"/>
        <v>3.5577102368727264E-4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423360</v>
      </c>
      <c r="D13" s="32">
        <v>0</v>
      </c>
      <c r="E13" s="32">
        <v>0</v>
      </c>
      <c r="F13" s="32">
        <v>0</v>
      </c>
      <c r="G13" s="32">
        <v>0</v>
      </c>
      <c r="H13" s="32">
        <v>0</v>
      </c>
      <c r="I13" s="33">
        <v>68400</v>
      </c>
      <c r="J13" s="47">
        <v>0</v>
      </c>
      <c r="K13" s="33">
        <v>0</v>
      </c>
      <c r="L13" s="33">
        <v>491760</v>
      </c>
      <c r="M13" s="48">
        <f t="shared" si="0"/>
        <v>5.3545313891305995E-4</v>
      </c>
    </row>
    <row r="14" spans="1:13" x14ac:dyDescent="0.2">
      <c r="A14" s="46" t="s">
        <v>16</v>
      </c>
      <c r="B14" s="31">
        <v>0</v>
      </c>
      <c r="C14" s="33">
        <v>0</v>
      </c>
      <c r="D14" s="32">
        <v>0</v>
      </c>
      <c r="E14" s="32">
        <v>0</v>
      </c>
      <c r="F14" s="32">
        <v>0</v>
      </c>
      <c r="G14" s="32">
        <v>0</v>
      </c>
      <c r="H14" s="32">
        <v>1837976</v>
      </c>
      <c r="I14" s="33">
        <v>0</v>
      </c>
      <c r="J14" s="47">
        <v>0</v>
      </c>
      <c r="K14" s="33">
        <v>649927</v>
      </c>
      <c r="L14" s="33">
        <v>2487903</v>
      </c>
      <c r="M14" s="48">
        <f t="shared" si="0"/>
        <v>2.7089545116748383E-3</v>
      </c>
    </row>
    <row r="15" spans="1:13" x14ac:dyDescent="0.2">
      <c r="A15" s="46" t="s">
        <v>17</v>
      </c>
      <c r="B15" s="31">
        <v>0</v>
      </c>
      <c r="C15" s="33">
        <v>0</v>
      </c>
      <c r="D15" s="32">
        <v>2229255</v>
      </c>
      <c r="E15" s="32">
        <v>0</v>
      </c>
      <c r="F15" s="32">
        <v>0</v>
      </c>
      <c r="G15" s="32">
        <v>0</v>
      </c>
      <c r="H15" s="32">
        <v>0</v>
      </c>
      <c r="I15" s="33">
        <v>0</v>
      </c>
      <c r="J15" s="47">
        <v>0</v>
      </c>
      <c r="K15" s="33">
        <v>0</v>
      </c>
      <c r="L15" s="33">
        <v>2229255</v>
      </c>
      <c r="M15" s="48">
        <f t="shared" si="0"/>
        <v>2.427325498592064E-3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2720064</v>
      </c>
      <c r="D19" s="32">
        <v>0</v>
      </c>
      <c r="E19" s="32">
        <v>0</v>
      </c>
      <c r="F19" s="32">
        <v>0</v>
      </c>
      <c r="G19" s="32">
        <v>0</v>
      </c>
      <c r="H19" s="32">
        <v>0</v>
      </c>
      <c r="I19" s="33">
        <v>0</v>
      </c>
      <c r="J19" s="47">
        <v>0</v>
      </c>
      <c r="K19" s="33">
        <v>0</v>
      </c>
      <c r="L19" s="33">
        <v>2720064</v>
      </c>
      <c r="M19" s="48">
        <f t="shared" si="0"/>
        <v>2.9617431406466842E-3</v>
      </c>
    </row>
    <row r="20" spans="1:13" x14ac:dyDescent="0.2">
      <c r="A20" s="46" t="s">
        <v>20</v>
      </c>
      <c r="B20" s="31">
        <v>0</v>
      </c>
      <c r="C20" s="33">
        <v>161150</v>
      </c>
      <c r="D20" s="32">
        <v>0</v>
      </c>
      <c r="E20" s="32">
        <v>0</v>
      </c>
      <c r="F20" s="32">
        <v>0</v>
      </c>
      <c r="G20" s="32">
        <v>0</v>
      </c>
      <c r="H20" s="32">
        <v>0</v>
      </c>
      <c r="I20" s="33">
        <v>0</v>
      </c>
      <c r="J20" s="47">
        <v>0</v>
      </c>
      <c r="K20" s="33">
        <v>100966</v>
      </c>
      <c r="L20" s="33">
        <v>262116</v>
      </c>
      <c r="M20" s="48">
        <f t="shared" si="0"/>
        <v>2.8540514673689528E-4</v>
      </c>
    </row>
    <row r="21" spans="1:13" x14ac:dyDescent="0.2">
      <c r="A21" s="46" t="s">
        <v>22</v>
      </c>
      <c r="B21" s="31">
        <v>0</v>
      </c>
      <c r="C21" s="33">
        <v>0</v>
      </c>
      <c r="D21" s="32">
        <v>134560</v>
      </c>
      <c r="E21" s="32">
        <v>0</v>
      </c>
      <c r="F21" s="32">
        <v>0</v>
      </c>
      <c r="G21" s="32">
        <v>0</v>
      </c>
      <c r="H21" s="32">
        <v>0</v>
      </c>
      <c r="I21" s="33">
        <v>0</v>
      </c>
      <c r="J21" s="47">
        <v>0</v>
      </c>
      <c r="K21" s="33">
        <v>0</v>
      </c>
      <c r="L21" s="33">
        <v>134560</v>
      </c>
      <c r="M21" s="48">
        <f t="shared" si="0"/>
        <v>1.4651572794074618E-4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81826</v>
      </c>
      <c r="E23" s="32">
        <v>0</v>
      </c>
      <c r="F23" s="32">
        <v>0</v>
      </c>
      <c r="G23" s="32">
        <v>0</v>
      </c>
      <c r="H23" s="32">
        <v>0</v>
      </c>
      <c r="I23" s="33">
        <v>0</v>
      </c>
      <c r="J23" s="47">
        <v>0</v>
      </c>
      <c r="K23" s="33">
        <v>0</v>
      </c>
      <c r="L23" s="33">
        <v>81826</v>
      </c>
      <c r="M23" s="48">
        <f t="shared" si="0"/>
        <v>8.9096283847201971E-5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971598</v>
      </c>
      <c r="E30" s="32">
        <v>0</v>
      </c>
      <c r="F30" s="32">
        <v>0</v>
      </c>
      <c r="G30" s="32">
        <v>0</v>
      </c>
      <c r="H30" s="32">
        <v>0</v>
      </c>
      <c r="I30" s="33">
        <v>951542</v>
      </c>
      <c r="J30" s="47">
        <v>0</v>
      </c>
      <c r="K30" s="33">
        <v>0</v>
      </c>
      <c r="L30" s="33">
        <v>1923140</v>
      </c>
      <c r="M30" s="48">
        <f t="shared" si="0"/>
        <v>2.0940120171816781E-3</v>
      </c>
    </row>
    <row r="31" spans="1:13" x14ac:dyDescent="0.2">
      <c r="A31" s="46" t="s">
        <v>32</v>
      </c>
      <c r="B31" s="31">
        <v>0</v>
      </c>
      <c r="C31" s="33">
        <v>24764909</v>
      </c>
      <c r="D31" s="32">
        <v>0</v>
      </c>
      <c r="E31" s="32">
        <v>0</v>
      </c>
      <c r="F31" s="32">
        <v>364427</v>
      </c>
      <c r="G31" s="32">
        <v>0</v>
      </c>
      <c r="H31" s="32">
        <v>0</v>
      </c>
      <c r="I31" s="33">
        <v>0</v>
      </c>
      <c r="J31" s="47">
        <v>0</v>
      </c>
      <c r="K31" s="33">
        <v>4419235</v>
      </c>
      <c r="L31" s="33">
        <v>29548572</v>
      </c>
      <c r="M31" s="48">
        <f t="shared" si="0"/>
        <v>3.2173978419958012E-2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2105775</v>
      </c>
      <c r="D33" s="32">
        <v>0</v>
      </c>
      <c r="E33" s="32">
        <v>0</v>
      </c>
      <c r="F33" s="32">
        <v>0</v>
      </c>
      <c r="G33" s="32">
        <v>0</v>
      </c>
      <c r="H33" s="32">
        <v>0</v>
      </c>
      <c r="I33" s="33">
        <v>0</v>
      </c>
      <c r="J33" s="47">
        <v>0</v>
      </c>
      <c r="K33" s="33">
        <v>0</v>
      </c>
      <c r="L33" s="33">
        <v>2105775</v>
      </c>
      <c r="M33" s="48">
        <f t="shared" si="0"/>
        <v>2.2928742345750949E-3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8976</v>
      </c>
      <c r="D37" s="32">
        <v>5980784</v>
      </c>
      <c r="E37" s="32">
        <v>0</v>
      </c>
      <c r="F37" s="32">
        <v>116901</v>
      </c>
      <c r="G37" s="32">
        <v>0</v>
      </c>
      <c r="H37" s="32">
        <v>0</v>
      </c>
      <c r="I37" s="33">
        <v>1853637</v>
      </c>
      <c r="J37" s="47">
        <v>0</v>
      </c>
      <c r="K37" s="33">
        <v>0</v>
      </c>
      <c r="L37" s="33">
        <v>7960298</v>
      </c>
      <c r="M37" s="48">
        <f t="shared" si="0"/>
        <v>8.6675747331693368E-3</v>
      </c>
    </row>
    <row r="38" spans="1:13" x14ac:dyDescent="0.2">
      <c r="A38" s="46" t="s">
        <v>1</v>
      </c>
      <c r="B38" s="31">
        <v>0</v>
      </c>
      <c r="C38" s="33">
        <v>24859928</v>
      </c>
      <c r="D38" s="32">
        <v>29473094</v>
      </c>
      <c r="E38" s="32">
        <v>0</v>
      </c>
      <c r="F38" s="32">
        <v>0</v>
      </c>
      <c r="G38" s="32">
        <v>0</v>
      </c>
      <c r="H38" s="32">
        <v>42710607</v>
      </c>
      <c r="I38" s="33">
        <v>20551101</v>
      </c>
      <c r="J38" s="47">
        <v>0</v>
      </c>
      <c r="K38" s="33">
        <v>3891968</v>
      </c>
      <c r="L38" s="33">
        <v>121486699</v>
      </c>
      <c r="M38" s="48">
        <f t="shared" si="0"/>
        <v>0.13228085715742657</v>
      </c>
    </row>
    <row r="39" spans="1:13" x14ac:dyDescent="0.2">
      <c r="A39" s="46" t="s">
        <v>39</v>
      </c>
      <c r="B39" s="31">
        <v>0</v>
      </c>
      <c r="C39" s="33">
        <v>0</v>
      </c>
      <c r="D39" s="32">
        <v>0</v>
      </c>
      <c r="E39" s="32">
        <v>0</v>
      </c>
      <c r="F39" s="32">
        <v>0</v>
      </c>
      <c r="G39" s="32">
        <v>0</v>
      </c>
      <c r="H39" s="32">
        <v>0</v>
      </c>
      <c r="I39" s="33">
        <v>0</v>
      </c>
      <c r="J39" s="47">
        <v>12668</v>
      </c>
      <c r="K39" s="33">
        <v>0</v>
      </c>
      <c r="L39" s="33">
        <v>12668</v>
      </c>
      <c r="M39" s="48">
        <f t="shared" si="0"/>
        <v>1.3793558572780712E-5</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101816</v>
      </c>
      <c r="C43" s="33">
        <v>685713</v>
      </c>
      <c r="D43" s="32">
        <v>0</v>
      </c>
      <c r="E43" s="32">
        <v>0</v>
      </c>
      <c r="F43" s="32">
        <v>0</v>
      </c>
      <c r="G43" s="32">
        <v>0</v>
      </c>
      <c r="H43" s="32">
        <v>0</v>
      </c>
      <c r="I43" s="33">
        <v>0</v>
      </c>
      <c r="J43" s="47">
        <v>0</v>
      </c>
      <c r="K43" s="33">
        <v>1151942</v>
      </c>
      <c r="L43" s="33">
        <v>1939471</v>
      </c>
      <c r="M43" s="48">
        <f t="shared" si="0"/>
        <v>2.1117940352628341E-3</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1285258</v>
      </c>
      <c r="E45" s="32">
        <v>0</v>
      </c>
      <c r="F45" s="32">
        <v>0</v>
      </c>
      <c r="G45" s="32">
        <v>0</v>
      </c>
      <c r="H45" s="32">
        <v>312518</v>
      </c>
      <c r="I45" s="33">
        <v>14603120</v>
      </c>
      <c r="J45" s="47">
        <v>9113</v>
      </c>
      <c r="K45" s="33">
        <v>0</v>
      </c>
      <c r="L45" s="33">
        <v>16210009</v>
      </c>
      <c r="M45" s="48">
        <f t="shared" si="0"/>
        <v>1.7650276966119552E-2</v>
      </c>
    </row>
    <row r="46" spans="1:13" x14ac:dyDescent="0.2">
      <c r="A46" s="46" t="s">
        <v>45</v>
      </c>
      <c r="B46" s="31">
        <v>1122607</v>
      </c>
      <c r="C46" s="33">
        <v>7607930</v>
      </c>
      <c r="D46" s="32">
        <v>0</v>
      </c>
      <c r="E46" s="32">
        <v>4679475</v>
      </c>
      <c r="F46" s="32">
        <v>0</v>
      </c>
      <c r="G46" s="32">
        <v>0</v>
      </c>
      <c r="H46" s="32">
        <v>198372</v>
      </c>
      <c r="I46" s="33">
        <v>36657211</v>
      </c>
      <c r="J46" s="47">
        <v>0</v>
      </c>
      <c r="K46" s="33">
        <v>5295594</v>
      </c>
      <c r="L46" s="33">
        <v>55561189</v>
      </c>
      <c r="M46" s="48">
        <f t="shared" si="0"/>
        <v>6.0497830347713881E-2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446437</v>
      </c>
      <c r="J50" s="47">
        <v>0</v>
      </c>
      <c r="K50" s="33">
        <v>0</v>
      </c>
      <c r="L50" s="33">
        <v>446437</v>
      </c>
      <c r="M50" s="48">
        <f t="shared" si="0"/>
        <v>4.8610316613171005E-4</v>
      </c>
    </row>
    <row r="51" spans="1:13" x14ac:dyDescent="0.2">
      <c r="A51" s="46" t="s">
        <v>49</v>
      </c>
      <c r="B51" s="31">
        <v>0</v>
      </c>
      <c r="C51" s="33">
        <v>0</v>
      </c>
      <c r="D51" s="32">
        <v>2674757</v>
      </c>
      <c r="E51" s="32">
        <v>0</v>
      </c>
      <c r="F51" s="32">
        <v>64908</v>
      </c>
      <c r="G51" s="32">
        <v>0</v>
      </c>
      <c r="H51" s="32">
        <v>28622530</v>
      </c>
      <c r="I51" s="33">
        <v>4398916</v>
      </c>
      <c r="J51" s="47">
        <v>573974</v>
      </c>
      <c r="K51" s="33">
        <v>37643</v>
      </c>
      <c r="L51" s="33">
        <v>36372729</v>
      </c>
      <c r="M51" s="48">
        <f t="shared" si="0"/>
        <v>3.9604465417854409E-2</v>
      </c>
    </row>
    <row r="52" spans="1:13" x14ac:dyDescent="0.2">
      <c r="A52" s="46" t="s">
        <v>50</v>
      </c>
      <c r="B52" s="31">
        <v>0</v>
      </c>
      <c r="C52" s="33">
        <v>0</v>
      </c>
      <c r="D52" s="32">
        <v>0</v>
      </c>
      <c r="E52" s="32">
        <v>0</v>
      </c>
      <c r="F52" s="32">
        <v>0</v>
      </c>
      <c r="G52" s="32">
        <v>0</v>
      </c>
      <c r="H52" s="32">
        <v>128640</v>
      </c>
      <c r="I52" s="33">
        <v>0</v>
      </c>
      <c r="J52" s="47">
        <v>0</v>
      </c>
      <c r="K52" s="33">
        <v>0</v>
      </c>
      <c r="L52" s="33">
        <v>128640</v>
      </c>
      <c r="M52" s="48">
        <f t="shared" si="0"/>
        <v>1.4006973277569553E-4</v>
      </c>
    </row>
    <row r="53" spans="1:13" x14ac:dyDescent="0.2">
      <c r="A53" s="46" t="s">
        <v>4</v>
      </c>
      <c r="B53" s="31">
        <v>3189846</v>
      </c>
      <c r="C53" s="33">
        <v>24533395</v>
      </c>
      <c r="D53" s="32">
        <v>23302018</v>
      </c>
      <c r="E53" s="32">
        <v>0</v>
      </c>
      <c r="F53" s="32">
        <v>0</v>
      </c>
      <c r="G53" s="32">
        <v>0</v>
      </c>
      <c r="H53" s="32">
        <v>97969</v>
      </c>
      <c r="I53" s="33">
        <v>11742459</v>
      </c>
      <c r="J53" s="47">
        <v>253152</v>
      </c>
      <c r="K53" s="33">
        <v>5119140</v>
      </c>
      <c r="L53" s="33">
        <v>68237980</v>
      </c>
      <c r="M53" s="48">
        <f t="shared" si="0"/>
        <v>7.4300961005544577E-2</v>
      </c>
    </row>
    <row r="54" spans="1:13" x14ac:dyDescent="0.2">
      <c r="A54" s="46" t="s">
        <v>51</v>
      </c>
      <c r="B54" s="31">
        <v>0</v>
      </c>
      <c r="C54" s="33">
        <v>1352870</v>
      </c>
      <c r="D54" s="32">
        <v>0</v>
      </c>
      <c r="E54" s="32">
        <v>0</v>
      </c>
      <c r="F54" s="32">
        <v>449157</v>
      </c>
      <c r="G54" s="32">
        <v>0</v>
      </c>
      <c r="H54" s="32">
        <v>0</v>
      </c>
      <c r="I54" s="33">
        <v>0</v>
      </c>
      <c r="J54" s="47">
        <v>685597</v>
      </c>
      <c r="K54" s="33">
        <v>0</v>
      </c>
      <c r="L54" s="33">
        <v>2487624</v>
      </c>
      <c r="M54" s="48">
        <f t="shared" si="0"/>
        <v>2.7086507223756748E-3</v>
      </c>
    </row>
    <row r="55" spans="1:13" x14ac:dyDescent="0.2">
      <c r="A55" s="46" t="s">
        <v>52</v>
      </c>
      <c r="B55" s="31">
        <v>0</v>
      </c>
      <c r="C55" s="33">
        <v>1227229</v>
      </c>
      <c r="D55" s="32">
        <v>0</v>
      </c>
      <c r="E55" s="32">
        <v>0</v>
      </c>
      <c r="F55" s="32">
        <v>0</v>
      </c>
      <c r="G55" s="32">
        <v>0</v>
      </c>
      <c r="H55" s="32">
        <v>0</v>
      </c>
      <c r="I55" s="33">
        <v>0</v>
      </c>
      <c r="J55" s="47">
        <v>0</v>
      </c>
      <c r="K55" s="33">
        <v>139930</v>
      </c>
      <c r="L55" s="33">
        <v>1367159</v>
      </c>
      <c r="M55" s="48">
        <f t="shared" si="0"/>
        <v>1.4886318080836996E-3</v>
      </c>
    </row>
    <row r="56" spans="1:13" x14ac:dyDescent="0.2">
      <c r="A56" s="46" t="s">
        <v>53</v>
      </c>
      <c r="B56" s="31">
        <v>3500</v>
      </c>
      <c r="C56" s="33">
        <v>1975385</v>
      </c>
      <c r="D56" s="32">
        <v>4239557</v>
      </c>
      <c r="E56" s="32">
        <v>0</v>
      </c>
      <c r="F56" s="32">
        <v>13175</v>
      </c>
      <c r="G56" s="32">
        <v>0</v>
      </c>
      <c r="H56" s="32">
        <v>0</v>
      </c>
      <c r="I56" s="33">
        <v>0</v>
      </c>
      <c r="J56" s="47">
        <v>0</v>
      </c>
      <c r="K56" s="33">
        <v>448618</v>
      </c>
      <c r="L56" s="33">
        <v>6680234</v>
      </c>
      <c r="M56" s="48">
        <f t="shared" si="0"/>
        <v>7.2737763623998411E-3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44896</v>
      </c>
      <c r="D58" s="32">
        <v>1525709</v>
      </c>
      <c r="E58" s="32">
        <v>0</v>
      </c>
      <c r="F58" s="32">
        <v>0</v>
      </c>
      <c r="G58" s="32">
        <v>0</v>
      </c>
      <c r="H58" s="32">
        <v>0</v>
      </c>
      <c r="I58" s="33">
        <v>224146</v>
      </c>
      <c r="J58" s="47">
        <v>0</v>
      </c>
      <c r="K58" s="33">
        <v>0</v>
      </c>
      <c r="L58" s="33">
        <v>1854784</v>
      </c>
      <c r="M58" s="48">
        <f t="shared" si="0"/>
        <v>2.0195825500360356E-3</v>
      </c>
    </row>
    <row r="59" spans="1:13" x14ac:dyDescent="0.2">
      <c r="A59" s="46" t="s">
        <v>70</v>
      </c>
      <c r="B59" s="31">
        <v>0</v>
      </c>
      <c r="C59" s="33">
        <v>24315573</v>
      </c>
      <c r="D59" s="32">
        <v>0</v>
      </c>
      <c r="E59" s="32">
        <v>0</v>
      </c>
      <c r="F59" s="32">
        <v>465020</v>
      </c>
      <c r="G59" s="32">
        <v>0</v>
      </c>
      <c r="H59" s="32">
        <v>3208507</v>
      </c>
      <c r="I59" s="33">
        <v>18619606</v>
      </c>
      <c r="J59" s="47">
        <v>0</v>
      </c>
      <c r="K59" s="33">
        <v>15359223</v>
      </c>
      <c r="L59" s="33">
        <v>61967928</v>
      </c>
      <c r="M59" s="48">
        <f t="shared" si="0"/>
        <v>6.7473811533143191E-2</v>
      </c>
    </row>
    <row r="60" spans="1:13" x14ac:dyDescent="0.2">
      <c r="A60" s="46" t="s">
        <v>55</v>
      </c>
      <c r="B60" s="31">
        <v>0</v>
      </c>
      <c r="C60" s="33">
        <v>0</v>
      </c>
      <c r="D60" s="32">
        <v>269226</v>
      </c>
      <c r="E60" s="32">
        <v>0</v>
      </c>
      <c r="F60" s="32">
        <v>0</v>
      </c>
      <c r="G60" s="32">
        <v>0</v>
      </c>
      <c r="H60" s="32">
        <v>0</v>
      </c>
      <c r="I60" s="33">
        <v>0</v>
      </c>
      <c r="J60" s="47">
        <v>0</v>
      </c>
      <c r="K60" s="33">
        <v>0</v>
      </c>
      <c r="L60" s="33">
        <v>269226</v>
      </c>
      <c r="M60" s="48">
        <f t="shared" si="0"/>
        <v>2.9314687403816388E-4</v>
      </c>
    </row>
    <row r="61" spans="1:13" x14ac:dyDescent="0.2">
      <c r="A61" s="46" t="s">
        <v>6</v>
      </c>
      <c r="B61" s="31">
        <v>0</v>
      </c>
      <c r="C61" s="33">
        <v>0</v>
      </c>
      <c r="D61" s="32">
        <v>10235910</v>
      </c>
      <c r="E61" s="32">
        <v>0</v>
      </c>
      <c r="F61" s="32">
        <v>0</v>
      </c>
      <c r="G61" s="32">
        <v>0</v>
      </c>
      <c r="H61" s="32">
        <v>18173</v>
      </c>
      <c r="I61" s="33">
        <v>7266620</v>
      </c>
      <c r="J61" s="47">
        <v>0</v>
      </c>
      <c r="K61" s="33">
        <v>16675297</v>
      </c>
      <c r="L61" s="33">
        <v>34196000</v>
      </c>
      <c r="M61" s="48">
        <f t="shared" si="0"/>
        <v>3.7234332882444682E-2</v>
      </c>
    </row>
    <row r="62" spans="1:13" x14ac:dyDescent="0.2">
      <c r="A62" s="46" t="s">
        <v>5</v>
      </c>
      <c r="B62" s="31">
        <v>147534</v>
      </c>
      <c r="C62" s="33">
        <v>0</v>
      </c>
      <c r="D62" s="32">
        <v>0</v>
      </c>
      <c r="E62" s="32">
        <v>0</v>
      </c>
      <c r="F62" s="32">
        <v>1406064</v>
      </c>
      <c r="G62" s="32">
        <v>0</v>
      </c>
      <c r="H62" s="32">
        <v>75044</v>
      </c>
      <c r="I62" s="33">
        <v>0</v>
      </c>
      <c r="J62" s="47">
        <v>38851</v>
      </c>
      <c r="K62" s="33">
        <v>680562</v>
      </c>
      <c r="L62" s="33">
        <v>2348056</v>
      </c>
      <c r="M62" s="48">
        <f t="shared" si="0"/>
        <v>2.5566820309574669E-3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14648247</v>
      </c>
      <c r="D67" s="32">
        <v>438973</v>
      </c>
      <c r="E67" s="32">
        <v>0</v>
      </c>
      <c r="F67" s="32">
        <v>844985</v>
      </c>
      <c r="G67" s="32">
        <v>0</v>
      </c>
      <c r="H67" s="32">
        <v>116465</v>
      </c>
      <c r="I67" s="33">
        <v>9515003</v>
      </c>
      <c r="J67" s="47">
        <v>109012</v>
      </c>
      <c r="K67" s="33">
        <v>115841</v>
      </c>
      <c r="L67" s="33">
        <v>25788527</v>
      </c>
      <c r="M67" s="48">
        <f t="shared" si="0"/>
        <v>2.8079851411449072E-2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16559146</v>
      </c>
      <c r="C71" s="50">
        <v>186092807</v>
      </c>
      <c r="D71" s="50">
        <v>374795780</v>
      </c>
      <c r="E71" s="50">
        <v>25126032</v>
      </c>
      <c r="F71" s="50">
        <v>3724637</v>
      </c>
      <c r="G71" s="50">
        <v>0</v>
      </c>
      <c r="H71" s="50">
        <v>87501812</v>
      </c>
      <c r="I71" s="50">
        <v>168477858</v>
      </c>
      <c r="J71" s="50">
        <v>1682369</v>
      </c>
      <c r="K71" s="50">
        <v>54439255</v>
      </c>
      <c r="L71" s="50">
        <v>918399696</v>
      </c>
      <c r="M71" s="51">
        <f>L71/$L$71</f>
        <v>1</v>
      </c>
    </row>
    <row r="72" spans="1:13" x14ac:dyDescent="0.2">
      <c r="A72" s="49" t="s">
        <v>79</v>
      </c>
      <c r="B72" s="53">
        <f>(B71/$L$71)</f>
        <v>1.8030434975231088E-2</v>
      </c>
      <c r="C72" s="53">
        <f t="shared" ref="C72:L72" si="1">(C71/$L$71)</f>
        <v>0.20262725239403825</v>
      </c>
      <c r="D72" s="53">
        <f t="shared" si="1"/>
        <v>0.40809658543266764</v>
      </c>
      <c r="E72" s="53">
        <f t="shared" si="1"/>
        <v>2.7358493376504776E-2</v>
      </c>
      <c r="F72" s="53">
        <f t="shared" si="1"/>
        <v>4.0555729887785151E-3</v>
      </c>
      <c r="G72" s="53">
        <f t="shared" si="1"/>
        <v>0</v>
      </c>
      <c r="H72" s="53">
        <f t="shared" si="1"/>
        <v>9.5276394777900716E-2</v>
      </c>
      <c r="I72" s="53">
        <f t="shared" si="1"/>
        <v>0.18344720575778589</v>
      </c>
      <c r="J72" s="53">
        <f t="shared" si="1"/>
        <v>1.8318483851066083E-3</v>
      </c>
      <c r="K72" s="53">
        <f t="shared" si="1"/>
        <v>5.9276211911986523E-2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B75" s="1"/>
      <c r="C75" s="1"/>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9"/>
  <sheetViews>
    <sheetView workbookViewId="0"/>
  </sheetViews>
  <sheetFormatPr defaultRowHeight="12.75" x14ac:dyDescent="0.2"/>
  <cols>
    <col min="1" max="12" width="15.7109375" customWidth="1"/>
    <col min="13" max="13" width="8.7109375" customWidth="1"/>
  </cols>
  <sheetData>
    <row r="1" spans="1:13" ht="23.25" x14ac:dyDescent="0.35">
      <c r="A1" s="35" t="s">
        <v>81</v>
      </c>
      <c r="B1" s="3"/>
      <c r="C1" s="3"/>
      <c r="D1" s="4"/>
      <c r="E1" s="4"/>
      <c r="F1" s="4"/>
      <c r="G1" s="4"/>
      <c r="H1" s="4"/>
      <c r="I1" s="4"/>
      <c r="J1" s="4"/>
      <c r="K1" s="4"/>
      <c r="L1" s="4"/>
      <c r="M1" s="5"/>
    </row>
    <row r="2" spans="1:13" ht="18.75" thickBot="1" x14ac:dyDescent="0.3">
      <c r="A2" s="36" t="s">
        <v>108</v>
      </c>
      <c r="B2" s="6"/>
      <c r="C2" s="6"/>
      <c r="D2" s="7"/>
      <c r="E2" s="7"/>
      <c r="F2" s="7"/>
      <c r="G2" s="7"/>
      <c r="H2" s="7"/>
      <c r="I2" s="7"/>
      <c r="J2" s="7"/>
      <c r="K2" s="7"/>
      <c r="L2" s="7"/>
      <c r="M2" s="8"/>
    </row>
    <row r="3" spans="1:13" ht="39" thickBot="1" x14ac:dyDescent="0.25">
      <c r="A3" s="56" t="s">
        <v>82</v>
      </c>
      <c r="B3" s="37" t="s">
        <v>109</v>
      </c>
      <c r="C3" s="38" t="s">
        <v>72</v>
      </c>
      <c r="D3" s="38" t="s">
        <v>73</v>
      </c>
      <c r="E3" s="38" t="s">
        <v>74</v>
      </c>
      <c r="F3" s="38" t="s">
        <v>75</v>
      </c>
      <c r="G3" s="38" t="s">
        <v>76</v>
      </c>
      <c r="H3" s="38" t="s">
        <v>77</v>
      </c>
      <c r="I3" s="38" t="s">
        <v>65</v>
      </c>
      <c r="J3" s="38" t="s">
        <v>78</v>
      </c>
      <c r="K3" s="38" t="s">
        <v>64</v>
      </c>
      <c r="L3" s="38" t="s">
        <v>66</v>
      </c>
      <c r="M3" s="39" t="s">
        <v>79</v>
      </c>
    </row>
    <row r="4" spans="1:13" x14ac:dyDescent="0.2">
      <c r="A4" s="40" t="s">
        <v>0</v>
      </c>
      <c r="B4" s="41">
        <v>0</v>
      </c>
      <c r="C4" s="42">
        <v>11000</v>
      </c>
      <c r="D4" s="43">
        <v>7695672</v>
      </c>
      <c r="E4" s="43">
        <v>0</v>
      </c>
      <c r="F4" s="43">
        <v>0</v>
      </c>
      <c r="G4" s="43">
        <v>0</v>
      </c>
      <c r="H4" s="43">
        <v>0</v>
      </c>
      <c r="I4" s="42">
        <v>0</v>
      </c>
      <c r="J4" s="44">
        <v>0</v>
      </c>
      <c r="K4" s="42">
        <v>0</v>
      </c>
      <c r="L4" s="42">
        <v>7706672</v>
      </c>
      <c r="M4" s="45">
        <f>L4/$L$71</f>
        <v>9.1142276678575287E-3</v>
      </c>
    </row>
    <row r="5" spans="1:13" x14ac:dyDescent="0.2">
      <c r="A5" s="46" t="s">
        <v>7</v>
      </c>
      <c r="B5" s="31">
        <v>0</v>
      </c>
      <c r="C5" s="33">
        <v>0</v>
      </c>
      <c r="D5" s="32">
        <v>0</v>
      </c>
      <c r="E5" s="32">
        <v>0</v>
      </c>
      <c r="F5" s="32">
        <v>0</v>
      </c>
      <c r="G5" s="32">
        <v>0</v>
      </c>
      <c r="H5" s="32">
        <v>0</v>
      </c>
      <c r="I5" s="33">
        <v>0</v>
      </c>
      <c r="J5" s="47">
        <v>0</v>
      </c>
      <c r="K5" s="33">
        <v>0</v>
      </c>
      <c r="L5" s="33">
        <v>0</v>
      </c>
      <c r="M5" s="48">
        <f>L5/$L$71</f>
        <v>0</v>
      </c>
    </row>
    <row r="6" spans="1:13" x14ac:dyDescent="0.2">
      <c r="A6" s="46" t="s">
        <v>8</v>
      </c>
      <c r="B6" s="31">
        <v>0</v>
      </c>
      <c r="C6" s="33">
        <v>1607307</v>
      </c>
      <c r="D6" s="32">
        <v>497686</v>
      </c>
      <c r="E6" s="32">
        <v>0</v>
      </c>
      <c r="F6" s="32">
        <v>0</v>
      </c>
      <c r="G6" s="32">
        <v>0</v>
      </c>
      <c r="H6" s="32">
        <v>148944</v>
      </c>
      <c r="I6" s="33">
        <v>0</v>
      </c>
      <c r="J6" s="47">
        <v>0</v>
      </c>
      <c r="K6" s="33">
        <v>24481</v>
      </c>
      <c r="L6" s="33">
        <v>2278418</v>
      </c>
      <c r="M6" s="48">
        <f t="shared" ref="M6:M69" si="0">L6/$L$71</f>
        <v>2.6945509520250265E-3</v>
      </c>
    </row>
    <row r="7" spans="1:13" x14ac:dyDescent="0.2">
      <c r="A7" s="46" t="s">
        <v>9</v>
      </c>
      <c r="B7" s="31">
        <v>0</v>
      </c>
      <c r="C7" s="33">
        <v>0</v>
      </c>
      <c r="D7" s="32">
        <v>0</v>
      </c>
      <c r="E7" s="32">
        <v>0</v>
      </c>
      <c r="F7" s="32">
        <v>0</v>
      </c>
      <c r="G7" s="32">
        <v>0</v>
      </c>
      <c r="H7" s="32">
        <v>0</v>
      </c>
      <c r="I7" s="33">
        <v>0</v>
      </c>
      <c r="J7" s="47">
        <v>0</v>
      </c>
      <c r="K7" s="33">
        <v>0</v>
      </c>
      <c r="L7" s="33">
        <v>0</v>
      </c>
      <c r="M7" s="48">
        <f t="shared" si="0"/>
        <v>0</v>
      </c>
    </row>
    <row r="8" spans="1:13" x14ac:dyDescent="0.2">
      <c r="A8" s="46" t="s">
        <v>10</v>
      </c>
      <c r="B8" s="31">
        <v>0</v>
      </c>
      <c r="C8" s="33">
        <v>18627276</v>
      </c>
      <c r="D8" s="32">
        <v>2295657</v>
      </c>
      <c r="E8" s="32">
        <v>0</v>
      </c>
      <c r="F8" s="32">
        <v>0</v>
      </c>
      <c r="G8" s="32">
        <v>0</v>
      </c>
      <c r="H8" s="32">
        <v>605193</v>
      </c>
      <c r="I8" s="33">
        <v>454737</v>
      </c>
      <c r="J8" s="47">
        <v>0</v>
      </c>
      <c r="K8" s="33">
        <v>0</v>
      </c>
      <c r="L8" s="33">
        <v>21982862</v>
      </c>
      <c r="M8" s="48">
        <f t="shared" si="0"/>
        <v>2.5997837855184946E-2</v>
      </c>
    </row>
    <row r="9" spans="1:13" x14ac:dyDescent="0.2">
      <c r="A9" s="46" t="s">
        <v>11</v>
      </c>
      <c r="B9" s="31">
        <v>11433259</v>
      </c>
      <c r="C9" s="33">
        <v>33624132</v>
      </c>
      <c r="D9" s="32">
        <v>258067912</v>
      </c>
      <c r="E9" s="32">
        <v>20249827</v>
      </c>
      <c r="F9" s="32">
        <v>0</v>
      </c>
      <c r="G9" s="32">
        <v>0</v>
      </c>
      <c r="H9" s="32">
        <v>9205146</v>
      </c>
      <c r="I9" s="33">
        <v>38777375</v>
      </c>
      <c r="J9" s="47">
        <v>0</v>
      </c>
      <c r="K9" s="33">
        <v>2162452</v>
      </c>
      <c r="L9" s="33">
        <v>373520102</v>
      </c>
      <c r="M9" s="48">
        <f t="shared" si="0"/>
        <v>0.44174025417837509</v>
      </c>
    </row>
    <row r="10" spans="1:13" x14ac:dyDescent="0.2">
      <c r="A10" s="46" t="s">
        <v>12</v>
      </c>
      <c r="B10" s="31">
        <v>0</v>
      </c>
      <c r="C10" s="33">
        <v>0</v>
      </c>
      <c r="D10" s="32">
        <v>0</v>
      </c>
      <c r="E10" s="32">
        <v>0</v>
      </c>
      <c r="F10" s="32">
        <v>0</v>
      </c>
      <c r="G10" s="32">
        <v>0</v>
      </c>
      <c r="H10" s="32">
        <v>0</v>
      </c>
      <c r="I10" s="33">
        <v>0</v>
      </c>
      <c r="J10" s="47">
        <v>0</v>
      </c>
      <c r="K10" s="33">
        <v>0</v>
      </c>
      <c r="L10" s="33">
        <v>0</v>
      </c>
      <c r="M10" s="48">
        <f t="shared" si="0"/>
        <v>0</v>
      </c>
    </row>
    <row r="11" spans="1:13" x14ac:dyDescent="0.2">
      <c r="A11" s="46" t="s">
        <v>13</v>
      </c>
      <c r="B11" s="31">
        <v>0</v>
      </c>
      <c r="C11" s="33">
        <v>0</v>
      </c>
      <c r="D11" s="32">
        <v>0</v>
      </c>
      <c r="E11" s="32">
        <v>0</v>
      </c>
      <c r="F11" s="32">
        <v>0</v>
      </c>
      <c r="G11" s="32">
        <v>0</v>
      </c>
      <c r="H11" s="32">
        <v>0</v>
      </c>
      <c r="I11" s="33">
        <v>0</v>
      </c>
      <c r="J11" s="47">
        <v>0</v>
      </c>
      <c r="K11" s="33">
        <v>324720</v>
      </c>
      <c r="L11" s="33">
        <v>324720</v>
      </c>
      <c r="M11" s="48">
        <f t="shared" si="0"/>
        <v>3.8402724396557902E-4</v>
      </c>
    </row>
    <row r="12" spans="1:13" x14ac:dyDescent="0.2">
      <c r="A12" s="46" t="s">
        <v>14</v>
      </c>
      <c r="B12" s="31">
        <v>0</v>
      </c>
      <c r="C12" s="33">
        <v>0</v>
      </c>
      <c r="D12" s="32">
        <v>0</v>
      </c>
      <c r="E12" s="32">
        <v>0</v>
      </c>
      <c r="F12" s="32">
        <v>0</v>
      </c>
      <c r="G12" s="32">
        <v>0</v>
      </c>
      <c r="H12" s="32">
        <v>0</v>
      </c>
      <c r="I12" s="33">
        <v>0</v>
      </c>
      <c r="J12" s="47">
        <v>0</v>
      </c>
      <c r="K12" s="33">
        <v>0</v>
      </c>
      <c r="L12" s="33">
        <v>0</v>
      </c>
      <c r="M12" s="48">
        <f t="shared" si="0"/>
        <v>0</v>
      </c>
    </row>
    <row r="13" spans="1:13" x14ac:dyDescent="0.2">
      <c r="A13" s="46" t="s">
        <v>15</v>
      </c>
      <c r="B13" s="31">
        <v>0</v>
      </c>
      <c r="C13" s="33">
        <v>419160</v>
      </c>
      <c r="D13" s="32">
        <v>0</v>
      </c>
      <c r="E13" s="32">
        <v>0</v>
      </c>
      <c r="F13" s="32">
        <v>0</v>
      </c>
      <c r="G13" s="32">
        <v>0</v>
      </c>
      <c r="H13" s="32">
        <v>0</v>
      </c>
      <c r="I13" s="33">
        <v>52272</v>
      </c>
      <c r="J13" s="47">
        <v>0</v>
      </c>
      <c r="K13" s="33">
        <v>0</v>
      </c>
      <c r="L13" s="33">
        <v>471432</v>
      </c>
      <c r="M13" s="48">
        <f t="shared" si="0"/>
        <v>5.5753489676392228E-4</v>
      </c>
    </row>
    <row r="14" spans="1:13" x14ac:dyDescent="0.2">
      <c r="A14" s="46" t="s">
        <v>16</v>
      </c>
      <c r="B14" s="31">
        <v>0</v>
      </c>
      <c r="C14" s="33">
        <v>0</v>
      </c>
      <c r="D14" s="32">
        <v>0</v>
      </c>
      <c r="E14" s="32">
        <v>0</v>
      </c>
      <c r="F14" s="32">
        <v>0</v>
      </c>
      <c r="G14" s="32">
        <v>0</v>
      </c>
      <c r="H14" s="32">
        <v>1798365</v>
      </c>
      <c r="I14" s="33">
        <v>0</v>
      </c>
      <c r="J14" s="47">
        <v>0</v>
      </c>
      <c r="K14" s="33">
        <v>590266</v>
      </c>
      <c r="L14" s="33">
        <v>2388631</v>
      </c>
      <c r="M14" s="48">
        <f t="shared" si="0"/>
        <v>2.8248933843950017E-3</v>
      </c>
    </row>
    <row r="15" spans="1:13" x14ac:dyDescent="0.2">
      <c r="A15" s="46" t="s">
        <v>17</v>
      </c>
      <c r="B15" s="31">
        <v>0</v>
      </c>
      <c r="C15" s="33">
        <v>0</v>
      </c>
      <c r="D15" s="32">
        <v>2196387</v>
      </c>
      <c r="E15" s="32">
        <v>0</v>
      </c>
      <c r="F15" s="32">
        <v>0</v>
      </c>
      <c r="G15" s="32">
        <v>0</v>
      </c>
      <c r="H15" s="32">
        <v>0</v>
      </c>
      <c r="I15" s="33">
        <v>0</v>
      </c>
      <c r="J15" s="47">
        <v>0</v>
      </c>
      <c r="K15" s="33">
        <v>0</v>
      </c>
      <c r="L15" s="33">
        <v>2196387</v>
      </c>
      <c r="M15" s="48">
        <f t="shared" si="0"/>
        <v>2.5975377133894621E-3</v>
      </c>
    </row>
    <row r="16" spans="1:13" x14ac:dyDescent="0.2">
      <c r="A16" s="46" t="s">
        <v>71</v>
      </c>
      <c r="B16" s="31">
        <v>0</v>
      </c>
      <c r="C16" s="33">
        <v>0</v>
      </c>
      <c r="D16" s="32">
        <v>0</v>
      </c>
      <c r="E16" s="32">
        <v>0</v>
      </c>
      <c r="F16" s="32">
        <v>0</v>
      </c>
      <c r="G16" s="32">
        <v>0</v>
      </c>
      <c r="H16" s="32">
        <v>0</v>
      </c>
      <c r="I16" s="33">
        <v>0</v>
      </c>
      <c r="J16" s="47">
        <v>0</v>
      </c>
      <c r="K16" s="33">
        <v>0</v>
      </c>
      <c r="L16" s="33">
        <v>0</v>
      </c>
      <c r="M16" s="48">
        <f t="shared" si="0"/>
        <v>0</v>
      </c>
    </row>
    <row r="17" spans="1:13" x14ac:dyDescent="0.2">
      <c r="A17" s="46" t="s">
        <v>18</v>
      </c>
      <c r="B17" s="31">
        <v>0</v>
      </c>
      <c r="C17" s="33">
        <v>0</v>
      </c>
      <c r="D17" s="32">
        <v>0</v>
      </c>
      <c r="E17" s="32">
        <v>0</v>
      </c>
      <c r="F17" s="32">
        <v>0</v>
      </c>
      <c r="G17" s="32">
        <v>0</v>
      </c>
      <c r="H17" s="32">
        <v>0</v>
      </c>
      <c r="I17" s="33">
        <v>0</v>
      </c>
      <c r="J17" s="47">
        <v>0</v>
      </c>
      <c r="K17" s="33">
        <v>0</v>
      </c>
      <c r="L17" s="33">
        <v>0</v>
      </c>
      <c r="M17" s="48">
        <f t="shared" si="0"/>
        <v>0</v>
      </c>
    </row>
    <row r="18" spans="1:13" x14ac:dyDescent="0.2">
      <c r="A18" s="46" t="s">
        <v>19</v>
      </c>
      <c r="B18" s="31">
        <v>0</v>
      </c>
      <c r="C18" s="33">
        <v>0</v>
      </c>
      <c r="D18" s="32">
        <v>0</v>
      </c>
      <c r="E18" s="32">
        <v>0</v>
      </c>
      <c r="F18" s="32">
        <v>0</v>
      </c>
      <c r="G18" s="32">
        <v>0</v>
      </c>
      <c r="H18" s="32">
        <v>0</v>
      </c>
      <c r="I18" s="33">
        <v>0</v>
      </c>
      <c r="J18" s="47">
        <v>0</v>
      </c>
      <c r="K18" s="33">
        <v>0</v>
      </c>
      <c r="L18" s="33">
        <v>0</v>
      </c>
      <c r="M18" s="48">
        <f t="shared" si="0"/>
        <v>0</v>
      </c>
    </row>
    <row r="19" spans="1:13" x14ac:dyDescent="0.2">
      <c r="A19" s="46" t="s">
        <v>21</v>
      </c>
      <c r="B19" s="31">
        <v>0</v>
      </c>
      <c r="C19" s="33">
        <v>2721221</v>
      </c>
      <c r="D19" s="32">
        <v>0</v>
      </c>
      <c r="E19" s="32">
        <v>0</v>
      </c>
      <c r="F19" s="32">
        <v>0</v>
      </c>
      <c r="G19" s="32">
        <v>0</v>
      </c>
      <c r="H19" s="32">
        <v>0</v>
      </c>
      <c r="I19" s="33">
        <v>0</v>
      </c>
      <c r="J19" s="47">
        <v>0</v>
      </c>
      <c r="K19" s="33">
        <v>0</v>
      </c>
      <c r="L19" s="33">
        <v>2721221</v>
      </c>
      <c r="M19" s="48">
        <f t="shared" si="0"/>
        <v>3.2182280144470833E-3</v>
      </c>
    </row>
    <row r="20" spans="1:13" x14ac:dyDescent="0.2">
      <c r="A20" s="46" t="s">
        <v>20</v>
      </c>
      <c r="B20" s="31">
        <v>0</v>
      </c>
      <c r="C20" s="33">
        <v>161065</v>
      </c>
      <c r="D20" s="32">
        <v>0</v>
      </c>
      <c r="E20" s="32">
        <v>0</v>
      </c>
      <c r="F20" s="32">
        <v>0</v>
      </c>
      <c r="G20" s="32">
        <v>0</v>
      </c>
      <c r="H20" s="32">
        <v>0</v>
      </c>
      <c r="I20" s="33">
        <v>0</v>
      </c>
      <c r="J20" s="47">
        <v>327475</v>
      </c>
      <c r="K20" s="33">
        <v>85539</v>
      </c>
      <c r="L20" s="33">
        <v>574079</v>
      </c>
      <c r="M20" s="48">
        <f t="shared" si="0"/>
        <v>6.7892946596611117E-4</v>
      </c>
    </row>
    <row r="21" spans="1:13" x14ac:dyDescent="0.2">
      <c r="A21" s="46" t="s">
        <v>22</v>
      </c>
      <c r="B21" s="31">
        <v>0</v>
      </c>
      <c r="C21" s="33">
        <v>0</v>
      </c>
      <c r="D21" s="32">
        <v>135570</v>
      </c>
      <c r="E21" s="32">
        <v>0</v>
      </c>
      <c r="F21" s="32">
        <v>0</v>
      </c>
      <c r="G21" s="32">
        <v>0</v>
      </c>
      <c r="H21" s="32">
        <v>0</v>
      </c>
      <c r="I21" s="33">
        <v>0</v>
      </c>
      <c r="J21" s="47">
        <v>0</v>
      </c>
      <c r="K21" s="33">
        <v>0</v>
      </c>
      <c r="L21" s="33">
        <v>135570</v>
      </c>
      <c r="M21" s="48">
        <f t="shared" si="0"/>
        <v>1.6033066477092123E-4</v>
      </c>
    </row>
    <row r="22" spans="1:13" x14ac:dyDescent="0.2">
      <c r="A22" s="46" t="s">
        <v>23</v>
      </c>
      <c r="B22" s="31">
        <v>0</v>
      </c>
      <c r="C22" s="33">
        <v>0</v>
      </c>
      <c r="D22" s="32">
        <v>0</v>
      </c>
      <c r="E22" s="32">
        <v>0</v>
      </c>
      <c r="F22" s="32">
        <v>0</v>
      </c>
      <c r="G22" s="32">
        <v>0</v>
      </c>
      <c r="H22" s="32">
        <v>0</v>
      </c>
      <c r="I22" s="33">
        <v>0</v>
      </c>
      <c r="J22" s="47">
        <v>0</v>
      </c>
      <c r="K22" s="33">
        <v>0</v>
      </c>
      <c r="L22" s="33">
        <v>0</v>
      </c>
      <c r="M22" s="48">
        <f t="shared" si="0"/>
        <v>0</v>
      </c>
    </row>
    <row r="23" spans="1:13" x14ac:dyDescent="0.2">
      <c r="A23" s="46" t="s">
        <v>24</v>
      </c>
      <c r="B23" s="31">
        <v>0</v>
      </c>
      <c r="C23" s="33">
        <v>0</v>
      </c>
      <c r="D23" s="32">
        <v>78651</v>
      </c>
      <c r="E23" s="32">
        <v>0</v>
      </c>
      <c r="F23" s="32">
        <v>0</v>
      </c>
      <c r="G23" s="32">
        <v>0</v>
      </c>
      <c r="H23" s="32">
        <v>0</v>
      </c>
      <c r="I23" s="33">
        <v>0</v>
      </c>
      <c r="J23" s="47">
        <v>0</v>
      </c>
      <c r="K23" s="33">
        <v>0</v>
      </c>
      <c r="L23" s="33">
        <v>78651</v>
      </c>
      <c r="M23" s="48">
        <f t="shared" si="0"/>
        <v>9.3015911447206069E-5</v>
      </c>
    </row>
    <row r="24" spans="1:13" x14ac:dyDescent="0.2">
      <c r="A24" s="46" t="s">
        <v>25</v>
      </c>
      <c r="B24" s="31">
        <v>0</v>
      </c>
      <c r="C24" s="33">
        <v>0</v>
      </c>
      <c r="D24" s="32">
        <v>0</v>
      </c>
      <c r="E24" s="32">
        <v>0</v>
      </c>
      <c r="F24" s="32">
        <v>0</v>
      </c>
      <c r="G24" s="32">
        <v>0</v>
      </c>
      <c r="H24" s="32">
        <v>0</v>
      </c>
      <c r="I24" s="33">
        <v>0</v>
      </c>
      <c r="J24" s="47">
        <v>0</v>
      </c>
      <c r="K24" s="33">
        <v>0</v>
      </c>
      <c r="L24" s="33">
        <v>0</v>
      </c>
      <c r="M24" s="48">
        <f t="shared" si="0"/>
        <v>0</v>
      </c>
    </row>
    <row r="25" spans="1:13" x14ac:dyDescent="0.2">
      <c r="A25" s="46" t="s">
        <v>26</v>
      </c>
      <c r="B25" s="31">
        <v>0</v>
      </c>
      <c r="C25" s="33">
        <v>0</v>
      </c>
      <c r="D25" s="32">
        <v>0</v>
      </c>
      <c r="E25" s="32">
        <v>0</v>
      </c>
      <c r="F25" s="32">
        <v>0</v>
      </c>
      <c r="G25" s="32">
        <v>0</v>
      </c>
      <c r="H25" s="32">
        <v>0</v>
      </c>
      <c r="I25" s="33">
        <v>0</v>
      </c>
      <c r="J25" s="47">
        <v>0</v>
      </c>
      <c r="K25" s="33">
        <v>0</v>
      </c>
      <c r="L25" s="33">
        <v>0</v>
      </c>
      <c r="M25" s="48">
        <f t="shared" si="0"/>
        <v>0</v>
      </c>
    </row>
    <row r="26" spans="1:13" x14ac:dyDescent="0.2">
      <c r="A26" s="46" t="s">
        <v>27</v>
      </c>
      <c r="B26" s="31">
        <v>0</v>
      </c>
      <c r="C26" s="33">
        <v>0</v>
      </c>
      <c r="D26" s="32">
        <v>0</v>
      </c>
      <c r="E26" s="32">
        <v>0</v>
      </c>
      <c r="F26" s="32">
        <v>0</v>
      </c>
      <c r="G26" s="32">
        <v>0</v>
      </c>
      <c r="H26" s="32">
        <v>0</v>
      </c>
      <c r="I26" s="33">
        <v>0</v>
      </c>
      <c r="J26" s="47">
        <v>0</v>
      </c>
      <c r="K26" s="33">
        <v>0</v>
      </c>
      <c r="L26" s="33">
        <v>0</v>
      </c>
      <c r="M26" s="48">
        <f t="shared" si="0"/>
        <v>0</v>
      </c>
    </row>
    <row r="27" spans="1:13" x14ac:dyDescent="0.2">
      <c r="A27" s="46" t="s">
        <v>28</v>
      </c>
      <c r="B27" s="31">
        <v>0</v>
      </c>
      <c r="C27" s="33">
        <v>0</v>
      </c>
      <c r="D27" s="32">
        <v>0</v>
      </c>
      <c r="E27" s="32">
        <v>0</v>
      </c>
      <c r="F27" s="32">
        <v>0</v>
      </c>
      <c r="G27" s="32">
        <v>0</v>
      </c>
      <c r="H27" s="32">
        <v>0</v>
      </c>
      <c r="I27" s="33">
        <v>0</v>
      </c>
      <c r="J27" s="47">
        <v>0</v>
      </c>
      <c r="K27" s="33">
        <v>0</v>
      </c>
      <c r="L27" s="33">
        <v>0</v>
      </c>
      <c r="M27" s="48">
        <f t="shared" si="0"/>
        <v>0</v>
      </c>
    </row>
    <row r="28" spans="1:13" x14ac:dyDescent="0.2">
      <c r="A28" s="46" t="s">
        <v>29</v>
      </c>
      <c r="B28" s="31">
        <v>0</v>
      </c>
      <c r="C28" s="33">
        <v>0</v>
      </c>
      <c r="D28" s="32">
        <v>0</v>
      </c>
      <c r="E28" s="32">
        <v>0</v>
      </c>
      <c r="F28" s="32">
        <v>0</v>
      </c>
      <c r="G28" s="32">
        <v>0</v>
      </c>
      <c r="H28" s="32">
        <v>0</v>
      </c>
      <c r="I28" s="33">
        <v>0</v>
      </c>
      <c r="J28" s="47">
        <v>0</v>
      </c>
      <c r="K28" s="33">
        <v>0</v>
      </c>
      <c r="L28" s="33">
        <v>0</v>
      </c>
      <c r="M28" s="48">
        <f t="shared" si="0"/>
        <v>0</v>
      </c>
    </row>
    <row r="29" spans="1:13" x14ac:dyDescent="0.2">
      <c r="A29" s="46" t="s">
        <v>30</v>
      </c>
      <c r="B29" s="31">
        <v>0</v>
      </c>
      <c r="C29" s="33">
        <v>0</v>
      </c>
      <c r="D29" s="32">
        <v>0</v>
      </c>
      <c r="E29" s="32">
        <v>0</v>
      </c>
      <c r="F29" s="32">
        <v>0</v>
      </c>
      <c r="G29" s="32">
        <v>0</v>
      </c>
      <c r="H29" s="32">
        <v>0</v>
      </c>
      <c r="I29" s="33">
        <v>0</v>
      </c>
      <c r="J29" s="47">
        <v>0</v>
      </c>
      <c r="K29" s="33">
        <v>0</v>
      </c>
      <c r="L29" s="33">
        <v>0</v>
      </c>
      <c r="M29" s="48">
        <f t="shared" si="0"/>
        <v>0</v>
      </c>
    </row>
    <row r="30" spans="1:13" x14ac:dyDescent="0.2">
      <c r="A30" s="46" t="s">
        <v>31</v>
      </c>
      <c r="B30" s="31">
        <v>0</v>
      </c>
      <c r="C30" s="33">
        <v>0</v>
      </c>
      <c r="D30" s="32">
        <v>872324</v>
      </c>
      <c r="E30" s="32">
        <v>0</v>
      </c>
      <c r="F30" s="32">
        <v>0</v>
      </c>
      <c r="G30" s="32">
        <v>0</v>
      </c>
      <c r="H30" s="32">
        <v>0</v>
      </c>
      <c r="I30" s="33">
        <v>826506</v>
      </c>
      <c r="J30" s="47">
        <v>0</v>
      </c>
      <c r="K30" s="33">
        <v>0</v>
      </c>
      <c r="L30" s="33">
        <v>1698830</v>
      </c>
      <c r="M30" s="48">
        <f t="shared" si="0"/>
        <v>2.0091063157983632E-3</v>
      </c>
    </row>
    <row r="31" spans="1:13" x14ac:dyDescent="0.2">
      <c r="A31" s="46" t="s">
        <v>32</v>
      </c>
      <c r="B31" s="31">
        <v>0</v>
      </c>
      <c r="C31" s="33">
        <v>0</v>
      </c>
      <c r="D31" s="32">
        <v>21662616</v>
      </c>
      <c r="E31" s="32">
        <v>0</v>
      </c>
      <c r="F31" s="32">
        <v>364608</v>
      </c>
      <c r="G31" s="32">
        <v>0</v>
      </c>
      <c r="H31" s="32">
        <v>0</v>
      </c>
      <c r="I31" s="33">
        <v>0</v>
      </c>
      <c r="J31" s="47">
        <v>0</v>
      </c>
      <c r="K31" s="33">
        <v>3860905</v>
      </c>
      <c r="L31" s="33">
        <v>25888130</v>
      </c>
      <c r="M31" s="48">
        <f t="shared" si="0"/>
        <v>3.0616368610872826E-2</v>
      </c>
    </row>
    <row r="32" spans="1:13" x14ac:dyDescent="0.2">
      <c r="A32" s="46" t="s">
        <v>33</v>
      </c>
      <c r="B32" s="31">
        <v>0</v>
      </c>
      <c r="C32" s="33">
        <v>0</v>
      </c>
      <c r="D32" s="32">
        <v>0</v>
      </c>
      <c r="E32" s="32">
        <v>0</v>
      </c>
      <c r="F32" s="32">
        <v>0</v>
      </c>
      <c r="G32" s="32">
        <v>0</v>
      </c>
      <c r="H32" s="32">
        <v>0</v>
      </c>
      <c r="I32" s="33">
        <v>0</v>
      </c>
      <c r="J32" s="47">
        <v>0</v>
      </c>
      <c r="K32" s="33">
        <v>0</v>
      </c>
      <c r="L32" s="33">
        <v>0</v>
      </c>
      <c r="M32" s="48">
        <f t="shared" si="0"/>
        <v>0</v>
      </c>
    </row>
    <row r="33" spans="1:13" x14ac:dyDescent="0.2">
      <c r="A33" s="46" t="s">
        <v>34</v>
      </c>
      <c r="B33" s="31">
        <v>0</v>
      </c>
      <c r="C33" s="33">
        <v>1041857</v>
      </c>
      <c r="D33" s="32">
        <v>0</v>
      </c>
      <c r="E33" s="32">
        <v>0</v>
      </c>
      <c r="F33" s="32">
        <v>0</v>
      </c>
      <c r="G33" s="32">
        <v>0</v>
      </c>
      <c r="H33" s="32">
        <v>0</v>
      </c>
      <c r="I33" s="33">
        <v>0</v>
      </c>
      <c r="J33" s="47">
        <v>0</v>
      </c>
      <c r="K33" s="33">
        <v>0</v>
      </c>
      <c r="L33" s="33">
        <v>1041857</v>
      </c>
      <c r="M33" s="48">
        <f t="shared" si="0"/>
        <v>1.2321429918583588E-3</v>
      </c>
    </row>
    <row r="34" spans="1:13" x14ac:dyDescent="0.2">
      <c r="A34" s="46" t="s">
        <v>35</v>
      </c>
      <c r="B34" s="31">
        <v>0</v>
      </c>
      <c r="C34" s="33">
        <v>0</v>
      </c>
      <c r="D34" s="32">
        <v>0</v>
      </c>
      <c r="E34" s="32">
        <v>0</v>
      </c>
      <c r="F34" s="32">
        <v>0</v>
      </c>
      <c r="G34" s="32">
        <v>0</v>
      </c>
      <c r="H34" s="32">
        <v>0</v>
      </c>
      <c r="I34" s="33">
        <v>0</v>
      </c>
      <c r="J34" s="47">
        <v>0</v>
      </c>
      <c r="K34" s="33">
        <v>0</v>
      </c>
      <c r="L34" s="33">
        <v>0</v>
      </c>
      <c r="M34" s="48">
        <f t="shared" si="0"/>
        <v>0</v>
      </c>
    </row>
    <row r="35" spans="1:13" x14ac:dyDescent="0.2">
      <c r="A35" s="46" t="s">
        <v>36</v>
      </c>
      <c r="B35" s="31">
        <v>0</v>
      </c>
      <c r="C35" s="33">
        <v>0</v>
      </c>
      <c r="D35" s="32">
        <v>0</v>
      </c>
      <c r="E35" s="32">
        <v>0</v>
      </c>
      <c r="F35" s="32">
        <v>0</v>
      </c>
      <c r="G35" s="32">
        <v>0</v>
      </c>
      <c r="H35" s="32">
        <v>0</v>
      </c>
      <c r="I35" s="33">
        <v>0</v>
      </c>
      <c r="J35" s="47">
        <v>0</v>
      </c>
      <c r="K35" s="33">
        <v>0</v>
      </c>
      <c r="L35" s="33">
        <v>0</v>
      </c>
      <c r="M35" s="48">
        <f t="shared" si="0"/>
        <v>0</v>
      </c>
    </row>
    <row r="36" spans="1:13" x14ac:dyDescent="0.2">
      <c r="A36" s="46" t="s">
        <v>37</v>
      </c>
      <c r="B36" s="31">
        <v>0</v>
      </c>
      <c r="C36" s="33">
        <v>0</v>
      </c>
      <c r="D36" s="32">
        <v>0</v>
      </c>
      <c r="E36" s="32">
        <v>0</v>
      </c>
      <c r="F36" s="32">
        <v>0</v>
      </c>
      <c r="G36" s="32">
        <v>0</v>
      </c>
      <c r="H36" s="32">
        <v>0</v>
      </c>
      <c r="I36" s="33">
        <v>0</v>
      </c>
      <c r="J36" s="47">
        <v>0</v>
      </c>
      <c r="K36" s="33">
        <v>0</v>
      </c>
      <c r="L36" s="33">
        <v>0</v>
      </c>
      <c r="M36" s="48">
        <f t="shared" si="0"/>
        <v>0</v>
      </c>
    </row>
    <row r="37" spans="1:13" x14ac:dyDescent="0.2">
      <c r="A37" s="46" t="s">
        <v>38</v>
      </c>
      <c r="B37" s="31">
        <v>0</v>
      </c>
      <c r="C37" s="33">
        <v>12342</v>
      </c>
      <c r="D37" s="32">
        <v>3802034</v>
      </c>
      <c r="E37" s="32">
        <v>0</v>
      </c>
      <c r="F37" s="32">
        <v>124784</v>
      </c>
      <c r="G37" s="32">
        <v>0</v>
      </c>
      <c r="H37" s="32">
        <v>0</v>
      </c>
      <c r="I37" s="33">
        <v>1797473</v>
      </c>
      <c r="J37" s="47">
        <v>0</v>
      </c>
      <c r="K37" s="33">
        <v>0</v>
      </c>
      <c r="L37" s="33">
        <v>5736634</v>
      </c>
      <c r="M37" s="48">
        <f t="shared" si="0"/>
        <v>6.7843796029170836E-3</v>
      </c>
    </row>
    <row r="38" spans="1:13" x14ac:dyDescent="0.2">
      <c r="A38" s="46" t="s">
        <v>1</v>
      </c>
      <c r="B38" s="31">
        <v>0</v>
      </c>
      <c r="C38" s="33">
        <v>22514116</v>
      </c>
      <c r="D38" s="32">
        <v>27722351</v>
      </c>
      <c r="E38" s="32">
        <v>0</v>
      </c>
      <c r="F38" s="32">
        <v>0</v>
      </c>
      <c r="G38" s="32">
        <v>0</v>
      </c>
      <c r="H38" s="32">
        <v>24002591</v>
      </c>
      <c r="I38" s="33">
        <v>19563277</v>
      </c>
      <c r="J38" s="47">
        <v>0</v>
      </c>
      <c r="K38" s="33">
        <v>3176784</v>
      </c>
      <c r="L38" s="33">
        <v>96979119</v>
      </c>
      <c r="M38" s="48">
        <f t="shared" si="0"/>
        <v>0.11469149972831953</v>
      </c>
    </row>
    <row r="39" spans="1:13" x14ac:dyDescent="0.2">
      <c r="A39" s="46" t="s">
        <v>39</v>
      </c>
      <c r="B39" s="31">
        <v>0</v>
      </c>
      <c r="C39" s="33">
        <v>0</v>
      </c>
      <c r="D39" s="32">
        <v>0</v>
      </c>
      <c r="E39" s="32">
        <v>0</v>
      </c>
      <c r="F39" s="32">
        <v>0</v>
      </c>
      <c r="G39" s="32">
        <v>0</v>
      </c>
      <c r="H39" s="32">
        <v>0</v>
      </c>
      <c r="I39" s="33">
        <v>0</v>
      </c>
      <c r="J39" s="47">
        <v>22006</v>
      </c>
      <c r="K39" s="33">
        <v>0</v>
      </c>
      <c r="L39" s="33">
        <v>22006</v>
      </c>
      <c r="M39" s="48">
        <f t="shared" si="0"/>
        <v>2.6025201806807501E-5</v>
      </c>
    </row>
    <row r="40" spans="1:13" x14ac:dyDescent="0.2">
      <c r="A40" s="46" t="s">
        <v>40</v>
      </c>
      <c r="B40" s="31">
        <v>0</v>
      </c>
      <c r="C40" s="33">
        <v>0</v>
      </c>
      <c r="D40" s="32">
        <v>0</v>
      </c>
      <c r="E40" s="32">
        <v>0</v>
      </c>
      <c r="F40" s="32">
        <v>0</v>
      </c>
      <c r="G40" s="32">
        <v>0</v>
      </c>
      <c r="H40" s="32">
        <v>0</v>
      </c>
      <c r="I40" s="33">
        <v>0</v>
      </c>
      <c r="J40" s="47">
        <v>0</v>
      </c>
      <c r="K40" s="33">
        <v>0</v>
      </c>
      <c r="L40" s="33">
        <v>0</v>
      </c>
      <c r="M40" s="48">
        <f t="shared" si="0"/>
        <v>0</v>
      </c>
    </row>
    <row r="41" spans="1:13" x14ac:dyDescent="0.2">
      <c r="A41" s="46" t="s">
        <v>41</v>
      </c>
      <c r="B41" s="31">
        <v>0</v>
      </c>
      <c r="C41" s="33">
        <v>0</v>
      </c>
      <c r="D41" s="32">
        <v>0</v>
      </c>
      <c r="E41" s="32">
        <v>0</v>
      </c>
      <c r="F41" s="32">
        <v>0</v>
      </c>
      <c r="G41" s="32">
        <v>0</v>
      </c>
      <c r="H41" s="32">
        <v>0</v>
      </c>
      <c r="I41" s="33">
        <v>0</v>
      </c>
      <c r="J41" s="47">
        <v>0</v>
      </c>
      <c r="K41" s="33">
        <v>0</v>
      </c>
      <c r="L41" s="33">
        <v>0</v>
      </c>
      <c r="M41" s="48">
        <f t="shared" si="0"/>
        <v>0</v>
      </c>
    </row>
    <row r="42" spans="1:13" x14ac:dyDescent="0.2">
      <c r="A42" s="46" t="s">
        <v>2</v>
      </c>
      <c r="B42" s="31">
        <v>0</v>
      </c>
      <c r="C42" s="33">
        <v>0</v>
      </c>
      <c r="D42" s="32">
        <v>0</v>
      </c>
      <c r="E42" s="32">
        <v>0</v>
      </c>
      <c r="F42" s="32">
        <v>0</v>
      </c>
      <c r="G42" s="32">
        <v>0</v>
      </c>
      <c r="H42" s="32">
        <v>0</v>
      </c>
      <c r="I42" s="33">
        <v>0</v>
      </c>
      <c r="J42" s="47">
        <v>0</v>
      </c>
      <c r="K42" s="33">
        <v>0</v>
      </c>
      <c r="L42" s="33">
        <v>0</v>
      </c>
      <c r="M42" s="48">
        <f t="shared" si="0"/>
        <v>0</v>
      </c>
    </row>
    <row r="43" spans="1:13" x14ac:dyDescent="0.2">
      <c r="A43" s="46" t="s">
        <v>42</v>
      </c>
      <c r="B43" s="31">
        <v>99030</v>
      </c>
      <c r="C43" s="33">
        <v>619574</v>
      </c>
      <c r="D43" s="32">
        <v>0</v>
      </c>
      <c r="E43" s="32">
        <v>0</v>
      </c>
      <c r="F43" s="32">
        <v>0</v>
      </c>
      <c r="G43" s="32">
        <v>0</v>
      </c>
      <c r="H43" s="32">
        <v>0</v>
      </c>
      <c r="I43" s="33">
        <v>0</v>
      </c>
      <c r="J43" s="47">
        <v>0</v>
      </c>
      <c r="K43" s="33">
        <v>571452</v>
      </c>
      <c r="L43" s="33">
        <v>1290056</v>
      </c>
      <c r="M43" s="48">
        <f t="shared" si="0"/>
        <v>1.5256733500901053E-3</v>
      </c>
    </row>
    <row r="44" spans="1:13" x14ac:dyDescent="0.2">
      <c r="A44" s="46" t="s">
        <v>43</v>
      </c>
      <c r="B44" s="31">
        <v>0</v>
      </c>
      <c r="C44" s="33">
        <v>0</v>
      </c>
      <c r="D44" s="32">
        <v>0</v>
      </c>
      <c r="E44" s="32">
        <v>0</v>
      </c>
      <c r="F44" s="32">
        <v>0</v>
      </c>
      <c r="G44" s="32">
        <v>0</v>
      </c>
      <c r="H44" s="32">
        <v>0</v>
      </c>
      <c r="I44" s="33">
        <v>0</v>
      </c>
      <c r="J44" s="47">
        <v>0</v>
      </c>
      <c r="K44" s="33">
        <v>0</v>
      </c>
      <c r="L44" s="33">
        <v>0</v>
      </c>
      <c r="M44" s="48">
        <f t="shared" si="0"/>
        <v>0</v>
      </c>
    </row>
    <row r="45" spans="1:13" x14ac:dyDescent="0.2">
      <c r="A45" s="46" t="s">
        <v>44</v>
      </c>
      <c r="B45" s="31">
        <v>0</v>
      </c>
      <c r="C45" s="33">
        <v>0</v>
      </c>
      <c r="D45" s="32">
        <v>1273597</v>
      </c>
      <c r="E45" s="32">
        <v>0</v>
      </c>
      <c r="F45" s="32">
        <v>0</v>
      </c>
      <c r="G45" s="32">
        <v>0</v>
      </c>
      <c r="H45" s="32">
        <v>323689</v>
      </c>
      <c r="I45" s="33">
        <v>14552737</v>
      </c>
      <c r="J45" s="47">
        <v>12058</v>
      </c>
      <c r="K45" s="33">
        <v>0</v>
      </c>
      <c r="L45" s="33">
        <v>16162081</v>
      </c>
      <c r="M45" s="48">
        <f t="shared" si="0"/>
        <v>1.9113942544895447E-2</v>
      </c>
    </row>
    <row r="46" spans="1:13" x14ac:dyDescent="0.2">
      <c r="A46" s="46" t="s">
        <v>45</v>
      </c>
      <c r="B46" s="31">
        <v>956126</v>
      </c>
      <c r="C46" s="33">
        <v>5898942</v>
      </c>
      <c r="D46" s="32">
        <v>0</v>
      </c>
      <c r="E46" s="32">
        <v>4596502</v>
      </c>
      <c r="F46" s="32">
        <v>0</v>
      </c>
      <c r="G46" s="32">
        <v>0</v>
      </c>
      <c r="H46" s="32">
        <v>198372</v>
      </c>
      <c r="I46" s="33">
        <v>36480608</v>
      </c>
      <c r="J46" s="47">
        <v>0</v>
      </c>
      <c r="K46" s="33">
        <v>34648</v>
      </c>
      <c r="L46" s="33">
        <v>48165197</v>
      </c>
      <c r="M46" s="48">
        <f t="shared" si="0"/>
        <v>5.6962145414416028E-2</v>
      </c>
    </row>
    <row r="47" spans="1:13" x14ac:dyDescent="0.2">
      <c r="A47" s="46" t="s">
        <v>46</v>
      </c>
      <c r="B47" s="31">
        <v>0</v>
      </c>
      <c r="C47" s="33">
        <v>0</v>
      </c>
      <c r="D47" s="32">
        <v>0</v>
      </c>
      <c r="E47" s="32">
        <v>0</v>
      </c>
      <c r="F47" s="32">
        <v>0</v>
      </c>
      <c r="G47" s="32">
        <v>0</v>
      </c>
      <c r="H47" s="32">
        <v>0</v>
      </c>
      <c r="I47" s="33">
        <v>0</v>
      </c>
      <c r="J47" s="47">
        <v>0</v>
      </c>
      <c r="K47" s="33">
        <v>0</v>
      </c>
      <c r="L47" s="33">
        <v>0</v>
      </c>
      <c r="M47" s="48">
        <f t="shared" si="0"/>
        <v>0</v>
      </c>
    </row>
    <row r="48" spans="1:13" x14ac:dyDescent="0.2">
      <c r="A48" s="46" t="s">
        <v>47</v>
      </c>
      <c r="B48" s="31">
        <v>0</v>
      </c>
      <c r="C48" s="33">
        <v>0</v>
      </c>
      <c r="D48" s="32">
        <v>0</v>
      </c>
      <c r="E48" s="32">
        <v>0</v>
      </c>
      <c r="F48" s="32">
        <v>0</v>
      </c>
      <c r="G48" s="32">
        <v>0</v>
      </c>
      <c r="H48" s="32">
        <v>0</v>
      </c>
      <c r="I48" s="33">
        <v>0</v>
      </c>
      <c r="J48" s="47">
        <v>0</v>
      </c>
      <c r="K48" s="33">
        <v>0</v>
      </c>
      <c r="L48" s="33">
        <v>0</v>
      </c>
      <c r="M48" s="48">
        <f t="shared" si="0"/>
        <v>0</v>
      </c>
    </row>
    <row r="49" spans="1:13" x14ac:dyDescent="0.2">
      <c r="A49" s="46" t="s">
        <v>48</v>
      </c>
      <c r="B49" s="31">
        <v>0</v>
      </c>
      <c r="C49" s="33">
        <v>0</v>
      </c>
      <c r="D49" s="32">
        <v>0</v>
      </c>
      <c r="E49" s="32">
        <v>0</v>
      </c>
      <c r="F49" s="32">
        <v>0</v>
      </c>
      <c r="G49" s="32">
        <v>0</v>
      </c>
      <c r="H49" s="32">
        <v>0</v>
      </c>
      <c r="I49" s="33">
        <v>0</v>
      </c>
      <c r="J49" s="47">
        <v>0</v>
      </c>
      <c r="K49" s="33">
        <v>0</v>
      </c>
      <c r="L49" s="33">
        <v>0</v>
      </c>
      <c r="M49" s="48">
        <f t="shared" si="0"/>
        <v>0</v>
      </c>
    </row>
    <row r="50" spans="1:13" x14ac:dyDescent="0.2">
      <c r="A50" s="46" t="s">
        <v>3</v>
      </c>
      <c r="B50" s="31">
        <v>0</v>
      </c>
      <c r="C50" s="33">
        <v>0</v>
      </c>
      <c r="D50" s="32">
        <v>0</v>
      </c>
      <c r="E50" s="32">
        <v>0</v>
      </c>
      <c r="F50" s="32">
        <v>0</v>
      </c>
      <c r="G50" s="32">
        <v>0</v>
      </c>
      <c r="H50" s="32">
        <v>0</v>
      </c>
      <c r="I50" s="33">
        <v>440753</v>
      </c>
      <c r="J50" s="47">
        <v>0</v>
      </c>
      <c r="K50" s="33">
        <v>0</v>
      </c>
      <c r="L50" s="33">
        <v>440753</v>
      </c>
      <c r="M50" s="48">
        <f t="shared" si="0"/>
        <v>5.2125264800308212E-4</v>
      </c>
    </row>
    <row r="51" spans="1:13" x14ac:dyDescent="0.2">
      <c r="A51" s="46" t="s">
        <v>49</v>
      </c>
      <c r="B51" s="31">
        <v>0</v>
      </c>
      <c r="C51" s="33">
        <v>28247691</v>
      </c>
      <c r="D51" s="32">
        <v>2584533</v>
      </c>
      <c r="E51" s="32">
        <v>0</v>
      </c>
      <c r="F51" s="32">
        <v>31733</v>
      </c>
      <c r="G51" s="32">
        <v>0</v>
      </c>
      <c r="H51" s="32">
        <v>0</v>
      </c>
      <c r="I51" s="33">
        <v>4186422</v>
      </c>
      <c r="J51" s="47">
        <v>640465</v>
      </c>
      <c r="K51" s="33">
        <v>101586</v>
      </c>
      <c r="L51" s="33">
        <v>35792429</v>
      </c>
      <c r="M51" s="48">
        <f t="shared" si="0"/>
        <v>4.2329600467183003E-2</v>
      </c>
    </row>
    <row r="52" spans="1:13" x14ac:dyDescent="0.2">
      <c r="A52" s="46" t="s">
        <v>50</v>
      </c>
      <c r="B52" s="31">
        <v>0</v>
      </c>
      <c r="C52" s="33">
        <v>0</v>
      </c>
      <c r="D52" s="32">
        <v>0</v>
      </c>
      <c r="E52" s="32">
        <v>0</v>
      </c>
      <c r="F52" s="32">
        <v>0</v>
      </c>
      <c r="G52" s="32">
        <v>0</v>
      </c>
      <c r="H52" s="32">
        <v>134164</v>
      </c>
      <c r="I52" s="33">
        <v>0</v>
      </c>
      <c r="J52" s="47">
        <v>0</v>
      </c>
      <c r="K52" s="33">
        <v>0</v>
      </c>
      <c r="L52" s="33">
        <v>134164</v>
      </c>
      <c r="M52" s="48">
        <f t="shared" si="0"/>
        <v>1.5866787127185865E-4</v>
      </c>
    </row>
    <row r="53" spans="1:13" x14ac:dyDescent="0.2">
      <c r="A53" s="46" t="s">
        <v>4</v>
      </c>
      <c r="B53" s="31">
        <v>2974879</v>
      </c>
      <c r="C53" s="33">
        <v>23500137</v>
      </c>
      <c r="D53" s="32">
        <v>20582025</v>
      </c>
      <c r="E53" s="32">
        <v>0</v>
      </c>
      <c r="F53" s="32">
        <v>0</v>
      </c>
      <c r="G53" s="32">
        <v>0</v>
      </c>
      <c r="H53" s="32">
        <v>74558</v>
      </c>
      <c r="I53" s="33">
        <v>10040452</v>
      </c>
      <c r="J53" s="47">
        <v>259195</v>
      </c>
      <c r="K53" s="33">
        <v>5146655</v>
      </c>
      <c r="L53" s="33">
        <v>62577901</v>
      </c>
      <c r="M53" s="48">
        <f t="shared" si="0"/>
        <v>7.4007202679788275E-2</v>
      </c>
    </row>
    <row r="54" spans="1:13" x14ac:dyDescent="0.2">
      <c r="A54" s="46" t="s">
        <v>51</v>
      </c>
      <c r="B54" s="31">
        <v>0</v>
      </c>
      <c r="C54" s="33">
        <v>1350453</v>
      </c>
      <c r="D54" s="32">
        <v>0</v>
      </c>
      <c r="E54" s="32">
        <v>0</v>
      </c>
      <c r="F54" s="32">
        <v>442956</v>
      </c>
      <c r="G54" s="32">
        <v>0</v>
      </c>
      <c r="H54" s="32">
        <v>0</v>
      </c>
      <c r="I54" s="33">
        <v>0</v>
      </c>
      <c r="J54" s="47">
        <v>705051</v>
      </c>
      <c r="K54" s="33">
        <v>0</v>
      </c>
      <c r="L54" s="33">
        <v>2498460</v>
      </c>
      <c r="M54" s="48">
        <f t="shared" si="0"/>
        <v>2.9547816825518615E-3</v>
      </c>
    </row>
    <row r="55" spans="1:13" x14ac:dyDescent="0.2">
      <c r="A55" s="46" t="s">
        <v>52</v>
      </c>
      <c r="B55" s="31">
        <v>0</v>
      </c>
      <c r="C55" s="33">
        <v>1132131</v>
      </c>
      <c r="D55" s="32">
        <v>0</v>
      </c>
      <c r="E55" s="32">
        <v>0</v>
      </c>
      <c r="F55" s="32">
        <v>0</v>
      </c>
      <c r="G55" s="32">
        <v>0</v>
      </c>
      <c r="H55" s="32">
        <v>0</v>
      </c>
      <c r="I55" s="33">
        <v>0</v>
      </c>
      <c r="J55" s="47">
        <v>0</v>
      </c>
      <c r="K55" s="33">
        <v>0</v>
      </c>
      <c r="L55" s="33">
        <v>1132131</v>
      </c>
      <c r="M55" s="48">
        <f t="shared" si="0"/>
        <v>1.3389047417405608E-3</v>
      </c>
    </row>
    <row r="56" spans="1:13" x14ac:dyDescent="0.2">
      <c r="A56" s="46" t="s">
        <v>53</v>
      </c>
      <c r="B56" s="31">
        <v>3500</v>
      </c>
      <c r="C56" s="33">
        <v>1888832</v>
      </c>
      <c r="D56" s="32">
        <v>3956296</v>
      </c>
      <c r="E56" s="32">
        <v>0</v>
      </c>
      <c r="F56" s="32">
        <v>0</v>
      </c>
      <c r="G56" s="32">
        <v>0</v>
      </c>
      <c r="H56" s="32">
        <v>0</v>
      </c>
      <c r="I56" s="33">
        <v>0</v>
      </c>
      <c r="J56" s="47">
        <v>0</v>
      </c>
      <c r="K56" s="33">
        <v>538989</v>
      </c>
      <c r="L56" s="33">
        <v>6387617</v>
      </c>
      <c r="M56" s="48">
        <f t="shared" si="0"/>
        <v>7.5542589061889619E-3</v>
      </c>
    </row>
    <row r="57" spans="1:13" x14ac:dyDescent="0.2">
      <c r="A57" s="46" t="s">
        <v>54</v>
      </c>
      <c r="B57" s="31">
        <v>0</v>
      </c>
      <c r="C57" s="33">
        <v>0</v>
      </c>
      <c r="D57" s="32">
        <v>0</v>
      </c>
      <c r="E57" s="32">
        <v>0</v>
      </c>
      <c r="F57" s="32">
        <v>0</v>
      </c>
      <c r="G57" s="32">
        <v>0</v>
      </c>
      <c r="H57" s="32">
        <v>0</v>
      </c>
      <c r="I57" s="33">
        <v>0</v>
      </c>
      <c r="J57" s="47">
        <v>0</v>
      </c>
      <c r="K57" s="33">
        <v>0</v>
      </c>
      <c r="L57" s="33">
        <v>0</v>
      </c>
      <c r="M57" s="48">
        <f t="shared" si="0"/>
        <v>0</v>
      </c>
    </row>
    <row r="58" spans="1:13" x14ac:dyDescent="0.2">
      <c r="A58" s="46" t="s">
        <v>69</v>
      </c>
      <c r="B58" s="31">
        <v>60033</v>
      </c>
      <c r="C58" s="33">
        <v>45513</v>
      </c>
      <c r="D58" s="32">
        <v>1247598</v>
      </c>
      <c r="E58" s="32">
        <v>0</v>
      </c>
      <c r="F58" s="32">
        <v>0</v>
      </c>
      <c r="G58" s="32">
        <v>0</v>
      </c>
      <c r="H58" s="32">
        <v>0</v>
      </c>
      <c r="I58" s="33">
        <v>229918</v>
      </c>
      <c r="J58" s="47">
        <v>0</v>
      </c>
      <c r="K58" s="33">
        <v>0</v>
      </c>
      <c r="L58" s="33">
        <v>1583062</v>
      </c>
      <c r="M58" s="48">
        <f t="shared" si="0"/>
        <v>1.872194311673557E-3</v>
      </c>
    </row>
    <row r="59" spans="1:13" x14ac:dyDescent="0.2">
      <c r="A59" s="46" t="s">
        <v>70</v>
      </c>
      <c r="B59" s="31">
        <v>0</v>
      </c>
      <c r="C59" s="33">
        <v>24035330</v>
      </c>
      <c r="D59" s="32">
        <v>0</v>
      </c>
      <c r="E59" s="32">
        <v>0</v>
      </c>
      <c r="F59" s="32">
        <v>443726</v>
      </c>
      <c r="G59" s="32">
        <v>0</v>
      </c>
      <c r="H59" s="32">
        <v>7358585</v>
      </c>
      <c r="I59" s="33">
        <v>18247203</v>
      </c>
      <c r="J59" s="47">
        <v>0</v>
      </c>
      <c r="K59" s="33">
        <v>15669363</v>
      </c>
      <c r="L59" s="33">
        <v>65754206</v>
      </c>
      <c r="M59" s="48">
        <f t="shared" si="0"/>
        <v>7.7763631772988853E-2</v>
      </c>
    </row>
    <row r="60" spans="1:13" x14ac:dyDescent="0.2">
      <c r="A60" s="46" t="s">
        <v>55</v>
      </c>
      <c r="B60" s="31">
        <v>0</v>
      </c>
      <c r="C60" s="33">
        <v>0</v>
      </c>
      <c r="D60" s="32">
        <v>226157</v>
      </c>
      <c r="E60" s="32">
        <v>0</v>
      </c>
      <c r="F60" s="32">
        <v>0</v>
      </c>
      <c r="G60" s="32">
        <v>0</v>
      </c>
      <c r="H60" s="32">
        <v>0</v>
      </c>
      <c r="I60" s="33">
        <v>0</v>
      </c>
      <c r="J60" s="47">
        <v>0</v>
      </c>
      <c r="K60" s="33">
        <v>0</v>
      </c>
      <c r="L60" s="33">
        <v>226157</v>
      </c>
      <c r="M60" s="48">
        <f t="shared" si="0"/>
        <v>2.6746258134245952E-4</v>
      </c>
    </row>
    <row r="61" spans="1:13" x14ac:dyDescent="0.2">
      <c r="A61" s="46" t="s">
        <v>6</v>
      </c>
      <c r="B61" s="31">
        <v>0</v>
      </c>
      <c r="C61" s="33">
        <v>0</v>
      </c>
      <c r="D61" s="32">
        <v>9118278</v>
      </c>
      <c r="E61" s="32">
        <v>0</v>
      </c>
      <c r="F61" s="32">
        <v>0</v>
      </c>
      <c r="G61" s="32">
        <v>0</v>
      </c>
      <c r="H61" s="32">
        <v>20255</v>
      </c>
      <c r="I61" s="33">
        <v>7015460</v>
      </c>
      <c r="J61" s="47">
        <v>0</v>
      </c>
      <c r="K61" s="33">
        <v>16208758</v>
      </c>
      <c r="L61" s="33">
        <v>32362750</v>
      </c>
      <c r="M61" s="48">
        <f t="shared" si="0"/>
        <v>3.8273520847644252E-2</v>
      </c>
    </row>
    <row r="62" spans="1:13" x14ac:dyDescent="0.2">
      <c r="A62" s="46" t="s">
        <v>5</v>
      </c>
      <c r="B62" s="31">
        <v>174737</v>
      </c>
      <c r="C62" s="33">
        <v>0</v>
      </c>
      <c r="D62" s="32">
        <v>0</v>
      </c>
      <c r="E62" s="32">
        <v>0</v>
      </c>
      <c r="F62" s="32">
        <v>368261</v>
      </c>
      <c r="G62" s="32">
        <v>0</v>
      </c>
      <c r="H62" s="32">
        <v>43144</v>
      </c>
      <c r="I62" s="33">
        <v>0</v>
      </c>
      <c r="J62" s="47">
        <v>49449</v>
      </c>
      <c r="K62" s="33">
        <v>676922</v>
      </c>
      <c r="L62" s="33">
        <v>1312512</v>
      </c>
      <c r="M62" s="48">
        <f t="shared" si="0"/>
        <v>1.5522307404279073E-3</v>
      </c>
    </row>
    <row r="63" spans="1:13" x14ac:dyDescent="0.2">
      <c r="A63" s="46" t="s">
        <v>56</v>
      </c>
      <c r="B63" s="31">
        <v>0</v>
      </c>
      <c r="C63" s="33">
        <v>0</v>
      </c>
      <c r="D63" s="32">
        <v>0</v>
      </c>
      <c r="E63" s="32">
        <v>0</v>
      </c>
      <c r="F63" s="32">
        <v>0</v>
      </c>
      <c r="G63" s="32">
        <v>0</v>
      </c>
      <c r="H63" s="32">
        <v>0</v>
      </c>
      <c r="I63" s="33">
        <v>0</v>
      </c>
      <c r="J63" s="47">
        <v>0</v>
      </c>
      <c r="K63" s="33">
        <v>0</v>
      </c>
      <c r="L63" s="33">
        <v>0</v>
      </c>
      <c r="M63" s="48">
        <f t="shared" si="0"/>
        <v>0</v>
      </c>
    </row>
    <row r="64" spans="1:13" x14ac:dyDescent="0.2">
      <c r="A64" s="46" t="s">
        <v>57</v>
      </c>
      <c r="B64" s="31">
        <v>0</v>
      </c>
      <c r="C64" s="33">
        <v>0</v>
      </c>
      <c r="D64" s="32">
        <v>0</v>
      </c>
      <c r="E64" s="32">
        <v>0</v>
      </c>
      <c r="F64" s="32">
        <v>0</v>
      </c>
      <c r="G64" s="32">
        <v>0</v>
      </c>
      <c r="H64" s="32">
        <v>0</v>
      </c>
      <c r="I64" s="33">
        <v>0</v>
      </c>
      <c r="J64" s="47">
        <v>0</v>
      </c>
      <c r="K64" s="33">
        <v>0</v>
      </c>
      <c r="L64" s="33">
        <v>0</v>
      </c>
      <c r="M64" s="48">
        <f t="shared" si="0"/>
        <v>0</v>
      </c>
    </row>
    <row r="65" spans="1:13" x14ac:dyDescent="0.2">
      <c r="A65" s="46" t="s">
        <v>58</v>
      </c>
      <c r="B65" s="31">
        <v>0</v>
      </c>
      <c r="C65" s="33">
        <v>0</v>
      </c>
      <c r="D65" s="32">
        <v>0</v>
      </c>
      <c r="E65" s="32">
        <v>0</v>
      </c>
      <c r="F65" s="32">
        <v>0</v>
      </c>
      <c r="G65" s="32">
        <v>0</v>
      </c>
      <c r="H65" s="32">
        <v>0</v>
      </c>
      <c r="I65" s="33">
        <v>0</v>
      </c>
      <c r="J65" s="47">
        <v>0</v>
      </c>
      <c r="K65" s="33">
        <v>0</v>
      </c>
      <c r="L65" s="33">
        <v>0</v>
      </c>
      <c r="M65" s="48">
        <f t="shared" si="0"/>
        <v>0</v>
      </c>
    </row>
    <row r="66" spans="1:13" x14ac:dyDescent="0.2">
      <c r="A66" s="46" t="s">
        <v>59</v>
      </c>
      <c r="B66" s="31">
        <v>0</v>
      </c>
      <c r="C66" s="33">
        <v>0</v>
      </c>
      <c r="D66" s="32">
        <v>0</v>
      </c>
      <c r="E66" s="32">
        <v>0</v>
      </c>
      <c r="F66" s="32">
        <v>0</v>
      </c>
      <c r="G66" s="32">
        <v>0</v>
      </c>
      <c r="H66" s="32">
        <v>0</v>
      </c>
      <c r="I66" s="33">
        <v>0</v>
      </c>
      <c r="J66" s="47">
        <v>0</v>
      </c>
      <c r="K66" s="33">
        <v>0</v>
      </c>
      <c r="L66" s="33">
        <v>0</v>
      </c>
      <c r="M66" s="48">
        <f t="shared" si="0"/>
        <v>0</v>
      </c>
    </row>
    <row r="67" spans="1:13" x14ac:dyDescent="0.2">
      <c r="A67" s="46" t="s">
        <v>60</v>
      </c>
      <c r="B67" s="31">
        <v>0</v>
      </c>
      <c r="C67" s="33">
        <v>14353655</v>
      </c>
      <c r="D67" s="32">
        <v>337266</v>
      </c>
      <c r="E67" s="32">
        <v>0</v>
      </c>
      <c r="F67" s="32">
        <v>836698</v>
      </c>
      <c r="G67" s="32">
        <v>0</v>
      </c>
      <c r="H67" s="32">
        <v>0</v>
      </c>
      <c r="I67" s="33">
        <v>8232408</v>
      </c>
      <c r="J67" s="47">
        <v>109965</v>
      </c>
      <c r="K67" s="33">
        <v>130218</v>
      </c>
      <c r="L67" s="33">
        <v>24000209</v>
      </c>
      <c r="M67" s="48">
        <f t="shared" si="0"/>
        <v>2.8383635491709427E-2</v>
      </c>
    </row>
    <row r="68" spans="1:13" x14ac:dyDescent="0.2">
      <c r="A68" s="46" t="s">
        <v>61</v>
      </c>
      <c r="B68" s="31">
        <v>0</v>
      </c>
      <c r="C68" s="33">
        <v>0</v>
      </c>
      <c r="D68" s="32">
        <v>0</v>
      </c>
      <c r="E68" s="32">
        <v>0</v>
      </c>
      <c r="F68" s="32">
        <v>0</v>
      </c>
      <c r="G68" s="32">
        <v>0</v>
      </c>
      <c r="H68" s="32">
        <v>0</v>
      </c>
      <c r="I68" s="33">
        <v>0</v>
      </c>
      <c r="J68" s="47">
        <v>0</v>
      </c>
      <c r="K68" s="33">
        <v>0</v>
      </c>
      <c r="L68" s="33">
        <v>0</v>
      </c>
      <c r="M68" s="48">
        <f t="shared" si="0"/>
        <v>0</v>
      </c>
    </row>
    <row r="69" spans="1:13" x14ac:dyDescent="0.2">
      <c r="A69" s="46" t="s">
        <v>62</v>
      </c>
      <c r="B69" s="31">
        <v>0</v>
      </c>
      <c r="C69" s="33">
        <v>0</v>
      </c>
      <c r="D69" s="32">
        <v>0</v>
      </c>
      <c r="E69" s="32">
        <v>0</v>
      </c>
      <c r="F69" s="32">
        <v>0</v>
      </c>
      <c r="G69" s="32">
        <v>0</v>
      </c>
      <c r="H69" s="32">
        <v>0</v>
      </c>
      <c r="I69" s="33">
        <v>0</v>
      </c>
      <c r="J69" s="47">
        <v>0</v>
      </c>
      <c r="K69" s="33">
        <v>0</v>
      </c>
      <c r="L69" s="33">
        <v>0</v>
      </c>
      <c r="M69" s="48">
        <f t="shared" si="0"/>
        <v>0</v>
      </c>
    </row>
    <row r="70" spans="1:13" x14ac:dyDescent="0.2">
      <c r="A70" s="46" t="s">
        <v>63</v>
      </c>
      <c r="B70" s="31">
        <v>0</v>
      </c>
      <c r="C70" s="33">
        <v>0</v>
      </c>
      <c r="D70" s="32">
        <v>0</v>
      </c>
      <c r="E70" s="32">
        <v>0</v>
      </c>
      <c r="F70" s="32">
        <v>0</v>
      </c>
      <c r="G70" s="32">
        <v>0</v>
      </c>
      <c r="H70" s="32">
        <v>0</v>
      </c>
      <c r="I70" s="33">
        <v>0</v>
      </c>
      <c r="J70" s="47">
        <v>0</v>
      </c>
      <c r="K70" s="33">
        <v>0</v>
      </c>
      <c r="L70" s="33">
        <v>0</v>
      </c>
      <c r="M70" s="45">
        <f>L70/$L$71</f>
        <v>0</v>
      </c>
    </row>
    <row r="71" spans="1:13" x14ac:dyDescent="0.2">
      <c r="A71" s="49" t="s">
        <v>66</v>
      </c>
      <c r="B71" s="50">
        <v>15701563</v>
      </c>
      <c r="C71" s="50">
        <v>181811736</v>
      </c>
      <c r="D71" s="50">
        <v>364352609</v>
      </c>
      <c r="E71" s="50">
        <v>24846328</v>
      </c>
      <c r="F71" s="50">
        <v>2612766</v>
      </c>
      <c r="G71" s="50">
        <v>0</v>
      </c>
      <c r="H71" s="50">
        <v>43913004</v>
      </c>
      <c r="I71" s="50">
        <v>160897600</v>
      </c>
      <c r="J71" s="50">
        <v>2125665</v>
      </c>
      <c r="K71" s="50">
        <v>49303738</v>
      </c>
      <c r="L71" s="50">
        <v>845565009</v>
      </c>
      <c r="M71" s="51">
        <f>L71/$L$71</f>
        <v>1</v>
      </c>
    </row>
    <row r="72" spans="1:13" x14ac:dyDescent="0.2">
      <c r="A72" s="49" t="s">
        <v>79</v>
      </c>
      <c r="B72" s="53">
        <f>(B71/$L$71)</f>
        <v>1.8569314993969906E-2</v>
      </c>
      <c r="C72" s="53">
        <f t="shared" ref="C72:L72" si="1">(C71/$L$71)</f>
        <v>0.21501804599863711</v>
      </c>
      <c r="D72" s="53">
        <f t="shared" si="1"/>
        <v>0.43089839943932684</v>
      </c>
      <c r="E72" s="53">
        <f t="shared" si="1"/>
        <v>2.9384290664279368E-2</v>
      </c>
      <c r="F72" s="53">
        <f t="shared" si="1"/>
        <v>3.089964665271526E-3</v>
      </c>
      <c r="G72" s="53">
        <f t="shared" si="1"/>
        <v>0</v>
      </c>
      <c r="H72" s="53">
        <f t="shared" si="1"/>
        <v>5.1933326867360949E-2</v>
      </c>
      <c r="I72" s="53">
        <f t="shared" si="1"/>
        <v>0.1902841275211756</v>
      </c>
      <c r="J72" s="53">
        <f t="shared" si="1"/>
        <v>2.5138989638583777E-3</v>
      </c>
      <c r="K72" s="53">
        <f t="shared" si="1"/>
        <v>5.8308630886120309E-2</v>
      </c>
      <c r="L72" s="53">
        <f t="shared" si="1"/>
        <v>1</v>
      </c>
      <c r="M72" s="54"/>
    </row>
    <row r="73" spans="1:13" x14ac:dyDescent="0.2">
      <c r="A73" s="9"/>
      <c r="B73" s="16"/>
      <c r="C73" s="16"/>
      <c r="D73" s="16"/>
      <c r="E73" s="16"/>
      <c r="F73" s="16"/>
      <c r="G73" s="16"/>
      <c r="H73" s="16"/>
      <c r="I73" s="16"/>
      <c r="J73" s="16"/>
      <c r="K73" s="16"/>
      <c r="L73" s="16"/>
      <c r="M73" s="17"/>
    </row>
    <row r="74" spans="1:13" ht="13.5" thickBot="1" x14ac:dyDescent="0.25">
      <c r="A74" s="18" t="s">
        <v>83</v>
      </c>
      <c r="B74" s="19"/>
      <c r="C74" s="19"/>
      <c r="D74" s="20"/>
      <c r="E74" s="20"/>
      <c r="F74" s="20"/>
      <c r="G74" s="20"/>
      <c r="H74" s="20"/>
      <c r="I74" s="20"/>
      <c r="J74" s="20"/>
      <c r="K74" s="20"/>
      <c r="L74" s="20"/>
      <c r="M74" s="21"/>
    </row>
    <row r="75" spans="1:13" x14ac:dyDescent="0.2">
      <c r="A75" s="52"/>
      <c r="D75" s="1"/>
      <c r="E75" s="1"/>
      <c r="F75" s="1"/>
      <c r="G75" s="1"/>
      <c r="H75" s="1"/>
      <c r="I75" s="1"/>
      <c r="J75" s="1"/>
      <c r="K75" s="1"/>
      <c r="L75" s="1"/>
      <c r="M75" s="1"/>
    </row>
    <row r="76" spans="1:13" x14ac:dyDescent="0.2">
      <c r="B76" s="1"/>
      <c r="C76" s="1"/>
      <c r="D76" s="1"/>
      <c r="E76" s="1"/>
      <c r="F76" s="1"/>
      <c r="G76" s="1"/>
      <c r="H76" s="1"/>
      <c r="I76" s="1"/>
      <c r="J76" s="1"/>
      <c r="K76" s="1"/>
      <c r="L76" s="1"/>
      <c r="M76" s="1"/>
    </row>
    <row r="77" spans="1:13" x14ac:dyDescent="0.2">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sheetData>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34</vt:i4>
      </vt:variant>
    </vt:vector>
  </HeadingPairs>
  <TitlesOfParts>
    <vt:vector size="51" baseType="lpstr">
      <vt:lpstr>Totals by Year</vt:lpstr>
      <vt:lpstr>2024-25</vt:lpstr>
      <vt:lpstr>2023-24</vt:lpstr>
      <vt:lpstr>2022-23</vt:lpstr>
      <vt:lpstr>2021-22</vt:lpstr>
      <vt:lpstr>2020-21</vt:lpstr>
      <vt:lpstr>2019-20</vt:lpstr>
      <vt:lpstr>2018-19</vt:lpstr>
      <vt:lpstr>2017-18</vt:lpstr>
      <vt:lpstr>2016-17</vt:lpstr>
      <vt:lpstr>2015-16</vt:lpstr>
      <vt:lpstr>2014-15</vt:lpstr>
      <vt:lpstr>2013-14</vt:lpstr>
      <vt:lpstr>2012-13</vt:lpstr>
      <vt:lpstr>2011-12</vt:lpstr>
      <vt:lpstr>2010-11</vt:lpstr>
      <vt:lpstr>2009-10</vt:lpstr>
      <vt:lpstr>'2009-10'!Print_Area</vt:lpstr>
      <vt:lpstr>'2010-11'!Print_Area</vt:lpstr>
      <vt:lpstr>'2011-12'!Print_Area</vt:lpstr>
      <vt:lpstr>'2012-13'!Print_Area</vt:lpstr>
      <vt:lpstr>'2013-14'!Print_Area</vt:lpstr>
      <vt:lpstr>'2014-15'!Print_Area</vt:lpstr>
      <vt:lpstr>'2015-16'!Print_Area</vt:lpstr>
      <vt:lpstr>'2016-17'!Print_Area</vt:lpstr>
      <vt:lpstr>'2017-18'!Print_Area</vt:lpstr>
      <vt:lpstr>'2018-19'!Print_Area</vt:lpstr>
      <vt:lpstr>'2019-20'!Print_Area</vt:lpstr>
      <vt:lpstr>'2020-21'!Print_Area</vt:lpstr>
      <vt:lpstr>'2021-22'!Print_Area</vt:lpstr>
      <vt:lpstr>'2022-23'!Print_Area</vt:lpstr>
      <vt:lpstr>'2023-24'!Print_Area</vt:lpstr>
      <vt:lpstr>'2024-25'!Print_Area</vt:lpstr>
      <vt:lpstr>'Totals by Year'!Print_Area</vt:lpstr>
      <vt:lpstr>'2009-10'!Print_Titles</vt:lpstr>
      <vt:lpstr>'2010-11'!Print_Titles</vt:lpstr>
      <vt:lpstr>'2011-12'!Print_Titles</vt:lpstr>
      <vt:lpstr>'2012-13'!Print_Titles</vt:lpstr>
      <vt:lpstr>'2013-14'!Print_Titles</vt:lpstr>
      <vt:lpstr>'2014-15'!Print_Titles</vt:lpstr>
      <vt:lpstr>'2015-16'!Print_Titles</vt:lpstr>
      <vt:lpstr>'2016-17'!Print_Titles</vt:lpstr>
      <vt:lpstr>'2017-18'!Print_Titles</vt:lpstr>
      <vt:lpstr>'2018-19'!Print_Titles</vt:lpstr>
      <vt:lpstr>'2019-20'!Print_Titles</vt:lpstr>
      <vt:lpstr>'2020-21'!Print_Titles</vt:lpstr>
      <vt:lpstr>'2021-22'!Print_Titles</vt:lpstr>
      <vt:lpstr>'2022-23'!Print_Titles</vt:lpstr>
      <vt:lpstr>'2023-24'!Print_Titles</vt:lpstr>
      <vt:lpstr>'2024-25'!Print_Titles</vt:lpstr>
      <vt:lpstr>'Totals by Year'!Print_Titles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2025-03-24T21:38:42Z</cp:lastPrinted>
  <dcterms:created xsi:type="dcterms:W3CDTF">2000-07-05T17:45:16Z</dcterms:created>
  <dcterms:modified xsi:type="dcterms:W3CDTF">2025-03-24T21:39:04Z</dcterms:modified>
</cp:coreProperties>
</file>