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102" documentId="11_1C986504EA6E0AABA1D16B5952137C59C36F75D6" xr6:coauthVersionLast="47" xr6:coauthVersionMax="47" xr10:uidLastSave="{D0959CBA-2354-4C7A-BE62-BD71C0CFAD36}"/>
  <bookViews>
    <workbookView xWindow="-108" yWindow="-108" windowWidth="23256" windowHeight="13896" tabRatio="914" xr2:uid="{00000000-000D-0000-FFFF-FFFF00000000}"/>
  </bookViews>
  <sheets>
    <sheet name="Totals by Year" sheetId="10" r:id="rId1"/>
    <sheet name="2023" sheetId="41" r:id="rId2"/>
    <sheet name="2022" sheetId="40" r:id="rId3"/>
    <sheet name="2021" sheetId="39" r:id="rId4"/>
    <sheet name="2020" sheetId="38" r:id="rId5"/>
    <sheet name="2019" sheetId="37" r:id="rId6"/>
    <sheet name="2018" sheetId="36" r:id="rId7"/>
    <sheet name="2017" sheetId="35" r:id="rId8"/>
    <sheet name="2016" sheetId="34" r:id="rId9"/>
    <sheet name="2015" sheetId="33" r:id="rId10"/>
    <sheet name="2014" sheetId="32" r:id="rId11"/>
    <sheet name="2013" sheetId="31" r:id="rId12"/>
    <sheet name="2012" sheetId="30" r:id="rId13"/>
    <sheet name="2011" sheetId="29" r:id="rId14"/>
    <sheet name="2010" sheetId="28" r:id="rId15"/>
    <sheet name="2009" sheetId="27" r:id="rId16"/>
    <sheet name="2008" sheetId="26" r:id="rId17"/>
    <sheet name="2007" sheetId="25" r:id="rId18"/>
    <sheet name="2006" sheetId="24" r:id="rId19"/>
    <sheet name="2005" sheetId="23" r:id="rId20"/>
    <sheet name="2004" sheetId="22" r:id="rId21"/>
    <sheet name="2003" sheetId="21" r:id="rId22"/>
    <sheet name="2002" sheetId="20" r:id="rId23"/>
    <sheet name="2001" sheetId="11" r:id="rId24"/>
    <sheet name="2000" sheetId="14" r:id="rId25"/>
    <sheet name="1999" sheetId="13" r:id="rId26"/>
    <sheet name="1998" sheetId="12" r:id="rId27"/>
    <sheet name="1997" sheetId="19" r:id="rId28"/>
    <sheet name="1996" sheetId="18" r:id="rId29"/>
    <sheet name="1995" sheetId="17" r:id="rId30"/>
    <sheet name="1994" sheetId="16" r:id="rId31"/>
    <sheet name="1993" sheetId="15" r:id="rId32"/>
  </sheets>
  <definedNames>
    <definedName name="_xlnm.Print_Area" localSheetId="31">'1993'!$A$1:$K$76</definedName>
    <definedName name="_xlnm.Print_Area" localSheetId="30">'1994'!$A$1:$K$76</definedName>
    <definedName name="_xlnm.Print_Area" localSheetId="29">'1995'!$A$1:$K$76</definedName>
    <definedName name="_xlnm.Print_Area" localSheetId="28">'1996'!$A$1:$K$76</definedName>
    <definedName name="_xlnm.Print_Area" localSheetId="27">'1997'!$A$1:$K$76</definedName>
    <definedName name="_xlnm.Print_Area" localSheetId="26">'1998'!$A$1:$K$76</definedName>
    <definedName name="_xlnm.Print_Area" localSheetId="25">'1999'!$A$1:$K$76</definedName>
    <definedName name="_xlnm.Print_Area" localSheetId="24">'2000'!$A$1:$K$76</definedName>
    <definedName name="_xlnm.Print_Area" localSheetId="23">'2001'!$A$1:$K$76</definedName>
    <definedName name="_xlnm.Print_Area" localSheetId="22">'2002'!$A$1:$K$76</definedName>
    <definedName name="_xlnm.Print_Area" localSheetId="21">'2003'!$A$1:$K$76</definedName>
    <definedName name="_xlnm.Print_Area" localSheetId="20">'2004'!$A$1:$K$76</definedName>
    <definedName name="_xlnm.Print_Area" localSheetId="19">'2005'!$A$1:$K$76</definedName>
    <definedName name="_xlnm.Print_Area" localSheetId="18">'2006'!$A$1:$K$76</definedName>
    <definedName name="_xlnm.Print_Area" localSheetId="17">'2007'!$A$1:$K$76</definedName>
    <definedName name="_xlnm.Print_Area" localSheetId="16">'2008'!$A$1:$K$76</definedName>
    <definedName name="_xlnm.Print_Area" localSheetId="15">'2009'!$A$1:$K$76</definedName>
    <definedName name="_xlnm.Print_Area" localSheetId="14">'2010'!$A$1:$K$76</definedName>
    <definedName name="_xlnm.Print_Area" localSheetId="13">'2011'!$A$1:$K$76</definedName>
    <definedName name="_xlnm.Print_Area" localSheetId="12">'2012'!$A$1:$K$76</definedName>
    <definedName name="_xlnm.Print_Area" localSheetId="11">'2013'!$A$1:$K$76</definedName>
    <definedName name="_xlnm.Print_Area" localSheetId="10">'2014'!$A$1:$K$76</definedName>
    <definedName name="_xlnm.Print_Area" localSheetId="9">'2015'!$A$1:$K$76</definedName>
    <definedName name="_xlnm.Print_Area" localSheetId="8">'2016'!$A$1:$K$76</definedName>
    <definedName name="_xlnm.Print_Area" localSheetId="7">'2017'!$A$1:$K$76</definedName>
    <definedName name="_xlnm.Print_Area" localSheetId="6">'2018'!$A$1:$K$76</definedName>
    <definedName name="_xlnm.Print_Area" localSheetId="5">'2019'!$A$1:$K$76</definedName>
    <definedName name="_xlnm.Print_Area" localSheetId="4">'2020'!$A$1:$K$76</definedName>
    <definedName name="_xlnm.Print_Area" localSheetId="3">'2021'!$A$1:$K$76</definedName>
    <definedName name="_xlnm.Print_Area" localSheetId="2">'2022'!$A$1:$K$76</definedName>
    <definedName name="_xlnm.Print_Area" localSheetId="1">'2023'!$A$1:$K$76</definedName>
    <definedName name="_xlnm.Print_Area" localSheetId="0">'Totals by Year'!$A$1:$AG$77</definedName>
    <definedName name="_xlnm.Print_Titles" localSheetId="31">'1993'!$1:$4</definedName>
    <definedName name="_xlnm.Print_Titles" localSheetId="30">'1994'!$1:$4</definedName>
    <definedName name="_xlnm.Print_Titles" localSheetId="29">'1995'!$1:$4</definedName>
    <definedName name="_xlnm.Print_Titles" localSheetId="28">'1996'!$1:$4</definedName>
    <definedName name="_xlnm.Print_Titles" localSheetId="27">'1997'!$1:$4</definedName>
    <definedName name="_xlnm.Print_Titles" localSheetId="26">'1998'!$1:$4</definedName>
    <definedName name="_xlnm.Print_Titles" localSheetId="25">'1999'!$1:$4</definedName>
    <definedName name="_xlnm.Print_Titles" localSheetId="24">'2000'!$1:$4</definedName>
    <definedName name="_xlnm.Print_Titles" localSheetId="23">'2001'!$1:$4</definedName>
    <definedName name="_xlnm.Print_Titles" localSheetId="22">'2002'!$1:$4</definedName>
    <definedName name="_xlnm.Print_Titles" localSheetId="21">'2003'!$1:$4</definedName>
    <definedName name="_xlnm.Print_Titles" localSheetId="20">'2004'!$1:$4</definedName>
    <definedName name="_xlnm.Print_Titles" localSheetId="19">'2005'!$1:$4</definedName>
    <definedName name="_xlnm.Print_Titles" localSheetId="18">'2006'!$1:$4</definedName>
    <definedName name="_xlnm.Print_Titles" localSheetId="17">'2007'!$1:$4</definedName>
    <definedName name="_xlnm.Print_Titles" localSheetId="16">'2008'!$1:$4</definedName>
    <definedName name="_xlnm.Print_Titles" localSheetId="15">'2009'!$1:$4</definedName>
    <definedName name="_xlnm.Print_Titles" localSheetId="14">'2010'!$1:$4</definedName>
    <definedName name="_xlnm.Print_Titles" localSheetId="13">'2011'!$1:$4</definedName>
    <definedName name="_xlnm.Print_Titles" localSheetId="12">'2012'!$1:$4</definedName>
    <definedName name="_xlnm.Print_Titles" localSheetId="11">'2013'!$1:$4</definedName>
    <definedName name="_xlnm.Print_Titles" localSheetId="10">'2014'!$1:$4</definedName>
    <definedName name="_xlnm.Print_Titles" localSheetId="9">'2015'!$1:$4</definedName>
    <definedName name="_xlnm.Print_Titles" localSheetId="8">'2016'!$1:$4</definedName>
    <definedName name="_xlnm.Print_Titles" localSheetId="7">'2017'!$1:$4</definedName>
    <definedName name="_xlnm.Print_Titles" localSheetId="6">'2018'!$1:$4</definedName>
    <definedName name="_xlnm.Print_Titles" localSheetId="5">'2019'!$1:$4</definedName>
    <definedName name="_xlnm.Print_Titles" localSheetId="4">'2020'!$1:$4</definedName>
    <definedName name="_xlnm.Print_Titles" localSheetId="3">'2021'!$1:$4</definedName>
    <definedName name="_xlnm.Print_Titles" localSheetId="2">'2022'!$1:$4</definedName>
    <definedName name="_xlnm.Print_Titles" localSheetId="1">'2023'!$1:$4</definedName>
    <definedName name="_xlnm.Print_Titles" localSheetId="0">'Totals by Year'!$1:$3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10" l="1"/>
  <c r="AG5" i="10"/>
  <c r="AG6" i="10"/>
  <c r="AG7" i="10"/>
  <c r="AG8" i="10"/>
  <c r="AG9" i="10"/>
  <c r="AG10" i="10"/>
  <c r="AG11" i="10"/>
  <c r="AG12" i="10"/>
  <c r="AG13" i="10"/>
  <c r="AG14" i="10"/>
  <c r="AG15" i="10"/>
  <c r="AG16" i="10"/>
  <c r="AG17" i="10"/>
  <c r="AG19" i="10"/>
  <c r="AG20" i="10"/>
  <c r="AG21" i="10"/>
  <c r="AG22" i="10"/>
  <c r="AG23" i="10"/>
  <c r="AG24" i="10"/>
  <c r="AG25" i="10"/>
  <c r="AG26" i="10"/>
  <c r="AG27" i="10"/>
  <c r="AG28" i="10"/>
  <c r="AG29" i="10"/>
  <c r="AG30" i="10"/>
  <c r="AG31" i="10"/>
  <c r="AG32" i="10"/>
  <c r="AG33" i="10"/>
  <c r="AG34" i="10"/>
  <c r="AG35" i="10"/>
  <c r="AG36" i="10"/>
  <c r="AG37" i="10"/>
  <c r="AG38" i="10"/>
  <c r="AG39" i="10"/>
  <c r="AG40" i="10"/>
  <c r="AG41" i="10"/>
  <c r="AG42" i="10"/>
  <c r="AG43" i="10"/>
  <c r="AG44" i="10"/>
  <c r="AG45" i="10"/>
  <c r="AG46" i="10"/>
  <c r="AG47" i="10"/>
  <c r="AG48" i="10"/>
  <c r="AG49" i="10"/>
  <c r="AG50" i="10"/>
  <c r="AG51" i="10"/>
  <c r="AG52" i="10"/>
  <c r="AG53" i="10"/>
  <c r="AG54" i="10"/>
  <c r="AG55" i="10"/>
  <c r="AG56" i="10"/>
  <c r="AG57" i="10"/>
  <c r="AG58" i="10"/>
  <c r="AG59" i="10"/>
  <c r="AG60" i="10"/>
  <c r="AG61" i="10"/>
  <c r="AG62" i="10"/>
  <c r="AG63" i="10"/>
  <c r="AG64" i="10"/>
  <c r="AG65" i="10"/>
  <c r="AG66" i="10"/>
  <c r="AG67" i="10"/>
  <c r="AG68" i="10"/>
  <c r="AG69" i="10"/>
  <c r="AG70" i="10"/>
  <c r="AG71" i="10"/>
  <c r="AG72" i="10" s="1"/>
  <c r="J74" i="41"/>
  <c r="I74" i="41"/>
  <c r="H74" i="41"/>
  <c r="G74" i="41"/>
  <c r="F74" i="41"/>
  <c r="E74" i="41"/>
  <c r="D74" i="41"/>
  <c r="C74" i="41"/>
  <c r="J72" i="41"/>
  <c r="I72" i="41"/>
  <c r="H72" i="41"/>
  <c r="G72" i="41"/>
  <c r="F72" i="41"/>
  <c r="E72" i="41"/>
  <c r="D72" i="41"/>
  <c r="C72" i="41"/>
  <c r="K71" i="41"/>
  <c r="K70" i="41"/>
  <c r="K69" i="41"/>
  <c r="K68" i="41"/>
  <c r="K67" i="41"/>
  <c r="K66" i="41"/>
  <c r="K65" i="41"/>
  <c r="K64" i="41"/>
  <c r="K63" i="41"/>
  <c r="K62" i="41"/>
  <c r="K61" i="41"/>
  <c r="K60" i="41"/>
  <c r="K59" i="41"/>
  <c r="K58" i="41"/>
  <c r="K57" i="41"/>
  <c r="K56" i="41"/>
  <c r="K55" i="41"/>
  <c r="K54" i="41"/>
  <c r="K53" i="41"/>
  <c r="K52" i="41"/>
  <c r="K51" i="41"/>
  <c r="K50" i="41"/>
  <c r="K49" i="41"/>
  <c r="K48" i="41"/>
  <c r="K47" i="41"/>
  <c r="K46" i="41"/>
  <c r="K45" i="41"/>
  <c r="K44" i="41"/>
  <c r="K43" i="41"/>
  <c r="K42" i="41"/>
  <c r="K41" i="41"/>
  <c r="K40" i="41"/>
  <c r="K39" i="4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AF73" i="10"/>
  <c r="AF4" i="10"/>
  <c r="AF5" i="10"/>
  <c r="AF6" i="10"/>
  <c r="AF7" i="10"/>
  <c r="AF8" i="10"/>
  <c r="AF9" i="10"/>
  <c r="AF10" i="10"/>
  <c r="AF11" i="10"/>
  <c r="AF12" i="10"/>
  <c r="AF13" i="10"/>
  <c r="AF14" i="10"/>
  <c r="AF15" i="10"/>
  <c r="AF16" i="10"/>
  <c r="AF17"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58" i="10"/>
  <c r="AF59" i="10"/>
  <c r="AF60" i="10"/>
  <c r="AF61" i="10"/>
  <c r="AF62" i="10"/>
  <c r="AF63" i="10"/>
  <c r="AF64" i="10"/>
  <c r="AF65" i="10"/>
  <c r="AF66" i="10"/>
  <c r="AF67" i="10"/>
  <c r="AF68" i="10"/>
  <c r="AF69" i="10"/>
  <c r="AF70" i="10"/>
  <c r="AF71" i="10"/>
  <c r="AF72" i="10"/>
  <c r="K20" i="40"/>
  <c r="K74" i="41" l="1"/>
  <c r="K72" i="41"/>
  <c r="C73" i="41" s="1"/>
  <c r="J74" i="40"/>
  <c r="I74" i="40"/>
  <c r="H74" i="40"/>
  <c r="G74" i="40"/>
  <c r="F74" i="40"/>
  <c r="E74" i="40"/>
  <c r="D74" i="40"/>
  <c r="C74" i="40"/>
  <c r="J72" i="40"/>
  <c r="I72" i="40"/>
  <c r="H72" i="40"/>
  <c r="G72" i="40"/>
  <c r="F72" i="40"/>
  <c r="E72" i="40"/>
  <c r="D72" i="40"/>
  <c r="C72" i="40"/>
  <c r="K71" i="40"/>
  <c r="K70" i="40"/>
  <c r="K69" i="40"/>
  <c r="K6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19" i="40"/>
  <c r="K18" i="40"/>
  <c r="K17" i="40"/>
  <c r="K16" i="40"/>
  <c r="K15" i="40"/>
  <c r="K14" i="40"/>
  <c r="K13" i="40"/>
  <c r="K12" i="40"/>
  <c r="K11" i="40"/>
  <c r="K10" i="40"/>
  <c r="K9" i="40"/>
  <c r="K8" i="40"/>
  <c r="K7" i="40"/>
  <c r="K6" i="40"/>
  <c r="K5" i="40"/>
  <c r="E73" i="41" l="1"/>
  <c r="H73" i="41"/>
  <c r="K73" i="41"/>
  <c r="J73" i="41"/>
  <c r="I73" i="41"/>
  <c r="F73" i="41"/>
  <c r="G73" i="41"/>
  <c r="D73" i="41"/>
  <c r="K72" i="40"/>
  <c r="K74" i="40"/>
  <c r="J74" i="39"/>
  <c r="I74" i="39"/>
  <c r="H74" i="39"/>
  <c r="G74" i="39"/>
  <c r="F74" i="39"/>
  <c r="E74" i="39"/>
  <c r="D74" i="39"/>
  <c r="C74" i="39"/>
  <c r="J72" i="39"/>
  <c r="I72" i="39"/>
  <c r="H72" i="39"/>
  <c r="G72" i="39"/>
  <c r="F72" i="39"/>
  <c r="E72" i="39"/>
  <c r="D72" i="39"/>
  <c r="C72" i="39"/>
  <c r="K71" i="39"/>
  <c r="AE70" i="10" s="1"/>
  <c r="K70" i="39"/>
  <c r="AE69" i="10" s="1"/>
  <c r="K69" i="39"/>
  <c r="AE68" i="10" s="1"/>
  <c r="K68" i="39"/>
  <c r="AE67" i="10" s="1"/>
  <c r="K67" i="39"/>
  <c r="AE66" i="10" s="1"/>
  <c r="K66" i="39"/>
  <c r="AE65" i="10" s="1"/>
  <c r="K65" i="39"/>
  <c r="AE64" i="10" s="1"/>
  <c r="K64" i="39"/>
  <c r="AE63" i="10" s="1"/>
  <c r="K63" i="39"/>
  <c r="AE62" i="10" s="1"/>
  <c r="K62" i="39"/>
  <c r="AE61" i="10" s="1"/>
  <c r="K61" i="39"/>
  <c r="AE60" i="10" s="1"/>
  <c r="K60" i="39"/>
  <c r="AE59" i="10" s="1"/>
  <c r="K59" i="39"/>
  <c r="AE58" i="10" s="1"/>
  <c r="K58" i="39"/>
  <c r="AE57" i="10" s="1"/>
  <c r="K57" i="39"/>
  <c r="AE56" i="10" s="1"/>
  <c r="K56" i="39"/>
  <c r="AE55" i="10" s="1"/>
  <c r="K55" i="39"/>
  <c r="AE54" i="10" s="1"/>
  <c r="K54" i="39"/>
  <c r="AE53" i="10" s="1"/>
  <c r="K53" i="39"/>
  <c r="AE52" i="10" s="1"/>
  <c r="K52" i="39"/>
  <c r="AE51" i="10" s="1"/>
  <c r="K51" i="39"/>
  <c r="AE50" i="10" s="1"/>
  <c r="K50" i="39"/>
  <c r="AE49" i="10" s="1"/>
  <c r="K49" i="39"/>
  <c r="AE48" i="10" s="1"/>
  <c r="K48" i="39"/>
  <c r="AE47" i="10" s="1"/>
  <c r="K47" i="39"/>
  <c r="AE46" i="10" s="1"/>
  <c r="K46" i="39"/>
  <c r="AE45" i="10" s="1"/>
  <c r="K45" i="39"/>
  <c r="AE44" i="10" s="1"/>
  <c r="K44" i="39"/>
  <c r="AE43" i="10" s="1"/>
  <c r="K43" i="39"/>
  <c r="AE42" i="10" s="1"/>
  <c r="K42" i="39"/>
  <c r="AE41" i="10" s="1"/>
  <c r="K41" i="39"/>
  <c r="AE40" i="10" s="1"/>
  <c r="K40" i="39"/>
  <c r="AE39" i="10" s="1"/>
  <c r="K39" i="39"/>
  <c r="AE38" i="10" s="1"/>
  <c r="K38" i="39"/>
  <c r="AE37" i="10" s="1"/>
  <c r="K37" i="39"/>
  <c r="AE36" i="10" s="1"/>
  <c r="K36" i="39"/>
  <c r="AE35" i="10" s="1"/>
  <c r="K35" i="39"/>
  <c r="AE34" i="10" s="1"/>
  <c r="K34" i="39"/>
  <c r="AE33" i="10" s="1"/>
  <c r="K33" i="39"/>
  <c r="AE32" i="10" s="1"/>
  <c r="K32" i="39"/>
  <c r="AE31" i="10" s="1"/>
  <c r="K31" i="39"/>
  <c r="AE30" i="10" s="1"/>
  <c r="K30" i="39"/>
  <c r="AE29" i="10" s="1"/>
  <c r="K29" i="39"/>
  <c r="AE28" i="10" s="1"/>
  <c r="K28" i="39"/>
  <c r="AE27" i="10" s="1"/>
  <c r="K27" i="39"/>
  <c r="AE26" i="10" s="1"/>
  <c r="K26" i="39"/>
  <c r="AE25" i="10" s="1"/>
  <c r="K25" i="39"/>
  <c r="AE24" i="10" s="1"/>
  <c r="K24" i="39"/>
  <c r="AE23" i="10" s="1"/>
  <c r="K23" i="39"/>
  <c r="AE22" i="10" s="1"/>
  <c r="K22" i="39"/>
  <c r="AE21" i="10" s="1"/>
  <c r="K21" i="39"/>
  <c r="AE20" i="10" s="1"/>
  <c r="K20" i="39"/>
  <c r="AE19" i="10" s="1"/>
  <c r="K19" i="39"/>
  <c r="K18" i="39"/>
  <c r="AE17" i="10" s="1"/>
  <c r="K17" i="39"/>
  <c r="AE16" i="10" s="1"/>
  <c r="K16" i="39"/>
  <c r="AE15" i="10" s="1"/>
  <c r="K15" i="39"/>
  <c r="AE14" i="10" s="1"/>
  <c r="K14" i="39"/>
  <c r="AE13" i="10" s="1"/>
  <c r="K13" i="39"/>
  <c r="AE12" i="10" s="1"/>
  <c r="K12" i="39"/>
  <c r="AE11" i="10" s="1"/>
  <c r="K11" i="39"/>
  <c r="AE10" i="10" s="1"/>
  <c r="K10" i="39"/>
  <c r="AE9" i="10" s="1"/>
  <c r="K9" i="39"/>
  <c r="AE8" i="10" s="1"/>
  <c r="K8" i="39"/>
  <c r="AE7" i="10" s="1"/>
  <c r="K7" i="39"/>
  <c r="AE6" i="10" s="1"/>
  <c r="K6" i="39"/>
  <c r="AE5" i="10" s="1"/>
  <c r="K5" i="39"/>
  <c r="AE4" i="10" s="1"/>
  <c r="AD33" i="10"/>
  <c r="AD34" i="10"/>
  <c r="AD45" i="10"/>
  <c r="AD46" i="10"/>
  <c r="AD53" i="10"/>
  <c r="AD57" i="10"/>
  <c r="AD58" i="10"/>
  <c r="AD70" i="10"/>
  <c r="J74" i="38"/>
  <c r="I74" i="38"/>
  <c r="H74" i="38"/>
  <c r="G74" i="38"/>
  <c r="F74" i="38"/>
  <c r="E74" i="38"/>
  <c r="D74" i="38"/>
  <c r="C74" i="38"/>
  <c r="J72" i="38"/>
  <c r="I72" i="38"/>
  <c r="H72" i="38"/>
  <c r="G72" i="38"/>
  <c r="F72" i="38"/>
  <c r="E72" i="38"/>
  <c r="D72" i="38"/>
  <c r="C72" i="38"/>
  <c r="K71" i="38"/>
  <c r="K70" i="38"/>
  <c r="AD69" i="10" s="1"/>
  <c r="K69" i="38"/>
  <c r="AD68" i="10" s="1"/>
  <c r="K68" i="38"/>
  <c r="AD67" i="10" s="1"/>
  <c r="K67" i="38"/>
  <c r="AD66" i="10" s="1"/>
  <c r="K66" i="38"/>
  <c r="AD65" i="10" s="1"/>
  <c r="K65" i="38"/>
  <c r="AD64" i="10" s="1"/>
  <c r="K64" i="38"/>
  <c r="AD63" i="10" s="1"/>
  <c r="K63" i="38"/>
  <c r="AD62" i="10" s="1"/>
  <c r="K62" i="38"/>
  <c r="AD61" i="10" s="1"/>
  <c r="K61" i="38"/>
  <c r="AD60" i="10" s="1"/>
  <c r="K60" i="38"/>
  <c r="AD59" i="10" s="1"/>
  <c r="K59" i="38"/>
  <c r="K58" i="38"/>
  <c r="K57" i="38"/>
  <c r="AD56" i="10" s="1"/>
  <c r="K56" i="38"/>
  <c r="AD55" i="10" s="1"/>
  <c r="K55" i="38"/>
  <c r="AD54" i="10" s="1"/>
  <c r="K54" i="38"/>
  <c r="K53" i="38"/>
  <c r="AD52" i="10" s="1"/>
  <c r="K52" i="38"/>
  <c r="AD51" i="10" s="1"/>
  <c r="K51" i="38"/>
  <c r="AD50" i="10" s="1"/>
  <c r="K50" i="38"/>
  <c r="AD49" i="10" s="1"/>
  <c r="K49" i="38"/>
  <c r="AD48" i="10" s="1"/>
  <c r="K48" i="38"/>
  <c r="AD47" i="10" s="1"/>
  <c r="K47" i="38"/>
  <c r="K46" i="38"/>
  <c r="K45" i="38"/>
  <c r="AD44" i="10" s="1"/>
  <c r="K44" i="38"/>
  <c r="AD43" i="10" s="1"/>
  <c r="K43" i="38"/>
  <c r="AD42" i="10" s="1"/>
  <c r="K42" i="38"/>
  <c r="AD41" i="10" s="1"/>
  <c r="K41" i="38"/>
  <c r="AD40" i="10" s="1"/>
  <c r="K40" i="38"/>
  <c r="AD39" i="10" s="1"/>
  <c r="K39" i="38"/>
  <c r="AD38" i="10" s="1"/>
  <c r="K38" i="38"/>
  <c r="AD37" i="10" s="1"/>
  <c r="K37" i="38"/>
  <c r="AD36" i="10" s="1"/>
  <c r="K36" i="38"/>
  <c r="AD35" i="10" s="1"/>
  <c r="K35" i="38"/>
  <c r="K34" i="38"/>
  <c r="K33" i="38"/>
  <c r="AD32" i="10" s="1"/>
  <c r="K32" i="38"/>
  <c r="AD31" i="10" s="1"/>
  <c r="K31" i="38"/>
  <c r="AD30" i="10" s="1"/>
  <c r="K30" i="38"/>
  <c r="AD29" i="10" s="1"/>
  <c r="K29" i="38"/>
  <c r="AD28" i="10" s="1"/>
  <c r="K28" i="38"/>
  <c r="AD27" i="10" s="1"/>
  <c r="K27" i="38"/>
  <c r="AD26" i="10" s="1"/>
  <c r="K26" i="38"/>
  <c r="AD25" i="10" s="1"/>
  <c r="K25" i="38"/>
  <c r="AD24" i="10" s="1"/>
  <c r="K24" i="38"/>
  <c r="AD23" i="10" s="1"/>
  <c r="K23" i="38"/>
  <c r="AD22" i="10" s="1"/>
  <c r="K22" i="38"/>
  <c r="AD21" i="10" s="1"/>
  <c r="K21" i="38"/>
  <c r="AD20" i="10" s="1"/>
  <c r="K20" i="38"/>
  <c r="AD19" i="10" s="1"/>
  <c r="K19" i="38"/>
  <c r="K18" i="38"/>
  <c r="AD17" i="10" s="1"/>
  <c r="K17" i="38"/>
  <c r="AD16" i="10" s="1"/>
  <c r="K16" i="38"/>
  <c r="AD15" i="10" s="1"/>
  <c r="K15" i="38"/>
  <c r="AD14" i="10" s="1"/>
  <c r="K14" i="38"/>
  <c r="AD13" i="10" s="1"/>
  <c r="K13" i="38"/>
  <c r="AD12" i="10" s="1"/>
  <c r="K12" i="38"/>
  <c r="AD11" i="10" s="1"/>
  <c r="K11" i="38"/>
  <c r="AD10" i="10" s="1"/>
  <c r="K10" i="38"/>
  <c r="AD9" i="10" s="1"/>
  <c r="K9" i="38"/>
  <c r="AD8" i="10" s="1"/>
  <c r="K8" i="38"/>
  <c r="AD7" i="10" s="1"/>
  <c r="K7" i="38"/>
  <c r="AD6" i="10" s="1"/>
  <c r="K6" i="38"/>
  <c r="AD5" i="10" s="1"/>
  <c r="K5" i="38"/>
  <c r="AD4" i="10" s="1"/>
  <c r="J74" i="37"/>
  <c r="I74" i="37"/>
  <c r="H74" i="37"/>
  <c r="G74" i="37"/>
  <c r="F74" i="37"/>
  <c r="E74" i="37"/>
  <c r="D74" i="37"/>
  <c r="C74" i="37"/>
  <c r="J72" i="37"/>
  <c r="I72" i="37"/>
  <c r="H72" i="37"/>
  <c r="G72" i="37"/>
  <c r="F72" i="37"/>
  <c r="E72" i="37"/>
  <c r="D72" i="37"/>
  <c r="C72" i="37"/>
  <c r="K71" i="37"/>
  <c r="AC70" i="10" s="1"/>
  <c r="K70" i="37"/>
  <c r="AC69" i="10" s="1"/>
  <c r="K69" i="37"/>
  <c r="AC68" i="10" s="1"/>
  <c r="K68" i="37"/>
  <c r="AC67" i="10" s="1"/>
  <c r="K67" i="37"/>
  <c r="AC66" i="10" s="1"/>
  <c r="K66" i="37"/>
  <c r="AC65" i="10" s="1"/>
  <c r="K65" i="37"/>
  <c r="AC64" i="10" s="1"/>
  <c r="K64" i="37"/>
  <c r="AC63" i="10" s="1"/>
  <c r="K63" i="37"/>
  <c r="AC62" i="10" s="1"/>
  <c r="K62" i="37"/>
  <c r="AC61" i="10" s="1"/>
  <c r="K61" i="37"/>
  <c r="AC60" i="10" s="1"/>
  <c r="K60" i="37"/>
  <c r="AC59" i="10" s="1"/>
  <c r="K59" i="37"/>
  <c r="AC58" i="10" s="1"/>
  <c r="K58" i="37"/>
  <c r="AC57" i="10" s="1"/>
  <c r="K57" i="37"/>
  <c r="AC56" i="10" s="1"/>
  <c r="K56" i="37"/>
  <c r="AC55" i="10" s="1"/>
  <c r="K55" i="37"/>
  <c r="AC54" i="10" s="1"/>
  <c r="K54" i="37"/>
  <c r="AC53" i="10" s="1"/>
  <c r="K53" i="37"/>
  <c r="AC52" i="10" s="1"/>
  <c r="K52" i="37"/>
  <c r="AC51" i="10" s="1"/>
  <c r="K51" i="37"/>
  <c r="AC50" i="10" s="1"/>
  <c r="K50" i="37"/>
  <c r="AC49" i="10" s="1"/>
  <c r="K49" i="37"/>
  <c r="AC48" i="10" s="1"/>
  <c r="K48" i="37"/>
  <c r="AC47" i="10" s="1"/>
  <c r="K47" i="37"/>
  <c r="AC46" i="10" s="1"/>
  <c r="K46" i="37"/>
  <c r="AC45" i="10" s="1"/>
  <c r="K45" i="37"/>
  <c r="AC44" i="10" s="1"/>
  <c r="K44" i="37"/>
  <c r="AC43" i="10" s="1"/>
  <c r="K43" i="37"/>
  <c r="AC42" i="10" s="1"/>
  <c r="K42" i="37"/>
  <c r="AC41" i="10" s="1"/>
  <c r="K41" i="37"/>
  <c r="AC40" i="10" s="1"/>
  <c r="K40" i="37"/>
  <c r="AC39" i="10" s="1"/>
  <c r="K39" i="37"/>
  <c r="AC38" i="10" s="1"/>
  <c r="K38" i="37"/>
  <c r="AC37" i="10" s="1"/>
  <c r="K37" i="37"/>
  <c r="AC36" i="10" s="1"/>
  <c r="K36" i="37"/>
  <c r="AC35" i="10" s="1"/>
  <c r="K35" i="37"/>
  <c r="AC34" i="10" s="1"/>
  <c r="K34" i="37"/>
  <c r="AC33" i="10" s="1"/>
  <c r="K33" i="37"/>
  <c r="AC32" i="10" s="1"/>
  <c r="K32" i="37"/>
  <c r="AC31" i="10" s="1"/>
  <c r="K31" i="37"/>
  <c r="AC30" i="10" s="1"/>
  <c r="K30" i="37"/>
  <c r="AC29" i="10" s="1"/>
  <c r="K29" i="37"/>
  <c r="AC28" i="10" s="1"/>
  <c r="K28" i="37"/>
  <c r="AC27" i="10" s="1"/>
  <c r="K27" i="37"/>
  <c r="AC26" i="10" s="1"/>
  <c r="K26" i="37"/>
  <c r="AC25" i="10" s="1"/>
  <c r="K25" i="37"/>
  <c r="AC24" i="10" s="1"/>
  <c r="K24" i="37"/>
  <c r="AC23" i="10" s="1"/>
  <c r="K23" i="37"/>
  <c r="AC22" i="10" s="1"/>
  <c r="K22" i="37"/>
  <c r="AC21" i="10" s="1"/>
  <c r="K21" i="37"/>
  <c r="AC20" i="10" s="1"/>
  <c r="K20" i="37"/>
  <c r="AC19" i="10" s="1"/>
  <c r="K19" i="37"/>
  <c r="K18" i="37"/>
  <c r="AC17" i="10" s="1"/>
  <c r="K17" i="37"/>
  <c r="AC16" i="10" s="1"/>
  <c r="K16" i="37"/>
  <c r="AC15" i="10" s="1"/>
  <c r="K15" i="37"/>
  <c r="AC14" i="10" s="1"/>
  <c r="K14" i="37"/>
  <c r="AC13" i="10" s="1"/>
  <c r="K13" i="37"/>
  <c r="AC12" i="10" s="1"/>
  <c r="K12" i="37"/>
  <c r="AC11" i="10" s="1"/>
  <c r="K11" i="37"/>
  <c r="AC10" i="10" s="1"/>
  <c r="K10" i="37"/>
  <c r="AC9" i="10" s="1"/>
  <c r="K9" i="37"/>
  <c r="AC8" i="10" s="1"/>
  <c r="K8" i="37"/>
  <c r="AC7" i="10" s="1"/>
  <c r="K7" i="37"/>
  <c r="AC6" i="10" s="1"/>
  <c r="K6" i="37"/>
  <c r="AC5" i="10" s="1"/>
  <c r="K5" i="37"/>
  <c r="AC4" i="10" s="1"/>
  <c r="AB22" i="10"/>
  <c r="AB23" i="10"/>
  <c r="AB27" i="10"/>
  <c r="AB28" i="10"/>
  <c r="AB34" i="10"/>
  <c r="AB35" i="10"/>
  <c r="AB39" i="10"/>
  <c r="AB59" i="10"/>
  <c r="AB63" i="10"/>
  <c r="AB12" i="10"/>
  <c r="AB14" i="10"/>
  <c r="AB17" i="10"/>
  <c r="J74" i="36"/>
  <c r="I74" i="36"/>
  <c r="H74" i="36"/>
  <c r="G74" i="36"/>
  <c r="F74" i="36"/>
  <c r="E74" i="36"/>
  <c r="D74" i="36"/>
  <c r="C74" i="36"/>
  <c r="J72" i="36"/>
  <c r="I72" i="36"/>
  <c r="H72" i="36"/>
  <c r="G72" i="36"/>
  <c r="F72" i="36"/>
  <c r="E72" i="36"/>
  <c r="D72" i="36"/>
  <c r="C72" i="36"/>
  <c r="C73" i="36" s="1"/>
  <c r="K71" i="36"/>
  <c r="AB70" i="10" s="1"/>
  <c r="K70" i="36"/>
  <c r="AB69" i="10" s="1"/>
  <c r="K69" i="36"/>
  <c r="AB68" i="10" s="1"/>
  <c r="K68" i="36"/>
  <c r="AB67" i="10" s="1"/>
  <c r="K67" i="36"/>
  <c r="AB66" i="10" s="1"/>
  <c r="K66" i="36"/>
  <c r="AB65" i="10" s="1"/>
  <c r="K65" i="36"/>
  <c r="AB64" i="10" s="1"/>
  <c r="K64" i="36"/>
  <c r="K63" i="36"/>
  <c r="AB62" i="10" s="1"/>
  <c r="K62" i="36"/>
  <c r="AB61" i="10" s="1"/>
  <c r="K61" i="36"/>
  <c r="AB60" i="10" s="1"/>
  <c r="K60" i="36"/>
  <c r="K59" i="36"/>
  <c r="AB58" i="10" s="1"/>
  <c r="K58" i="36"/>
  <c r="AB57" i="10" s="1"/>
  <c r="K57" i="36"/>
  <c r="AB56" i="10" s="1"/>
  <c r="K56" i="36"/>
  <c r="AB55" i="10" s="1"/>
  <c r="K55" i="36"/>
  <c r="AB54" i="10" s="1"/>
  <c r="K54" i="36"/>
  <c r="AB53" i="10" s="1"/>
  <c r="K53" i="36"/>
  <c r="AB52" i="10" s="1"/>
  <c r="K52" i="36"/>
  <c r="AB51" i="10" s="1"/>
  <c r="K51" i="36"/>
  <c r="AB50" i="10" s="1"/>
  <c r="K50" i="36"/>
  <c r="AB49" i="10" s="1"/>
  <c r="K49" i="36"/>
  <c r="AB48" i="10" s="1"/>
  <c r="K48" i="36"/>
  <c r="AB47" i="10" s="1"/>
  <c r="K47" i="36"/>
  <c r="AB46" i="10" s="1"/>
  <c r="K46" i="36"/>
  <c r="AB45" i="10" s="1"/>
  <c r="K45" i="36"/>
  <c r="AB44" i="10" s="1"/>
  <c r="K44" i="36"/>
  <c r="AB43" i="10" s="1"/>
  <c r="K43" i="36"/>
  <c r="AB42" i="10" s="1"/>
  <c r="K42" i="36"/>
  <c r="AB41" i="10" s="1"/>
  <c r="K41" i="36"/>
  <c r="AB40" i="10" s="1"/>
  <c r="K40" i="36"/>
  <c r="K39" i="36"/>
  <c r="AB38" i="10" s="1"/>
  <c r="K38" i="36"/>
  <c r="AB37" i="10" s="1"/>
  <c r="K37" i="36"/>
  <c r="AB36" i="10" s="1"/>
  <c r="K36" i="36"/>
  <c r="K35" i="36"/>
  <c r="K34" i="36"/>
  <c r="AB33" i="10" s="1"/>
  <c r="K33" i="36"/>
  <c r="AB32" i="10" s="1"/>
  <c r="K32" i="36"/>
  <c r="AB31" i="10" s="1"/>
  <c r="K31" i="36"/>
  <c r="AB30" i="10" s="1"/>
  <c r="K30" i="36"/>
  <c r="AB29" i="10" s="1"/>
  <c r="K29" i="36"/>
  <c r="K28" i="36"/>
  <c r="K27" i="36"/>
  <c r="AB26" i="10" s="1"/>
  <c r="K26" i="36"/>
  <c r="AB25" i="10" s="1"/>
  <c r="K25" i="36"/>
  <c r="AB24" i="10" s="1"/>
  <c r="K24" i="36"/>
  <c r="K23" i="36"/>
  <c r="K22" i="36"/>
  <c r="AB21" i="10" s="1"/>
  <c r="K21" i="36"/>
  <c r="AB20" i="10" s="1"/>
  <c r="K20" i="36"/>
  <c r="AB19" i="10" s="1"/>
  <c r="K19" i="36"/>
  <c r="K18" i="36"/>
  <c r="K17" i="36"/>
  <c r="AB16" i="10" s="1"/>
  <c r="K16" i="36"/>
  <c r="AB15" i="10" s="1"/>
  <c r="K15" i="36"/>
  <c r="K14" i="36"/>
  <c r="AB13" i="10" s="1"/>
  <c r="K13" i="36"/>
  <c r="K12" i="36"/>
  <c r="AB11" i="10" s="1"/>
  <c r="K11" i="36"/>
  <c r="AB10" i="10" s="1"/>
  <c r="K10" i="36"/>
  <c r="AB9" i="10" s="1"/>
  <c r="K9" i="36"/>
  <c r="AB8" i="10" s="1"/>
  <c r="K8" i="36"/>
  <c r="AB7" i="10" s="1"/>
  <c r="K7" i="36"/>
  <c r="AB6" i="10" s="1"/>
  <c r="K6" i="36"/>
  <c r="AB5" i="10" s="1"/>
  <c r="K5" i="36"/>
  <c r="AB4" i="10" s="1"/>
  <c r="AA46" i="10"/>
  <c r="AA48" i="10"/>
  <c r="AA51" i="10"/>
  <c r="AA60" i="10"/>
  <c r="AA63" i="10"/>
  <c r="AA68" i="10"/>
  <c r="AA70" i="10"/>
  <c r="AA4" i="10"/>
  <c r="AA5" i="10"/>
  <c r="AA7" i="10"/>
  <c r="J74" i="35"/>
  <c r="I74" i="35"/>
  <c r="H74" i="35"/>
  <c r="G74" i="35"/>
  <c r="F74" i="35"/>
  <c r="E74" i="35"/>
  <c r="D74" i="35"/>
  <c r="C74" i="35"/>
  <c r="J72" i="35"/>
  <c r="I72" i="35"/>
  <c r="H72" i="35"/>
  <c r="G72" i="35"/>
  <c r="F72" i="35"/>
  <c r="E72" i="35"/>
  <c r="D72" i="35"/>
  <c r="C72" i="35"/>
  <c r="K71" i="35"/>
  <c r="K70" i="35"/>
  <c r="AA69" i="10" s="1"/>
  <c r="K69" i="35"/>
  <c r="K68" i="35"/>
  <c r="AA67" i="10" s="1"/>
  <c r="K67" i="35"/>
  <c r="AA66" i="10" s="1"/>
  <c r="K66" i="35"/>
  <c r="AA65" i="10" s="1"/>
  <c r="K65" i="35"/>
  <c r="AA64" i="10" s="1"/>
  <c r="K64" i="35"/>
  <c r="K63" i="35"/>
  <c r="AA62" i="10" s="1"/>
  <c r="K62" i="35"/>
  <c r="AA61" i="10" s="1"/>
  <c r="K61" i="35"/>
  <c r="K60" i="35"/>
  <c r="AA59" i="10" s="1"/>
  <c r="K59" i="35"/>
  <c r="AA58" i="10" s="1"/>
  <c r="K58" i="35"/>
  <c r="AA57" i="10" s="1"/>
  <c r="K57" i="35"/>
  <c r="AA56" i="10" s="1"/>
  <c r="K56" i="35"/>
  <c r="AA55" i="10" s="1"/>
  <c r="K55" i="35"/>
  <c r="AA54" i="10" s="1"/>
  <c r="K54" i="35"/>
  <c r="AA53" i="10" s="1"/>
  <c r="K53" i="35"/>
  <c r="AA52" i="10" s="1"/>
  <c r="K52" i="35"/>
  <c r="K51" i="35"/>
  <c r="AA50" i="10" s="1"/>
  <c r="K50" i="35"/>
  <c r="AA49" i="10" s="1"/>
  <c r="K49" i="35"/>
  <c r="K48" i="35"/>
  <c r="AA47" i="10" s="1"/>
  <c r="K47" i="35"/>
  <c r="K46" i="35"/>
  <c r="AA45" i="10" s="1"/>
  <c r="K45" i="35"/>
  <c r="AA44" i="10" s="1"/>
  <c r="K44" i="35"/>
  <c r="AA43" i="10" s="1"/>
  <c r="K43" i="35"/>
  <c r="AA42" i="10" s="1"/>
  <c r="K42" i="35"/>
  <c r="AA41" i="10" s="1"/>
  <c r="K41" i="35"/>
  <c r="AA40" i="10" s="1"/>
  <c r="K40" i="35"/>
  <c r="AA39" i="10" s="1"/>
  <c r="K39" i="35"/>
  <c r="AA38" i="10" s="1"/>
  <c r="K38" i="35"/>
  <c r="AA37" i="10" s="1"/>
  <c r="K37" i="35"/>
  <c r="AA36" i="10" s="1"/>
  <c r="K36" i="35"/>
  <c r="AA35" i="10" s="1"/>
  <c r="K35" i="35"/>
  <c r="AA34" i="10" s="1"/>
  <c r="K34" i="35"/>
  <c r="AA33" i="10" s="1"/>
  <c r="K33" i="35"/>
  <c r="AA32" i="10" s="1"/>
  <c r="K32" i="35"/>
  <c r="AA31" i="10" s="1"/>
  <c r="K31" i="35"/>
  <c r="AA30" i="10" s="1"/>
  <c r="K30" i="35"/>
  <c r="AA29" i="10" s="1"/>
  <c r="K29" i="35"/>
  <c r="AA28" i="10" s="1"/>
  <c r="K28" i="35"/>
  <c r="AA27" i="10" s="1"/>
  <c r="K27" i="35"/>
  <c r="AA26" i="10" s="1"/>
  <c r="K26" i="35"/>
  <c r="AA25" i="10" s="1"/>
  <c r="K25" i="35"/>
  <c r="AA24" i="10" s="1"/>
  <c r="K24" i="35"/>
  <c r="AA23" i="10" s="1"/>
  <c r="K23" i="35"/>
  <c r="AA22" i="10" s="1"/>
  <c r="K22" i="35"/>
  <c r="AA21" i="10" s="1"/>
  <c r="K21" i="35"/>
  <c r="AA20" i="10" s="1"/>
  <c r="K20" i="35"/>
  <c r="AA19" i="10" s="1"/>
  <c r="K19" i="35"/>
  <c r="K18" i="35"/>
  <c r="AA17" i="10" s="1"/>
  <c r="K17" i="35"/>
  <c r="AA16" i="10" s="1"/>
  <c r="K16" i="35"/>
  <c r="AA15" i="10" s="1"/>
  <c r="K15" i="35"/>
  <c r="AA14" i="10" s="1"/>
  <c r="K14" i="35"/>
  <c r="AA13" i="10" s="1"/>
  <c r="K13" i="35"/>
  <c r="AA12" i="10" s="1"/>
  <c r="K12" i="35"/>
  <c r="AA11" i="10" s="1"/>
  <c r="K11" i="35"/>
  <c r="AA10" i="10" s="1"/>
  <c r="K10" i="35"/>
  <c r="AA9" i="10" s="1"/>
  <c r="K9" i="35"/>
  <c r="AA8" i="10" s="1"/>
  <c r="K8" i="35"/>
  <c r="K7" i="35"/>
  <c r="AA6" i="10" s="1"/>
  <c r="K6" i="35"/>
  <c r="K5" i="35"/>
  <c r="K74" i="35" s="1"/>
  <c r="AA73" i="10" s="1"/>
  <c r="Y37" i="10"/>
  <c r="Y42" i="10"/>
  <c r="Y54" i="10"/>
  <c r="Y61" i="10"/>
  <c r="J74" i="34"/>
  <c r="I74" i="34"/>
  <c r="H74" i="34"/>
  <c r="G74" i="34"/>
  <c r="F74" i="34"/>
  <c r="E74" i="34"/>
  <c r="D74" i="34"/>
  <c r="C74" i="34"/>
  <c r="J72" i="34"/>
  <c r="I72" i="34"/>
  <c r="H72" i="34"/>
  <c r="G72" i="34"/>
  <c r="F72" i="34"/>
  <c r="E72" i="34"/>
  <c r="D72" i="34"/>
  <c r="C72" i="34"/>
  <c r="K71" i="34"/>
  <c r="Z70" i="10" s="1"/>
  <c r="K70" i="34"/>
  <c r="Z69" i="10"/>
  <c r="K69" i="34"/>
  <c r="Z68" i="10"/>
  <c r="K68" i="34"/>
  <c r="Z67" i="10" s="1"/>
  <c r="K67" i="34"/>
  <c r="Z66" i="10"/>
  <c r="K66" i="34"/>
  <c r="Z65" i="10" s="1"/>
  <c r="K65" i="34"/>
  <c r="Z64" i="10" s="1"/>
  <c r="K64" i="34"/>
  <c r="Z63" i="10" s="1"/>
  <c r="K63" i="34"/>
  <c r="Z62" i="10"/>
  <c r="K62" i="34"/>
  <c r="Z61" i="10" s="1"/>
  <c r="K61" i="34"/>
  <c r="Z60" i="10"/>
  <c r="K60" i="34"/>
  <c r="Z59" i="10"/>
  <c r="K59" i="34"/>
  <c r="Z58" i="10" s="1"/>
  <c r="K58" i="34"/>
  <c r="Z57" i="10" s="1"/>
  <c r="K57" i="34"/>
  <c r="Z56" i="10"/>
  <c r="K56" i="34"/>
  <c r="Z55" i="10" s="1"/>
  <c r="K55" i="34"/>
  <c r="Z54" i="10" s="1"/>
  <c r="K54" i="34"/>
  <c r="Z53" i="10" s="1"/>
  <c r="K53" i="34"/>
  <c r="Z52" i="10" s="1"/>
  <c r="K52" i="34"/>
  <c r="Z51" i="10"/>
  <c r="K51" i="34"/>
  <c r="Z50" i="10" s="1"/>
  <c r="K50" i="34"/>
  <c r="Z49" i="10" s="1"/>
  <c r="K49" i="34"/>
  <c r="Z48" i="10" s="1"/>
  <c r="K48" i="34"/>
  <c r="Z47" i="10" s="1"/>
  <c r="K47" i="34"/>
  <c r="Z46" i="10" s="1"/>
  <c r="K46" i="34"/>
  <c r="Z45" i="10"/>
  <c r="K45" i="34"/>
  <c r="Z44" i="10" s="1"/>
  <c r="K44" i="34"/>
  <c r="Z43" i="10"/>
  <c r="K43" i="34"/>
  <c r="Z42" i="10"/>
  <c r="K42" i="34"/>
  <c r="Z41" i="10" s="1"/>
  <c r="K41" i="34"/>
  <c r="Z40" i="10" s="1"/>
  <c r="K40" i="34"/>
  <c r="Z39" i="10" s="1"/>
  <c r="K39" i="34"/>
  <c r="Z38" i="10"/>
  <c r="K38" i="34"/>
  <c r="Z37" i="10" s="1"/>
  <c r="K37" i="34"/>
  <c r="Z36" i="10"/>
  <c r="K36" i="34"/>
  <c r="Z35" i="10"/>
  <c r="K35" i="34"/>
  <c r="Z34" i="10" s="1"/>
  <c r="K34" i="34"/>
  <c r="Z33" i="10" s="1"/>
  <c r="K33" i="34"/>
  <c r="Z32" i="10" s="1"/>
  <c r="K32" i="34"/>
  <c r="Z31" i="10"/>
  <c r="K31" i="34"/>
  <c r="Z30" i="10" s="1"/>
  <c r="K30" i="34"/>
  <c r="Z29" i="10" s="1"/>
  <c r="K29" i="34"/>
  <c r="Z28" i="10" s="1"/>
  <c r="K28" i="34"/>
  <c r="Z27" i="10" s="1"/>
  <c r="K27" i="34"/>
  <c r="Z26" i="10" s="1"/>
  <c r="K26" i="34"/>
  <c r="Z25" i="10" s="1"/>
  <c r="K25" i="34"/>
  <c r="Z24" i="10" s="1"/>
  <c r="K24" i="34"/>
  <c r="Z23" i="10" s="1"/>
  <c r="K23" i="34"/>
  <c r="Z22" i="10" s="1"/>
  <c r="K22" i="34"/>
  <c r="Z21" i="10"/>
  <c r="K21" i="34"/>
  <c r="Z20" i="10"/>
  <c r="K20" i="34"/>
  <c r="Z19" i="10" s="1"/>
  <c r="K19" i="34"/>
  <c r="K18" i="34"/>
  <c r="Z17" i="10" s="1"/>
  <c r="K17" i="34"/>
  <c r="Z16" i="10" s="1"/>
  <c r="K16" i="34"/>
  <c r="Z15" i="10" s="1"/>
  <c r="K15" i="34"/>
  <c r="Z14" i="10"/>
  <c r="K14" i="34"/>
  <c r="Z13" i="10" s="1"/>
  <c r="K13" i="34"/>
  <c r="K12" i="34"/>
  <c r="Z11" i="10" s="1"/>
  <c r="K11" i="34"/>
  <c r="Z10" i="10" s="1"/>
  <c r="K10" i="34"/>
  <c r="Z9" i="10" s="1"/>
  <c r="K9" i="34"/>
  <c r="Z8" i="10" s="1"/>
  <c r="K8" i="34"/>
  <c r="K7" i="34"/>
  <c r="Z6" i="10" s="1"/>
  <c r="K6" i="34"/>
  <c r="Z5" i="10" s="1"/>
  <c r="K5" i="34"/>
  <c r="Z4" i="10" s="1"/>
  <c r="X8" i="10"/>
  <c r="X28" i="10"/>
  <c r="X40" i="10"/>
  <c r="X57" i="10"/>
  <c r="X64" i="10"/>
  <c r="J74" i="33"/>
  <c r="I74" i="33"/>
  <c r="H74" i="33"/>
  <c r="G74" i="33"/>
  <c r="F74" i="33"/>
  <c r="E74" i="33"/>
  <c r="D74" i="33"/>
  <c r="C74" i="33"/>
  <c r="J72" i="33"/>
  <c r="I72" i="33"/>
  <c r="H72" i="33"/>
  <c r="G72" i="33"/>
  <c r="F72" i="33"/>
  <c r="E72" i="33"/>
  <c r="D72" i="33"/>
  <c r="C72" i="33"/>
  <c r="K71" i="33"/>
  <c r="Y70" i="10" s="1"/>
  <c r="K70" i="33"/>
  <c r="Y69" i="10" s="1"/>
  <c r="K69" i="33"/>
  <c r="Y68" i="10" s="1"/>
  <c r="K68" i="33"/>
  <c r="Y67" i="10" s="1"/>
  <c r="K67" i="33"/>
  <c r="Y66" i="10" s="1"/>
  <c r="K66" i="33"/>
  <c r="Y65" i="10" s="1"/>
  <c r="K65" i="33"/>
  <c r="Y64" i="10" s="1"/>
  <c r="K64" i="33"/>
  <c r="Y63" i="10" s="1"/>
  <c r="K63" i="33"/>
  <c r="Y62" i="10" s="1"/>
  <c r="K62" i="33"/>
  <c r="K61" i="33"/>
  <c r="Y60" i="10" s="1"/>
  <c r="K60" i="33"/>
  <c r="Y59" i="10" s="1"/>
  <c r="K59" i="33"/>
  <c r="Y58" i="10" s="1"/>
  <c r="K58" i="33"/>
  <c r="Y57" i="10" s="1"/>
  <c r="K57" i="33"/>
  <c r="Y56" i="10" s="1"/>
  <c r="K56" i="33"/>
  <c r="Y55" i="10" s="1"/>
  <c r="K55" i="33"/>
  <c r="K54" i="33"/>
  <c r="Y53" i="10" s="1"/>
  <c r="K53" i="33"/>
  <c r="Y52" i="10" s="1"/>
  <c r="K52" i="33"/>
  <c r="Y51" i="10" s="1"/>
  <c r="K51" i="33"/>
  <c r="Y50" i="10" s="1"/>
  <c r="K50" i="33"/>
  <c r="Y49" i="10" s="1"/>
  <c r="K49" i="33"/>
  <c r="Y48" i="10" s="1"/>
  <c r="K48" i="33"/>
  <c r="Y47" i="10" s="1"/>
  <c r="K47" i="33"/>
  <c r="Y46" i="10" s="1"/>
  <c r="K46" i="33"/>
  <c r="Y45" i="10" s="1"/>
  <c r="K45" i="33"/>
  <c r="Y44" i="10" s="1"/>
  <c r="K44" i="33"/>
  <c r="Y43" i="10" s="1"/>
  <c r="K43" i="33"/>
  <c r="K42" i="33"/>
  <c r="Y41" i="10" s="1"/>
  <c r="K41" i="33"/>
  <c r="Y40" i="10" s="1"/>
  <c r="K40" i="33"/>
  <c r="Y39" i="10" s="1"/>
  <c r="K39" i="33"/>
  <c r="Y38" i="10" s="1"/>
  <c r="K38" i="33"/>
  <c r="K37" i="33"/>
  <c r="Y36" i="10" s="1"/>
  <c r="K36" i="33"/>
  <c r="Y35" i="10" s="1"/>
  <c r="K35" i="33"/>
  <c r="Y34" i="10" s="1"/>
  <c r="K34" i="33"/>
  <c r="Y33" i="10" s="1"/>
  <c r="K33" i="33"/>
  <c r="Y32" i="10" s="1"/>
  <c r="K32" i="33"/>
  <c r="Y31" i="10" s="1"/>
  <c r="K31" i="33"/>
  <c r="Y30" i="10" s="1"/>
  <c r="K30" i="33"/>
  <c r="Y29" i="10" s="1"/>
  <c r="K29" i="33"/>
  <c r="Y28" i="10" s="1"/>
  <c r="K28" i="33"/>
  <c r="Y27" i="10" s="1"/>
  <c r="K27" i="33"/>
  <c r="Y26" i="10" s="1"/>
  <c r="K26" i="33"/>
  <c r="Y25" i="10" s="1"/>
  <c r="K25" i="33"/>
  <c r="Y24" i="10" s="1"/>
  <c r="K24" i="33"/>
  <c r="Y23" i="10" s="1"/>
  <c r="K23" i="33"/>
  <c r="Y22" i="10" s="1"/>
  <c r="K22" i="33"/>
  <c r="Y21" i="10" s="1"/>
  <c r="K21" i="33"/>
  <c r="Y20" i="10" s="1"/>
  <c r="K20" i="33"/>
  <c r="Y19" i="10" s="1"/>
  <c r="K19" i="33"/>
  <c r="K18" i="33"/>
  <c r="Y17" i="10" s="1"/>
  <c r="K17" i="33"/>
  <c r="Y16" i="10" s="1"/>
  <c r="K16" i="33"/>
  <c r="Y15" i="10" s="1"/>
  <c r="K15" i="33"/>
  <c r="Y14" i="10" s="1"/>
  <c r="K14" i="33"/>
  <c r="Y13" i="10" s="1"/>
  <c r="K13" i="33"/>
  <c r="Y12" i="10" s="1"/>
  <c r="K12" i="33"/>
  <c r="Y11" i="10" s="1"/>
  <c r="K11" i="33"/>
  <c r="Y10" i="10" s="1"/>
  <c r="K10" i="33"/>
  <c r="Y9" i="10" s="1"/>
  <c r="K9" i="33"/>
  <c r="Y8" i="10" s="1"/>
  <c r="K8" i="33"/>
  <c r="Y7" i="10" s="1"/>
  <c r="K7" i="33"/>
  <c r="Y6" i="10" s="1"/>
  <c r="K6" i="33"/>
  <c r="Y5" i="10" s="1"/>
  <c r="K5" i="33"/>
  <c r="Y4" i="10" s="1"/>
  <c r="W25" i="10"/>
  <c r="J74" i="32"/>
  <c r="I74" i="32"/>
  <c r="H74" i="32"/>
  <c r="G74" i="32"/>
  <c r="F74" i="32"/>
  <c r="E74" i="32"/>
  <c r="D74" i="32"/>
  <c r="C74" i="32"/>
  <c r="J72" i="32"/>
  <c r="I72" i="32"/>
  <c r="H72" i="32"/>
  <c r="G72" i="32"/>
  <c r="F72" i="32"/>
  <c r="E72" i="32"/>
  <c r="D72" i="32"/>
  <c r="C72" i="32"/>
  <c r="K71" i="32"/>
  <c r="X70" i="10" s="1"/>
  <c r="K70" i="32"/>
  <c r="X69" i="10" s="1"/>
  <c r="K69" i="32"/>
  <c r="X68" i="10" s="1"/>
  <c r="K68" i="32"/>
  <c r="X67" i="10" s="1"/>
  <c r="K67" i="32"/>
  <c r="X66" i="10" s="1"/>
  <c r="K66" i="32"/>
  <c r="X65" i="10" s="1"/>
  <c r="K65" i="32"/>
  <c r="K64" i="32"/>
  <c r="X63" i="10" s="1"/>
  <c r="K63" i="32"/>
  <c r="X62" i="10" s="1"/>
  <c r="K62" i="32"/>
  <c r="X61" i="10" s="1"/>
  <c r="K61" i="32"/>
  <c r="X60" i="10" s="1"/>
  <c r="K60" i="32"/>
  <c r="X59" i="10" s="1"/>
  <c r="K59" i="32"/>
  <c r="X58" i="10" s="1"/>
  <c r="K58" i="32"/>
  <c r="K57" i="32"/>
  <c r="X56" i="10" s="1"/>
  <c r="K56" i="32"/>
  <c r="X55" i="10" s="1"/>
  <c r="K55" i="32"/>
  <c r="X54" i="10" s="1"/>
  <c r="K54" i="32"/>
  <c r="X53" i="10" s="1"/>
  <c r="K53" i="32"/>
  <c r="X52" i="10" s="1"/>
  <c r="K52" i="32"/>
  <c r="X51" i="10" s="1"/>
  <c r="K51" i="32"/>
  <c r="X50" i="10" s="1"/>
  <c r="K50" i="32"/>
  <c r="X49" i="10" s="1"/>
  <c r="K49" i="32"/>
  <c r="X48" i="10" s="1"/>
  <c r="K48" i="32"/>
  <c r="X47" i="10" s="1"/>
  <c r="K47" i="32"/>
  <c r="X46" i="10" s="1"/>
  <c r="K46" i="32"/>
  <c r="X45" i="10" s="1"/>
  <c r="K45" i="32"/>
  <c r="X44" i="10" s="1"/>
  <c r="K44" i="32"/>
  <c r="X43" i="10" s="1"/>
  <c r="K43" i="32"/>
  <c r="X42" i="10" s="1"/>
  <c r="K42" i="32"/>
  <c r="X41" i="10" s="1"/>
  <c r="K41" i="32"/>
  <c r="K40" i="32"/>
  <c r="X39" i="10" s="1"/>
  <c r="K39" i="32"/>
  <c r="X38" i="10" s="1"/>
  <c r="K38" i="32"/>
  <c r="X37" i="10" s="1"/>
  <c r="K37" i="32"/>
  <c r="X36" i="10" s="1"/>
  <c r="K36" i="32"/>
  <c r="X35" i="10" s="1"/>
  <c r="K35" i="32"/>
  <c r="X34" i="10" s="1"/>
  <c r="K34" i="32"/>
  <c r="X33" i="10" s="1"/>
  <c r="K33" i="32"/>
  <c r="X32" i="10" s="1"/>
  <c r="K32" i="32"/>
  <c r="X31" i="10" s="1"/>
  <c r="K31" i="32"/>
  <c r="X30" i="10" s="1"/>
  <c r="K30" i="32"/>
  <c r="X29" i="10" s="1"/>
  <c r="K29" i="32"/>
  <c r="K28" i="32"/>
  <c r="X27" i="10" s="1"/>
  <c r="K27" i="32"/>
  <c r="X26" i="10" s="1"/>
  <c r="K26" i="32"/>
  <c r="X25" i="10" s="1"/>
  <c r="K25" i="32"/>
  <c r="X24" i="10" s="1"/>
  <c r="K24" i="32"/>
  <c r="X23" i="10" s="1"/>
  <c r="K23" i="32"/>
  <c r="X22" i="10" s="1"/>
  <c r="K22" i="32"/>
  <c r="X21" i="10" s="1"/>
  <c r="K21" i="32"/>
  <c r="X20" i="10" s="1"/>
  <c r="K20" i="32"/>
  <c r="X19" i="10" s="1"/>
  <c r="K19" i="32"/>
  <c r="K18" i="32"/>
  <c r="X17" i="10" s="1"/>
  <c r="K17" i="32"/>
  <c r="X16" i="10" s="1"/>
  <c r="K16" i="32"/>
  <c r="X15" i="10" s="1"/>
  <c r="K15" i="32"/>
  <c r="X14" i="10" s="1"/>
  <c r="K14" i="32"/>
  <c r="X13" i="10" s="1"/>
  <c r="K13" i="32"/>
  <c r="X12" i="10" s="1"/>
  <c r="K12" i="32"/>
  <c r="X11" i="10" s="1"/>
  <c r="K11" i="32"/>
  <c r="X10" i="10" s="1"/>
  <c r="K10" i="32"/>
  <c r="X9" i="10" s="1"/>
  <c r="K9" i="32"/>
  <c r="K8" i="32"/>
  <c r="X7" i="10" s="1"/>
  <c r="K7" i="32"/>
  <c r="X6" i="10" s="1"/>
  <c r="K6" i="32"/>
  <c r="X5" i="10" s="1"/>
  <c r="K5" i="32"/>
  <c r="X4" i="10" s="1"/>
  <c r="K5" i="31"/>
  <c r="W4" i="10" s="1"/>
  <c r="J74" i="31"/>
  <c r="I74" i="31"/>
  <c r="H74" i="31"/>
  <c r="G74" i="31"/>
  <c r="F74" i="31"/>
  <c r="E74" i="31"/>
  <c r="D74" i="31"/>
  <c r="C74" i="31"/>
  <c r="J72" i="31"/>
  <c r="I72" i="31"/>
  <c r="H72" i="31"/>
  <c r="G72" i="31"/>
  <c r="F72" i="31"/>
  <c r="E72" i="31"/>
  <c r="D72" i="31"/>
  <c r="C72" i="31"/>
  <c r="K71" i="31"/>
  <c r="W70" i="10" s="1"/>
  <c r="K70" i="31"/>
  <c r="W69" i="10" s="1"/>
  <c r="K69" i="31"/>
  <c r="W68" i="10" s="1"/>
  <c r="K68" i="31"/>
  <c r="W67" i="10" s="1"/>
  <c r="K67" i="31"/>
  <c r="W66" i="10"/>
  <c r="K66" i="31"/>
  <c r="W65" i="10" s="1"/>
  <c r="K65" i="31"/>
  <c r="W64" i="10" s="1"/>
  <c r="K64" i="31"/>
  <c r="W63" i="10" s="1"/>
  <c r="K63" i="31"/>
  <c r="W62" i="10"/>
  <c r="K62" i="31"/>
  <c r="W61" i="10" s="1"/>
  <c r="K61" i="31"/>
  <c r="W60" i="10" s="1"/>
  <c r="K60" i="31"/>
  <c r="W59" i="10"/>
  <c r="K59" i="31"/>
  <c r="W58" i="10" s="1"/>
  <c r="K58" i="31"/>
  <c r="W57" i="10" s="1"/>
  <c r="K57" i="31"/>
  <c r="W56" i="10" s="1"/>
  <c r="K56" i="31"/>
  <c r="W55" i="10"/>
  <c r="K55" i="31"/>
  <c r="W54" i="10" s="1"/>
  <c r="K54" i="31"/>
  <c r="W53" i="10" s="1"/>
  <c r="K53" i="31"/>
  <c r="W52" i="10"/>
  <c r="K52" i="31"/>
  <c r="W51" i="10" s="1"/>
  <c r="K51" i="31"/>
  <c r="W50" i="10"/>
  <c r="K50" i="31"/>
  <c r="W49" i="10" s="1"/>
  <c r="K49" i="31"/>
  <c r="W48" i="10"/>
  <c r="K48" i="31"/>
  <c r="W47" i="10" s="1"/>
  <c r="K47" i="31"/>
  <c r="W46" i="10"/>
  <c r="K46" i="31"/>
  <c r="W45" i="10" s="1"/>
  <c r="K45" i="31"/>
  <c r="W44" i="10" s="1"/>
  <c r="K44" i="31"/>
  <c r="W43" i="10" s="1"/>
  <c r="K43" i="31"/>
  <c r="W42" i="10" s="1"/>
  <c r="K42" i="31"/>
  <c r="W41" i="10" s="1"/>
  <c r="K41" i="31"/>
  <c r="W40" i="10" s="1"/>
  <c r="K40" i="31"/>
  <c r="W39" i="10"/>
  <c r="K39" i="31"/>
  <c r="W38" i="10" s="1"/>
  <c r="K38" i="31"/>
  <c r="W37" i="10" s="1"/>
  <c r="K37" i="31"/>
  <c r="W36" i="10" s="1"/>
  <c r="K36" i="31"/>
  <c r="W35" i="10" s="1"/>
  <c r="K35" i="31"/>
  <c r="W34" i="10" s="1"/>
  <c r="K34" i="31"/>
  <c r="W33" i="10" s="1"/>
  <c r="K33" i="31"/>
  <c r="W32" i="10"/>
  <c r="K32" i="31"/>
  <c r="W31" i="10" s="1"/>
  <c r="K31" i="31"/>
  <c r="W30" i="10" s="1"/>
  <c r="K30" i="31"/>
  <c r="W29" i="10" s="1"/>
  <c r="K29" i="31"/>
  <c r="W28" i="10" s="1"/>
  <c r="K28" i="31"/>
  <c r="W27" i="10" s="1"/>
  <c r="K27" i="31"/>
  <c r="W26" i="10" s="1"/>
  <c r="K26" i="31"/>
  <c r="K25" i="31"/>
  <c r="W24" i="10" s="1"/>
  <c r="K24" i="31"/>
  <c r="W23" i="10" s="1"/>
  <c r="K23" i="31"/>
  <c r="W22" i="10" s="1"/>
  <c r="K22" i="31"/>
  <c r="W21" i="10" s="1"/>
  <c r="K21" i="31"/>
  <c r="K20" i="31"/>
  <c r="W19" i="10" s="1"/>
  <c r="K19" i="31"/>
  <c r="K18" i="31"/>
  <c r="W17" i="10" s="1"/>
  <c r="K17" i="31"/>
  <c r="W16" i="10"/>
  <c r="K16" i="31"/>
  <c r="W15" i="10"/>
  <c r="K15" i="31"/>
  <c r="W14" i="10" s="1"/>
  <c r="K14" i="31"/>
  <c r="W13" i="10" s="1"/>
  <c r="K13" i="31"/>
  <c r="W12" i="10" s="1"/>
  <c r="K12" i="31"/>
  <c r="W11" i="10" s="1"/>
  <c r="K11" i="31"/>
  <c r="W10" i="10" s="1"/>
  <c r="K10" i="31"/>
  <c r="W9" i="10" s="1"/>
  <c r="K9" i="31"/>
  <c r="W8" i="10"/>
  <c r="K8" i="31"/>
  <c r="W7" i="10" s="1"/>
  <c r="K7" i="31"/>
  <c r="W6" i="10" s="1"/>
  <c r="K6" i="31"/>
  <c r="W5" i="10" s="1"/>
  <c r="K20" i="30"/>
  <c r="V19" i="10"/>
  <c r="K5" i="30"/>
  <c r="V4" i="10" s="1"/>
  <c r="J74" i="30"/>
  <c r="I74" i="30"/>
  <c r="H74" i="30"/>
  <c r="G74" i="30"/>
  <c r="F74" i="30"/>
  <c r="E74" i="30"/>
  <c r="D74" i="30"/>
  <c r="C74" i="30"/>
  <c r="J72" i="30"/>
  <c r="I72" i="30"/>
  <c r="H72" i="30"/>
  <c r="G72" i="30"/>
  <c r="F72" i="30"/>
  <c r="E72" i="30"/>
  <c r="D72" i="30"/>
  <c r="C72" i="30"/>
  <c r="K71" i="30"/>
  <c r="V70" i="10"/>
  <c r="K70" i="30"/>
  <c r="V69" i="10" s="1"/>
  <c r="K69" i="30"/>
  <c r="V68" i="10" s="1"/>
  <c r="K68" i="30"/>
  <c r="V67" i="10" s="1"/>
  <c r="K67" i="30"/>
  <c r="V66" i="10" s="1"/>
  <c r="K66" i="30"/>
  <c r="V65" i="10"/>
  <c r="K65" i="30"/>
  <c r="V64" i="10" s="1"/>
  <c r="K64" i="30"/>
  <c r="V63" i="10" s="1"/>
  <c r="K63" i="30"/>
  <c r="V62" i="10" s="1"/>
  <c r="K62" i="30"/>
  <c r="V61" i="10" s="1"/>
  <c r="K61" i="30"/>
  <c r="V60" i="10"/>
  <c r="K60" i="30"/>
  <c r="V59" i="10"/>
  <c r="K59" i="30"/>
  <c r="V58" i="10" s="1"/>
  <c r="K58" i="30"/>
  <c r="V57" i="10" s="1"/>
  <c r="K57" i="30"/>
  <c r="V56" i="10" s="1"/>
  <c r="K56" i="30"/>
  <c r="V55" i="10"/>
  <c r="K55" i="30"/>
  <c r="V54" i="10" s="1"/>
  <c r="K54" i="30"/>
  <c r="V53" i="10"/>
  <c r="K53" i="30"/>
  <c r="V52" i="10" s="1"/>
  <c r="K52" i="30"/>
  <c r="V51" i="10" s="1"/>
  <c r="K51" i="30"/>
  <c r="V50" i="10" s="1"/>
  <c r="K50" i="30"/>
  <c r="V49" i="10"/>
  <c r="K49" i="30"/>
  <c r="V48" i="10" s="1"/>
  <c r="K48" i="30"/>
  <c r="V47" i="10" s="1"/>
  <c r="K47" i="30"/>
  <c r="V46" i="10" s="1"/>
  <c r="K46" i="30"/>
  <c r="V45" i="10" s="1"/>
  <c r="K45" i="30"/>
  <c r="V44" i="10" s="1"/>
  <c r="K44" i="30"/>
  <c r="V43" i="10"/>
  <c r="K43" i="30"/>
  <c r="V42" i="10" s="1"/>
  <c r="K42" i="30"/>
  <c r="V41" i="10" s="1"/>
  <c r="K41" i="30"/>
  <c r="V40" i="10" s="1"/>
  <c r="K40" i="30"/>
  <c r="V39" i="10" s="1"/>
  <c r="K39" i="30"/>
  <c r="V38" i="10" s="1"/>
  <c r="K38" i="30"/>
  <c r="V37" i="10"/>
  <c r="K37" i="30"/>
  <c r="V36" i="10" s="1"/>
  <c r="K36" i="30"/>
  <c r="V35" i="10" s="1"/>
  <c r="K35" i="30"/>
  <c r="V34" i="10" s="1"/>
  <c r="K34" i="30"/>
  <c r="V33" i="10" s="1"/>
  <c r="K33" i="30"/>
  <c r="V32" i="10" s="1"/>
  <c r="K32" i="30"/>
  <c r="V31" i="10" s="1"/>
  <c r="K31" i="30"/>
  <c r="V30" i="10"/>
  <c r="K30" i="30"/>
  <c r="V29" i="10"/>
  <c r="K29" i="30"/>
  <c r="V28" i="10"/>
  <c r="K28" i="30"/>
  <c r="V27" i="10" s="1"/>
  <c r="K27" i="30"/>
  <c r="V26" i="10" s="1"/>
  <c r="K26" i="30"/>
  <c r="V25" i="10" s="1"/>
  <c r="K25" i="30"/>
  <c r="V24" i="10" s="1"/>
  <c r="K24" i="30"/>
  <c r="V23" i="10"/>
  <c r="K23" i="30"/>
  <c r="V22" i="10"/>
  <c r="K22" i="30"/>
  <c r="V21" i="10" s="1"/>
  <c r="K21" i="30"/>
  <c r="V20" i="10" s="1"/>
  <c r="K19" i="30"/>
  <c r="K18" i="30"/>
  <c r="V17" i="10" s="1"/>
  <c r="K17" i="30"/>
  <c r="V16" i="10" s="1"/>
  <c r="K16" i="30"/>
  <c r="V15" i="10" s="1"/>
  <c r="K15" i="30"/>
  <c r="V14" i="10" s="1"/>
  <c r="K14" i="30"/>
  <c r="V13" i="10" s="1"/>
  <c r="K13" i="30"/>
  <c r="V12" i="10" s="1"/>
  <c r="K12" i="30"/>
  <c r="V11" i="10" s="1"/>
  <c r="K11" i="30"/>
  <c r="V10" i="10" s="1"/>
  <c r="K10" i="30"/>
  <c r="V9" i="10"/>
  <c r="K9" i="30"/>
  <c r="V8" i="10"/>
  <c r="K8" i="30"/>
  <c r="V7" i="10" s="1"/>
  <c r="K7" i="30"/>
  <c r="V6" i="10" s="1"/>
  <c r="K6" i="30"/>
  <c r="V5" i="10" s="1"/>
  <c r="K19" i="29"/>
  <c r="K19" i="28"/>
  <c r="J74" i="29"/>
  <c r="I74" i="29"/>
  <c r="H74" i="29"/>
  <c r="G74" i="29"/>
  <c r="F74" i="29"/>
  <c r="E74" i="29"/>
  <c r="D74" i="29"/>
  <c r="C74" i="29"/>
  <c r="J72" i="29"/>
  <c r="I72" i="29"/>
  <c r="H72" i="29"/>
  <c r="G72" i="29"/>
  <c r="F72" i="29"/>
  <c r="F73" i="29" s="1"/>
  <c r="E72" i="29"/>
  <c r="E73" i="29" s="1"/>
  <c r="D72" i="29"/>
  <c r="C72" i="29"/>
  <c r="K71" i="29"/>
  <c r="U70" i="10" s="1"/>
  <c r="K70" i="29"/>
  <c r="U69" i="10" s="1"/>
  <c r="K69" i="29"/>
  <c r="U68" i="10"/>
  <c r="K68" i="29"/>
  <c r="U67" i="10" s="1"/>
  <c r="K67" i="29"/>
  <c r="U66" i="10" s="1"/>
  <c r="K66" i="29"/>
  <c r="U65" i="10" s="1"/>
  <c r="K65" i="29"/>
  <c r="U64" i="10" s="1"/>
  <c r="K64" i="29"/>
  <c r="U63" i="10" s="1"/>
  <c r="K63" i="29"/>
  <c r="U62" i="10"/>
  <c r="K62" i="29"/>
  <c r="U61" i="10" s="1"/>
  <c r="K61" i="29"/>
  <c r="U60" i="10"/>
  <c r="K60" i="29"/>
  <c r="U59" i="10" s="1"/>
  <c r="K59" i="29"/>
  <c r="U58" i="10" s="1"/>
  <c r="K58" i="29"/>
  <c r="U57" i="10" s="1"/>
  <c r="K57" i="29"/>
  <c r="U56" i="10"/>
  <c r="K56" i="29"/>
  <c r="U55" i="10"/>
  <c r="K55" i="29"/>
  <c r="U54" i="10" s="1"/>
  <c r="K54" i="29"/>
  <c r="U53" i="10" s="1"/>
  <c r="K53" i="29"/>
  <c r="U52" i="10" s="1"/>
  <c r="K52" i="29"/>
  <c r="U51" i="10"/>
  <c r="K51" i="29"/>
  <c r="U50" i="10" s="1"/>
  <c r="K50" i="29"/>
  <c r="U49" i="10" s="1"/>
  <c r="K49" i="29"/>
  <c r="U48" i="10" s="1"/>
  <c r="K48" i="29"/>
  <c r="U47" i="10" s="1"/>
  <c r="K47" i="29"/>
  <c r="U46" i="10"/>
  <c r="K46" i="29"/>
  <c r="U45" i="10"/>
  <c r="K45" i="29"/>
  <c r="U44" i="10"/>
  <c r="K44" i="29"/>
  <c r="U43" i="10" s="1"/>
  <c r="K43" i="29"/>
  <c r="U42" i="10" s="1"/>
  <c r="K42" i="29"/>
  <c r="U41" i="10" s="1"/>
  <c r="K41" i="29"/>
  <c r="U40" i="10" s="1"/>
  <c r="K40" i="29"/>
  <c r="U39" i="10"/>
  <c r="K39" i="29"/>
  <c r="U38" i="10" s="1"/>
  <c r="K38" i="29"/>
  <c r="U37" i="10" s="1"/>
  <c r="K37" i="29"/>
  <c r="U36" i="10" s="1"/>
  <c r="K36" i="29"/>
  <c r="U35" i="10" s="1"/>
  <c r="K35" i="29"/>
  <c r="U34" i="10"/>
  <c r="K34" i="29"/>
  <c r="U33" i="10" s="1"/>
  <c r="K33" i="29"/>
  <c r="U32" i="10"/>
  <c r="K32" i="29"/>
  <c r="U31" i="10" s="1"/>
  <c r="K31" i="29"/>
  <c r="U30" i="10"/>
  <c r="K30" i="29"/>
  <c r="U29" i="10" s="1"/>
  <c r="K29" i="29"/>
  <c r="U28" i="10"/>
  <c r="K28" i="29"/>
  <c r="U27" i="10" s="1"/>
  <c r="K27" i="29"/>
  <c r="U26" i="10"/>
  <c r="K26" i="29"/>
  <c r="U25" i="10" s="1"/>
  <c r="K25" i="29"/>
  <c r="U24" i="10"/>
  <c r="K24" i="29"/>
  <c r="U23" i="10" s="1"/>
  <c r="K23" i="29"/>
  <c r="U22" i="10" s="1"/>
  <c r="K22" i="29"/>
  <c r="U21" i="10" s="1"/>
  <c r="K21" i="29"/>
  <c r="U20" i="10" s="1"/>
  <c r="K20" i="29"/>
  <c r="U19" i="10"/>
  <c r="K18" i="29"/>
  <c r="U17" i="10"/>
  <c r="K17" i="29"/>
  <c r="U16" i="10"/>
  <c r="K16" i="29"/>
  <c r="U15" i="10" s="1"/>
  <c r="K15" i="29"/>
  <c r="U14" i="10" s="1"/>
  <c r="K14" i="29"/>
  <c r="U13" i="10" s="1"/>
  <c r="K13" i="29"/>
  <c r="U12" i="10" s="1"/>
  <c r="K12" i="29"/>
  <c r="U11" i="10"/>
  <c r="K11" i="29"/>
  <c r="U10" i="10"/>
  <c r="K10" i="29"/>
  <c r="U9" i="10" s="1"/>
  <c r="K9" i="29"/>
  <c r="U8" i="10" s="1"/>
  <c r="K8" i="29"/>
  <c r="U7" i="10" s="1"/>
  <c r="K7" i="29"/>
  <c r="U6" i="10"/>
  <c r="K6" i="29"/>
  <c r="U5" i="10"/>
  <c r="K5" i="29"/>
  <c r="K72" i="29" s="1"/>
  <c r="K5" i="28"/>
  <c r="T4" i="10" s="1"/>
  <c r="J74" i="28"/>
  <c r="I74" i="28"/>
  <c r="H74" i="28"/>
  <c r="G74" i="28"/>
  <c r="F74" i="28"/>
  <c r="E74" i="28"/>
  <c r="D74" i="28"/>
  <c r="C74" i="28"/>
  <c r="J72" i="28"/>
  <c r="I72" i="28"/>
  <c r="H72" i="28"/>
  <c r="G72" i="28"/>
  <c r="F72" i="28"/>
  <c r="E72" i="28"/>
  <c r="D72" i="28"/>
  <c r="C72" i="28"/>
  <c r="K71" i="28"/>
  <c r="T70" i="10"/>
  <c r="K70" i="28"/>
  <c r="T69" i="10" s="1"/>
  <c r="K69" i="28"/>
  <c r="T68" i="10"/>
  <c r="K68" i="28"/>
  <c r="T67" i="10" s="1"/>
  <c r="K67" i="28"/>
  <c r="T66" i="10" s="1"/>
  <c r="K66" i="28"/>
  <c r="T65" i="10" s="1"/>
  <c r="K65" i="28"/>
  <c r="T64" i="10" s="1"/>
  <c r="K64" i="28"/>
  <c r="T63" i="10" s="1"/>
  <c r="K63" i="28"/>
  <c r="T62" i="10" s="1"/>
  <c r="K62" i="28"/>
  <c r="T61" i="10" s="1"/>
  <c r="K61" i="28"/>
  <c r="T60" i="10" s="1"/>
  <c r="K60" i="28"/>
  <c r="T59" i="10" s="1"/>
  <c r="K59" i="28"/>
  <c r="T58" i="10"/>
  <c r="K58" i="28"/>
  <c r="T57" i="10" s="1"/>
  <c r="K57" i="28"/>
  <c r="T56" i="10"/>
  <c r="K56" i="28"/>
  <c r="T55" i="10" s="1"/>
  <c r="K55" i="28"/>
  <c r="T54" i="10"/>
  <c r="K54" i="28"/>
  <c r="T53" i="10" s="1"/>
  <c r="K53" i="28"/>
  <c r="T52" i="10"/>
  <c r="K52" i="28"/>
  <c r="T51" i="10" s="1"/>
  <c r="K51" i="28"/>
  <c r="T50" i="10"/>
  <c r="K50" i="28"/>
  <c r="T49" i="10" s="1"/>
  <c r="K49" i="28"/>
  <c r="T48" i="10"/>
  <c r="K48" i="28"/>
  <c r="T47" i="10" s="1"/>
  <c r="K47" i="28"/>
  <c r="T46" i="10" s="1"/>
  <c r="K46" i="28"/>
  <c r="T45" i="10" s="1"/>
  <c r="K45" i="28"/>
  <c r="T44" i="10"/>
  <c r="K44" i="28"/>
  <c r="T43" i="10" s="1"/>
  <c r="K43" i="28"/>
  <c r="T42" i="10"/>
  <c r="K42" i="28"/>
  <c r="T41" i="10" s="1"/>
  <c r="K41" i="28"/>
  <c r="T40" i="10" s="1"/>
  <c r="K40" i="28"/>
  <c r="T39" i="10" s="1"/>
  <c r="K39" i="28"/>
  <c r="T38" i="10" s="1"/>
  <c r="K38" i="28"/>
  <c r="T37" i="10" s="1"/>
  <c r="K37" i="28"/>
  <c r="T36" i="10"/>
  <c r="K36" i="28"/>
  <c r="T35" i="10" s="1"/>
  <c r="K35" i="28"/>
  <c r="T34" i="10"/>
  <c r="K34" i="28"/>
  <c r="T33" i="10" s="1"/>
  <c r="K33" i="28"/>
  <c r="T32" i="10"/>
  <c r="K32" i="28"/>
  <c r="T31" i="10" s="1"/>
  <c r="K31" i="28"/>
  <c r="T30" i="10"/>
  <c r="K30" i="28"/>
  <c r="T29" i="10" s="1"/>
  <c r="K29" i="28"/>
  <c r="T28" i="10"/>
  <c r="K28" i="28"/>
  <c r="T27" i="10" s="1"/>
  <c r="K27" i="28"/>
  <c r="T26" i="10" s="1"/>
  <c r="K26" i="28"/>
  <c r="T25" i="10" s="1"/>
  <c r="K25" i="28"/>
  <c r="T24" i="10" s="1"/>
  <c r="K24" i="28"/>
  <c r="T23" i="10" s="1"/>
  <c r="K23" i="28"/>
  <c r="T22" i="10" s="1"/>
  <c r="K22" i="28"/>
  <c r="T21" i="10" s="1"/>
  <c r="K21" i="28"/>
  <c r="T20" i="10" s="1"/>
  <c r="K20" i="28"/>
  <c r="T19" i="10" s="1"/>
  <c r="K18" i="28"/>
  <c r="T17" i="10"/>
  <c r="K17" i="28"/>
  <c r="T16" i="10" s="1"/>
  <c r="K16" i="28"/>
  <c r="T15" i="10"/>
  <c r="K15" i="28"/>
  <c r="T14" i="10" s="1"/>
  <c r="K14" i="28"/>
  <c r="T13" i="10" s="1"/>
  <c r="K13" i="28"/>
  <c r="T12" i="10" s="1"/>
  <c r="K12" i="28"/>
  <c r="T11" i="10" s="1"/>
  <c r="K11" i="28"/>
  <c r="T10" i="10" s="1"/>
  <c r="K10" i="28"/>
  <c r="T9" i="10" s="1"/>
  <c r="K9" i="28"/>
  <c r="T8" i="10" s="1"/>
  <c r="K8" i="28"/>
  <c r="T7" i="10" s="1"/>
  <c r="K7" i="28"/>
  <c r="T6" i="10" s="1"/>
  <c r="K6" i="28"/>
  <c r="D74" i="11"/>
  <c r="E74" i="11"/>
  <c r="F74" i="11"/>
  <c r="G74" i="11"/>
  <c r="H74" i="11"/>
  <c r="J74" i="11"/>
  <c r="C74" i="11"/>
  <c r="D74" i="20"/>
  <c r="E74" i="20"/>
  <c r="F74" i="20"/>
  <c r="G74" i="20"/>
  <c r="H74" i="20"/>
  <c r="I74" i="20"/>
  <c r="J74" i="20"/>
  <c r="C74" i="20"/>
  <c r="D74" i="21"/>
  <c r="E74" i="21"/>
  <c r="F74" i="21"/>
  <c r="G74" i="21"/>
  <c r="H74" i="21"/>
  <c r="I74" i="21"/>
  <c r="J74" i="21"/>
  <c r="C74" i="21"/>
  <c r="D74" i="22"/>
  <c r="E74" i="22"/>
  <c r="F74" i="22"/>
  <c r="G74" i="22"/>
  <c r="H74" i="22"/>
  <c r="I74" i="22"/>
  <c r="J74" i="22"/>
  <c r="C74" i="22"/>
  <c r="D74" i="23"/>
  <c r="E74" i="23"/>
  <c r="F74" i="23"/>
  <c r="G74" i="23"/>
  <c r="H74" i="23"/>
  <c r="J74" i="23"/>
  <c r="C74" i="23"/>
  <c r="D74" i="24"/>
  <c r="E74" i="24"/>
  <c r="F74" i="24"/>
  <c r="G74" i="24"/>
  <c r="H74" i="24"/>
  <c r="I74" i="24"/>
  <c r="J74" i="24"/>
  <c r="C74" i="24"/>
  <c r="D74" i="25"/>
  <c r="E74" i="25"/>
  <c r="F74" i="25"/>
  <c r="G74" i="25"/>
  <c r="H74" i="25"/>
  <c r="I74" i="25"/>
  <c r="J74" i="25"/>
  <c r="C74" i="25"/>
  <c r="D74" i="26"/>
  <c r="E74" i="26"/>
  <c r="F74" i="26"/>
  <c r="G74" i="26"/>
  <c r="H74" i="26"/>
  <c r="I74" i="26"/>
  <c r="J74" i="26"/>
  <c r="C74" i="26"/>
  <c r="D74" i="27"/>
  <c r="E74" i="27"/>
  <c r="F74" i="27"/>
  <c r="G74" i="27"/>
  <c r="H74" i="27"/>
  <c r="I74" i="27"/>
  <c r="J74" i="27"/>
  <c r="C74" i="27"/>
  <c r="J72" i="27"/>
  <c r="I72" i="27"/>
  <c r="H72" i="27"/>
  <c r="G72" i="27"/>
  <c r="F72" i="27"/>
  <c r="E72" i="27"/>
  <c r="D72" i="27"/>
  <c r="C72" i="27"/>
  <c r="K71" i="27"/>
  <c r="S70" i="10"/>
  <c r="K70" i="27"/>
  <c r="S69" i="10" s="1"/>
  <c r="K69" i="27"/>
  <c r="S68" i="10" s="1"/>
  <c r="K68" i="27"/>
  <c r="S67" i="10" s="1"/>
  <c r="K67" i="27"/>
  <c r="S66" i="10"/>
  <c r="K66" i="27"/>
  <c r="S65" i="10"/>
  <c r="K65" i="27"/>
  <c r="S64" i="10" s="1"/>
  <c r="K64" i="27"/>
  <c r="S63" i="10" s="1"/>
  <c r="K63" i="27"/>
  <c r="S62" i="10" s="1"/>
  <c r="K62" i="27"/>
  <c r="S61" i="10" s="1"/>
  <c r="K61" i="27"/>
  <c r="S60" i="10"/>
  <c r="K60" i="27"/>
  <c r="S59" i="10" s="1"/>
  <c r="K59" i="27"/>
  <c r="S58" i="10" s="1"/>
  <c r="K58" i="27"/>
  <c r="S57" i="10" s="1"/>
  <c r="K57" i="27"/>
  <c r="S56" i="10" s="1"/>
  <c r="K56" i="27"/>
  <c r="S55" i="10" s="1"/>
  <c r="K55" i="27"/>
  <c r="S54" i="10" s="1"/>
  <c r="K54" i="27"/>
  <c r="S53" i="10"/>
  <c r="K53" i="27"/>
  <c r="S52" i="10" s="1"/>
  <c r="K52" i="27"/>
  <c r="S51" i="10" s="1"/>
  <c r="K51" i="27"/>
  <c r="S50" i="10" s="1"/>
  <c r="K50" i="27"/>
  <c r="S49" i="10" s="1"/>
  <c r="K49" i="27"/>
  <c r="S48" i="10"/>
  <c r="K48" i="27"/>
  <c r="S47" i="10" s="1"/>
  <c r="K47" i="27"/>
  <c r="S46" i="10" s="1"/>
  <c r="K46" i="27"/>
  <c r="S45" i="10" s="1"/>
  <c r="K45" i="27"/>
  <c r="S44" i="10" s="1"/>
  <c r="K44" i="27"/>
  <c r="S43" i="10" s="1"/>
  <c r="K43" i="27"/>
  <c r="S42" i="10" s="1"/>
  <c r="K42" i="27"/>
  <c r="S41" i="10"/>
  <c r="K41" i="27"/>
  <c r="S40" i="10" s="1"/>
  <c r="K40" i="27"/>
  <c r="S39" i="10" s="1"/>
  <c r="K39" i="27"/>
  <c r="S38" i="10" s="1"/>
  <c r="K38" i="27"/>
  <c r="S37" i="10" s="1"/>
  <c r="K37" i="27"/>
  <c r="S36" i="10"/>
  <c r="K36" i="27"/>
  <c r="S35" i="10"/>
  <c r="K35" i="27"/>
  <c r="S34" i="10" s="1"/>
  <c r="K34" i="27"/>
  <c r="S33" i="10" s="1"/>
  <c r="K33" i="27"/>
  <c r="S32" i="10" s="1"/>
  <c r="K32" i="27"/>
  <c r="S31" i="10" s="1"/>
  <c r="K31" i="27"/>
  <c r="S30" i="10"/>
  <c r="K30" i="27"/>
  <c r="S29" i="10" s="1"/>
  <c r="K29" i="27"/>
  <c r="S28" i="10" s="1"/>
  <c r="K28" i="27"/>
  <c r="S27" i="10" s="1"/>
  <c r="K27" i="27"/>
  <c r="S26" i="10" s="1"/>
  <c r="K26" i="27"/>
  <c r="S25" i="10" s="1"/>
  <c r="K25" i="27"/>
  <c r="S24" i="10" s="1"/>
  <c r="K24" i="27"/>
  <c r="S23" i="10"/>
  <c r="K23" i="27"/>
  <c r="S22" i="10" s="1"/>
  <c r="K22" i="27"/>
  <c r="S21" i="10" s="1"/>
  <c r="K21" i="27"/>
  <c r="S20" i="10" s="1"/>
  <c r="K20" i="27"/>
  <c r="S19" i="10" s="1"/>
  <c r="K19" i="27"/>
  <c r="K18" i="27"/>
  <c r="S17" i="10"/>
  <c r="K17" i="27"/>
  <c r="S16" i="10" s="1"/>
  <c r="K16" i="27"/>
  <c r="S15" i="10"/>
  <c r="K15" i="27"/>
  <c r="S14" i="10" s="1"/>
  <c r="K14" i="27"/>
  <c r="S13" i="10" s="1"/>
  <c r="K13" i="27"/>
  <c r="S12" i="10" s="1"/>
  <c r="K12" i="27"/>
  <c r="S11" i="10"/>
  <c r="K11" i="27"/>
  <c r="S10" i="10" s="1"/>
  <c r="K10" i="27"/>
  <c r="S9" i="10"/>
  <c r="K9" i="27"/>
  <c r="S8" i="10"/>
  <c r="K8" i="27"/>
  <c r="S7" i="10"/>
  <c r="K7" i="27"/>
  <c r="S6" i="10" s="1"/>
  <c r="K6" i="27"/>
  <c r="K74" i="27" s="1"/>
  <c r="S73" i="10" s="1"/>
  <c r="S5" i="10"/>
  <c r="K5" i="27"/>
  <c r="D74" i="14"/>
  <c r="E74" i="14"/>
  <c r="F74" i="14"/>
  <c r="G74" i="14"/>
  <c r="H74" i="14"/>
  <c r="I74" i="14"/>
  <c r="J74" i="14"/>
  <c r="C74" i="14"/>
  <c r="D74" i="13"/>
  <c r="E74" i="13"/>
  <c r="F74" i="13"/>
  <c r="G74" i="13"/>
  <c r="H74" i="13"/>
  <c r="I74" i="13"/>
  <c r="J74" i="13"/>
  <c r="C74" i="13"/>
  <c r="D74" i="12"/>
  <c r="E74" i="12"/>
  <c r="F74" i="12"/>
  <c r="G74" i="12"/>
  <c r="H74" i="12"/>
  <c r="I74" i="12"/>
  <c r="J74" i="12"/>
  <c r="C74" i="12"/>
  <c r="D74" i="19"/>
  <c r="E74" i="19"/>
  <c r="F74" i="19"/>
  <c r="G74" i="19"/>
  <c r="H74" i="19"/>
  <c r="I74" i="19"/>
  <c r="J74" i="19"/>
  <c r="C74" i="19"/>
  <c r="D74" i="18"/>
  <c r="E74" i="18"/>
  <c r="F74" i="18"/>
  <c r="G74" i="18"/>
  <c r="H74" i="18"/>
  <c r="I74" i="18"/>
  <c r="J74" i="18"/>
  <c r="C74" i="18"/>
  <c r="D74" i="17"/>
  <c r="E74" i="17"/>
  <c r="F74" i="17"/>
  <c r="G74" i="17"/>
  <c r="H74" i="17"/>
  <c r="I74" i="17"/>
  <c r="J74" i="17"/>
  <c r="C74" i="17"/>
  <c r="D74" i="16"/>
  <c r="E74" i="16"/>
  <c r="F74" i="16"/>
  <c r="G74" i="16"/>
  <c r="H74" i="16"/>
  <c r="I74" i="16"/>
  <c r="J74" i="16"/>
  <c r="C74" i="16"/>
  <c r="D74" i="15"/>
  <c r="E74" i="15"/>
  <c r="F74" i="15"/>
  <c r="G74" i="15"/>
  <c r="H74" i="15"/>
  <c r="I74" i="15"/>
  <c r="J74" i="15"/>
  <c r="C74" i="15"/>
  <c r="J72" i="26"/>
  <c r="I72" i="26"/>
  <c r="H72" i="26"/>
  <c r="G72" i="26"/>
  <c r="F72" i="26"/>
  <c r="E72" i="26"/>
  <c r="D72" i="26"/>
  <c r="C72" i="26"/>
  <c r="K71" i="26"/>
  <c r="R70" i="10" s="1"/>
  <c r="K70" i="26"/>
  <c r="R69" i="10"/>
  <c r="K69" i="26"/>
  <c r="R68" i="10" s="1"/>
  <c r="K68" i="26"/>
  <c r="R67" i="10" s="1"/>
  <c r="K67" i="26"/>
  <c r="R66" i="10" s="1"/>
  <c r="K66" i="26"/>
  <c r="R65" i="10" s="1"/>
  <c r="K65" i="26"/>
  <c r="R64" i="10" s="1"/>
  <c r="K64" i="26"/>
  <c r="R63" i="10" s="1"/>
  <c r="K63" i="26"/>
  <c r="R62" i="10" s="1"/>
  <c r="K62" i="26"/>
  <c r="R61" i="10" s="1"/>
  <c r="K61" i="26"/>
  <c r="R60" i="10" s="1"/>
  <c r="K60" i="26"/>
  <c r="R59" i="10"/>
  <c r="K59" i="26"/>
  <c r="R58" i="10" s="1"/>
  <c r="K58" i="26"/>
  <c r="R57" i="10" s="1"/>
  <c r="K57" i="26"/>
  <c r="R56" i="10" s="1"/>
  <c r="K56" i="26"/>
  <c r="K55" i="26"/>
  <c r="R54" i="10" s="1"/>
  <c r="K54" i="26"/>
  <c r="R53" i="10"/>
  <c r="K53" i="26"/>
  <c r="R52" i="10" s="1"/>
  <c r="K52" i="26"/>
  <c r="R51" i="10" s="1"/>
  <c r="K51" i="26"/>
  <c r="R50" i="10" s="1"/>
  <c r="K50" i="26"/>
  <c r="R49" i="10" s="1"/>
  <c r="K49" i="26"/>
  <c r="R48" i="10" s="1"/>
  <c r="K48" i="26"/>
  <c r="R47" i="10" s="1"/>
  <c r="K47" i="26"/>
  <c r="R46" i="10" s="1"/>
  <c r="K46" i="26"/>
  <c r="R45" i="10" s="1"/>
  <c r="K45" i="26"/>
  <c r="R44" i="10" s="1"/>
  <c r="K44" i="26"/>
  <c r="R43" i="10" s="1"/>
  <c r="K43" i="26"/>
  <c r="R42" i="10" s="1"/>
  <c r="K42" i="26"/>
  <c r="R41" i="10" s="1"/>
  <c r="K41" i="26"/>
  <c r="R40" i="10" s="1"/>
  <c r="K40" i="26"/>
  <c r="R39" i="10" s="1"/>
  <c r="K39" i="26"/>
  <c r="R38" i="10" s="1"/>
  <c r="K38" i="26"/>
  <c r="R37" i="10" s="1"/>
  <c r="K37" i="26"/>
  <c r="R36" i="10" s="1"/>
  <c r="K36" i="26"/>
  <c r="R35" i="10"/>
  <c r="K35" i="26"/>
  <c r="R34" i="10" s="1"/>
  <c r="K34" i="26"/>
  <c r="R33" i="10" s="1"/>
  <c r="K33" i="26"/>
  <c r="R32" i="10" s="1"/>
  <c r="K32" i="26"/>
  <c r="R31" i="10" s="1"/>
  <c r="K31" i="26"/>
  <c r="R30" i="10" s="1"/>
  <c r="K30" i="26"/>
  <c r="R29" i="10"/>
  <c r="K29" i="26"/>
  <c r="R28" i="10" s="1"/>
  <c r="K28" i="26"/>
  <c r="R27" i="10" s="1"/>
  <c r="K27" i="26"/>
  <c r="R26" i="10" s="1"/>
  <c r="K26" i="26"/>
  <c r="R25" i="10" s="1"/>
  <c r="K25" i="26"/>
  <c r="R24" i="10" s="1"/>
  <c r="K24" i="26"/>
  <c r="R23" i="10"/>
  <c r="K23" i="26"/>
  <c r="R22" i="10" s="1"/>
  <c r="K22" i="26"/>
  <c r="R21" i="10" s="1"/>
  <c r="K21" i="26"/>
  <c r="R20" i="10" s="1"/>
  <c r="K20" i="26"/>
  <c r="R19" i="10" s="1"/>
  <c r="K19" i="26"/>
  <c r="K18" i="26"/>
  <c r="R17" i="10"/>
  <c r="K17" i="26"/>
  <c r="R16" i="10" s="1"/>
  <c r="K16" i="26"/>
  <c r="R15" i="10"/>
  <c r="K15" i="26"/>
  <c r="R14" i="10" s="1"/>
  <c r="K14" i="26"/>
  <c r="R13" i="10" s="1"/>
  <c r="K13" i="26"/>
  <c r="R12" i="10" s="1"/>
  <c r="K12" i="26"/>
  <c r="R11" i="10" s="1"/>
  <c r="K11" i="26"/>
  <c r="R10" i="10" s="1"/>
  <c r="K10" i="26"/>
  <c r="R9" i="10"/>
  <c r="K9" i="26"/>
  <c r="R8" i="10" s="1"/>
  <c r="K8" i="26"/>
  <c r="R7" i="10"/>
  <c r="K7" i="26"/>
  <c r="R6" i="10" s="1"/>
  <c r="K6" i="26"/>
  <c r="R5" i="10"/>
  <c r="K5" i="26"/>
  <c r="R4" i="10" s="1"/>
  <c r="J72" i="25"/>
  <c r="I72" i="25"/>
  <c r="H72" i="25"/>
  <c r="G72" i="25"/>
  <c r="F72" i="25"/>
  <c r="E72" i="25"/>
  <c r="D72" i="25"/>
  <c r="C72" i="25"/>
  <c r="K71" i="25"/>
  <c r="K70" i="25"/>
  <c r="Q69" i="10" s="1"/>
  <c r="K69" i="25"/>
  <c r="Q68" i="10" s="1"/>
  <c r="K68" i="25"/>
  <c r="K67" i="25"/>
  <c r="Q66" i="10" s="1"/>
  <c r="K66" i="25"/>
  <c r="Q65" i="10" s="1"/>
  <c r="K65" i="25"/>
  <c r="Q64" i="10"/>
  <c r="K64" i="25"/>
  <c r="Q63" i="10" s="1"/>
  <c r="K63" i="25"/>
  <c r="Q62" i="10" s="1"/>
  <c r="K62" i="25"/>
  <c r="Q61" i="10"/>
  <c r="K61" i="25"/>
  <c r="Q60" i="10" s="1"/>
  <c r="K60" i="25"/>
  <c r="K59" i="25"/>
  <c r="K58" i="25"/>
  <c r="Q57" i="10" s="1"/>
  <c r="K57" i="25"/>
  <c r="K56" i="25"/>
  <c r="K55" i="25"/>
  <c r="K54" i="25"/>
  <c r="K53" i="25"/>
  <c r="K52" i="25"/>
  <c r="K51" i="25"/>
  <c r="K50" i="25"/>
  <c r="Q49" i="10" s="1"/>
  <c r="K49" i="25"/>
  <c r="Q48" i="10" s="1"/>
  <c r="K48" i="25"/>
  <c r="K47" i="25"/>
  <c r="Q46" i="10" s="1"/>
  <c r="K46" i="25"/>
  <c r="K45" i="25"/>
  <c r="Q44" i="10" s="1"/>
  <c r="K44" i="25"/>
  <c r="K43" i="25"/>
  <c r="Q42" i="10"/>
  <c r="K42" i="25"/>
  <c r="K41" i="25"/>
  <c r="Q40" i="10" s="1"/>
  <c r="K40" i="25"/>
  <c r="K39" i="25"/>
  <c r="Q38" i="10" s="1"/>
  <c r="K38" i="25"/>
  <c r="Q37" i="10" s="1"/>
  <c r="K37" i="25"/>
  <c r="Q36" i="10" s="1"/>
  <c r="K36" i="25"/>
  <c r="Q35" i="10"/>
  <c r="K35" i="25"/>
  <c r="K34" i="25"/>
  <c r="Q33" i="10" s="1"/>
  <c r="K33" i="25"/>
  <c r="K32" i="25"/>
  <c r="K31" i="25"/>
  <c r="Q30" i="10" s="1"/>
  <c r="K30" i="25"/>
  <c r="K29" i="25"/>
  <c r="K28" i="25"/>
  <c r="Q27" i="10" s="1"/>
  <c r="K27" i="25"/>
  <c r="Q26" i="10"/>
  <c r="K26" i="25"/>
  <c r="Q25" i="10" s="1"/>
  <c r="K25" i="25"/>
  <c r="Q24" i="10" s="1"/>
  <c r="K24" i="25"/>
  <c r="Q23" i="10" s="1"/>
  <c r="K23" i="25"/>
  <c r="K22" i="25"/>
  <c r="Q21" i="10" s="1"/>
  <c r="K21" i="25"/>
  <c r="K20" i="25"/>
  <c r="K19" i="25"/>
  <c r="K18" i="25"/>
  <c r="K17" i="25"/>
  <c r="K16" i="25"/>
  <c r="K15" i="25"/>
  <c r="Q14" i="10" s="1"/>
  <c r="K14" i="25"/>
  <c r="K13" i="25"/>
  <c r="K12" i="25"/>
  <c r="K11" i="25"/>
  <c r="Q10" i="10" s="1"/>
  <c r="K10" i="25"/>
  <c r="Q9" i="10" s="1"/>
  <c r="K9" i="25"/>
  <c r="Q8" i="10" s="1"/>
  <c r="K8" i="25"/>
  <c r="Q7" i="10"/>
  <c r="K7" i="25"/>
  <c r="Q6" i="10" s="1"/>
  <c r="K6" i="25"/>
  <c r="Q5" i="10" s="1"/>
  <c r="K5" i="25"/>
  <c r="J72" i="24"/>
  <c r="H72" i="24"/>
  <c r="G72" i="24"/>
  <c r="F72" i="24"/>
  <c r="E72" i="24"/>
  <c r="D72" i="24"/>
  <c r="C72" i="24"/>
  <c r="K71" i="24"/>
  <c r="P70" i="10" s="1"/>
  <c r="K70" i="24"/>
  <c r="P69" i="10" s="1"/>
  <c r="K69" i="24"/>
  <c r="P68" i="10"/>
  <c r="K68" i="24"/>
  <c r="P67" i="10"/>
  <c r="K67" i="24"/>
  <c r="P66" i="10" s="1"/>
  <c r="K66" i="24"/>
  <c r="P65" i="10"/>
  <c r="K65" i="24"/>
  <c r="P64" i="10" s="1"/>
  <c r="K64" i="24"/>
  <c r="P63" i="10" s="1"/>
  <c r="K63" i="24"/>
  <c r="P62" i="10"/>
  <c r="K62" i="24"/>
  <c r="P61" i="10" s="1"/>
  <c r="K61" i="24"/>
  <c r="P60" i="10" s="1"/>
  <c r="K60" i="24"/>
  <c r="P59" i="10"/>
  <c r="K59" i="24"/>
  <c r="P58" i="10" s="1"/>
  <c r="K58" i="24"/>
  <c r="P57" i="10" s="1"/>
  <c r="K57" i="24"/>
  <c r="P56" i="10"/>
  <c r="K56" i="24"/>
  <c r="P55" i="10"/>
  <c r="K55" i="24"/>
  <c r="P54" i="10" s="1"/>
  <c r="K54" i="24"/>
  <c r="P53" i="10"/>
  <c r="K53" i="24"/>
  <c r="P52" i="10" s="1"/>
  <c r="K52" i="24"/>
  <c r="P51" i="10" s="1"/>
  <c r="K51" i="24"/>
  <c r="P50" i="10" s="1"/>
  <c r="K50" i="24"/>
  <c r="P49" i="10" s="1"/>
  <c r="K49" i="24"/>
  <c r="P48" i="10" s="1"/>
  <c r="K48" i="24"/>
  <c r="P47" i="10" s="1"/>
  <c r="K47" i="24"/>
  <c r="P46" i="10" s="1"/>
  <c r="K46" i="24"/>
  <c r="P45" i="10"/>
  <c r="K45" i="24"/>
  <c r="P44" i="10" s="1"/>
  <c r="K44" i="24"/>
  <c r="P43" i="10"/>
  <c r="K43" i="24"/>
  <c r="P42" i="10" s="1"/>
  <c r="K42" i="24"/>
  <c r="P41" i="10"/>
  <c r="K41" i="24"/>
  <c r="P40" i="10" s="1"/>
  <c r="K40" i="24"/>
  <c r="P39" i="10"/>
  <c r="K39" i="24"/>
  <c r="P38" i="10" s="1"/>
  <c r="K38" i="24"/>
  <c r="P37" i="10" s="1"/>
  <c r="K37" i="24"/>
  <c r="P36" i="10" s="1"/>
  <c r="K36" i="24"/>
  <c r="P35" i="10" s="1"/>
  <c r="K35" i="24"/>
  <c r="P34" i="10" s="1"/>
  <c r="K34" i="24"/>
  <c r="P33" i="10"/>
  <c r="K33" i="24"/>
  <c r="P32" i="10" s="1"/>
  <c r="K32" i="24"/>
  <c r="P31" i="10" s="1"/>
  <c r="K31" i="24"/>
  <c r="P30" i="10" s="1"/>
  <c r="K30" i="24"/>
  <c r="P29" i="10"/>
  <c r="K29" i="24"/>
  <c r="P28" i="10" s="1"/>
  <c r="K28" i="24"/>
  <c r="P27" i="10"/>
  <c r="K27" i="24"/>
  <c r="P26" i="10" s="1"/>
  <c r="K26" i="24"/>
  <c r="P25" i="10"/>
  <c r="I72" i="24"/>
  <c r="K24" i="24"/>
  <c r="P23" i="10"/>
  <c r="K23" i="24"/>
  <c r="P22" i="10" s="1"/>
  <c r="K22" i="24"/>
  <c r="P21" i="10" s="1"/>
  <c r="K21" i="24"/>
  <c r="P20" i="10"/>
  <c r="K20" i="24"/>
  <c r="P19" i="10" s="1"/>
  <c r="K19" i="24"/>
  <c r="K18" i="24"/>
  <c r="P17" i="10" s="1"/>
  <c r="K17" i="24"/>
  <c r="P16" i="10"/>
  <c r="K16" i="24"/>
  <c r="P15" i="10" s="1"/>
  <c r="K15" i="24"/>
  <c r="P14" i="10"/>
  <c r="K14" i="24"/>
  <c r="P13" i="10" s="1"/>
  <c r="K13" i="24"/>
  <c r="P12" i="10"/>
  <c r="K12" i="24"/>
  <c r="P11" i="10" s="1"/>
  <c r="K11" i="24"/>
  <c r="P10" i="10" s="1"/>
  <c r="K10" i="24"/>
  <c r="P9" i="10" s="1"/>
  <c r="K9" i="24"/>
  <c r="P8" i="10" s="1"/>
  <c r="K8" i="24"/>
  <c r="P7" i="10" s="1"/>
  <c r="K7" i="24"/>
  <c r="P6" i="10"/>
  <c r="K6" i="24"/>
  <c r="P5" i="10" s="1"/>
  <c r="K5" i="24"/>
  <c r="I25" i="23"/>
  <c r="K5" i="23"/>
  <c r="K9" i="23"/>
  <c r="O8" i="10" s="1"/>
  <c r="K10" i="23"/>
  <c r="O9" i="10"/>
  <c r="K12" i="23"/>
  <c r="O11" i="10" s="1"/>
  <c r="K13" i="23"/>
  <c r="O12" i="10"/>
  <c r="K14" i="23"/>
  <c r="O13" i="10"/>
  <c r="K15" i="23"/>
  <c r="O14" i="10" s="1"/>
  <c r="K16" i="23"/>
  <c r="O15" i="10" s="1"/>
  <c r="K17" i="23"/>
  <c r="O16" i="10" s="1"/>
  <c r="K18" i="23"/>
  <c r="O17" i="10" s="1"/>
  <c r="K20" i="23"/>
  <c r="O19" i="10"/>
  <c r="K21" i="23"/>
  <c r="O20" i="10"/>
  <c r="K23" i="23"/>
  <c r="O22" i="10" s="1"/>
  <c r="K26" i="23"/>
  <c r="O25" i="10" s="1"/>
  <c r="K29" i="23"/>
  <c r="O28" i="10"/>
  <c r="K30" i="23"/>
  <c r="O29" i="10" s="1"/>
  <c r="K32" i="23"/>
  <c r="O31" i="10" s="1"/>
  <c r="K33" i="23"/>
  <c r="O32" i="10"/>
  <c r="K34" i="23"/>
  <c r="O33" i="10" s="1"/>
  <c r="K35" i="23"/>
  <c r="O34" i="10" s="1"/>
  <c r="K37" i="23"/>
  <c r="O36" i="10" s="1"/>
  <c r="K39" i="23"/>
  <c r="O38" i="10" s="1"/>
  <c r="K40" i="23"/>
  <c r="O39" i="10"/>
  <c r="K45" i="23"/>
  <c r="O44" i="10"/>
  <c r="K46" i="23"/>
  <c r="O45" i="10"/>
  <c r="K47" i="23"/>
  <c r="O46" i="10" s="1"/>
  <c r="K48" i="23"/>
  <c r="O47" i="10" s="1"/>
  <c r="K51" i="23"/>
  <c r="O50" i="10" s="1"/>
  <c r="K52" i="23"/>
  <c r="O51" i="10"/>
  <c r="K53" i="23"/>
  <c r="O52" i="10"/>
  <c r="K54" i="23"/>
  <c r="O53" i="10" s="1"/>
  <c r="K55" i="23"/>
  <c r="O54" i="10" s="1"/>
  <c r="K56" i="23"/>
  <c r="O55" i="10" s="1"/>
  <c r="K57" i="23"/>
  <c r="O56" i="10" s="1"/>
  <c r="K59" i="23"/>
  <c r="O58" i="10" s="1"/>
  <c r="K60" i="23"/>
  <c r="O59" i="10" s="1"/>
  <c r="K61" i="23"/>
  <c r="O60" i="10"/>
  <c r="K62" i="23"/>
  <c r="O61" i="10" s="1"/>
  <c r="K63" i="23"/>
  <c r="O62" i="10" s="1"/>
  <c r="K66" i="23"/>
  <c r="O65" i="10" s="1"/>
  <c r="K68" i="23"/>
  <c r="O67" i="10" s="1"/>
  <c r="K71" i="23"/>
  <c r="O70" i="10" s="1"/>
  <c r="K6" i="23"/>
  <c r="O5" i="10"/>
  <c r="K7" i="23"/>
  <c r="O6" i="10" s="1"/>
  <c r="K8" i="23"/>
  <c r="O7" i="10" s="1"/>
  <c r="K11" i="23"/>
  <c r="O10" i="10" s="1"/>
  <c r="K19" i="23"/>
  <c r="K22" i="23"/>
  <c r="O21" i="10" s="1"/>
  <c r="K24" i="23"/>
  <c r="O23" i="10" s="1"/>
  <c r="K27" i="23"/>
  <c r="O26" i="10" s="1"/>
  <c r="K28" i="23"/>
  <c r="O27" i="10" s="1"/>
  <c r="K31" i="23"/>
  <c r="O30" i="10"/>
  <c r="K36" i="23"/>
  <c r="O35" i="10"/>
  <c r="K38" i="23"/>
  <c r="O37" i="10" s="1"/>
  <c r="K41" i="23"/>
  <c r="O40" i="10" s="1"/>
  <c r="K42" i="23"/>
  <c r="O41" i="10" s="1"/>
  <c r="K43" i="23"/>
  <c r="O42" i="10"/>
  <c r="K44" i="23"/>
  <c r="O43" i="10"/>
  <c r="K49" i="23"/>
  <c r="O48" i="10"/>
  <c r="K50" i="23"/>
  <c r="O49" i="10" s="1"/>
  <c r="K58" i="23"/>
  <c r="O57" i="10" s="1"/>
  <c r="K64" i="23"/>
  <c r="O63" i="10"/>
  <c r="K65" i="23"/>
  <c r="O64" i="10" s="1"/>
  <c r="K67" i="23"/>
  <c r="O66" i="10"/>
  <c r="K69" i="23"/>
  <c r="O68" i="10" s="1"/>
  <c r="K70" i="23"/>
  <c r="O69" i="10" s="1"/>
  <c r="J72" i="23"/>
  <c r="I72" i="23"/>
  <c r="H72" i="23"/>
  <c r="G72" i="23"/>
  <c r="F72" i="23"/>
  <c r="E72" i="23"/>
  <c r="D72" i="23"/>
  <c r="C72" i="23"/>
  <c r="K5" i="17"/>
  <c r="K6" i="17"/>
  <c r="E5" i="10" s="1"/>
  <c r="K7" i="17"/>
  <c r="E6" i="10" s="1"/>
  <c r="K8" i="17"/>
  <c r="E7" i="10" s="1"/>
  <c r="K9" i="17"/>
  <c r="E8" i="10" s="1"/>
  <c r="K10" i="17"/>
  <c r="E9" i="10" s="1"/>
  <c r="K11" i="17"/>
  <c r="E10" i="10" s="1"/>
  <c r="K12" i="17"/>
  <c r="E11" i="10"/>
  <c r="K13" i="17"/>
  <c r="E12" i="10"/>
  <c r="K14" i="17"/>
  <c r="E13" i="10" s="1"/>
  <c r="K15" i="17"/>
  <c r="E14" i="10" s="1"/>
  <c r="K16" i="17"/>
  <c r="E15" i="10" s="1"/>
  <c r="K17" i="17"/>
  <c r="E16" i="10"/>
  <c r="K18" i="17"/>
  <c r="E17" i="10"/>
  <c r="K19" i="17"/>
  <c r="K20" i="17"/>
  <c r="E19" i="10"/>
  <c r="K21" i="17"/>
  <c r="E20" i="10"/>
  <c r="K22" i="17"/>
  <c r="E21" i="10" s="1"/>
  <c r="K23" i="17"/>
  <c r="E22" i="10"/>
  <c r="K24" i="17"/>
  <c r="E23" i="10" s="1"/>
  <c r="K25" i="17"/>
  <c r="E24" i="10" s="1"/>
  <c r="K26" i="17"/>
  <c r="E25" i="10" s="1"/>
  <c r="K27" i="17"/>
  <c r="E26" i="10"/>
  <c r="K28" i="17"/>
  <c r="E27" i="10" s="1"/>
  <c r="K29" i="17"/>
  <c r="E28" i="10" s="1"/>
  <c r="K30" i="17"/>
  <c r="E29" i="10" s="1"/>
  <c r="K31" i="17"/>
  <c r="E30" i="10" s="1"/>
  <c r="K32" i="17"/>
  <c r="E31" i="10"/>
  <c r="K33" i="17"/>
  <c r="E32" i="10"/>
  <c r="K34" i="17"/>
  <c r="E33" i="10" s="1"/>
  <c r="K35" i="17"/>
  <c r="E34" i="10" s="1"/>
  <c r="K36" i="17"/>
  <c r="E35" i="10" s="1"/>
  <c r="K37" i="17"/>
  <c r="E36" i="10" s="1"/>
  <c r="K38" i="17"/>
  <c r="E37" i="10" s="1"/>
  <c r="K39" i="17"/>
  <c r="E38" i="10" s="1"/>
  <c r="K40" i="17"/>
  <c r="E39" i="10" s="1"/>
  <c r="K41" i="17"/>
  <c r="E40" i="10"/>
  <c r="K42" i="17"/>
  <c r="E41" i="10" s="1"/>
  <c r="K43" i="17"/>
  <c r="E42" i="10" s="1"/>
  <c r="K44" i="17"/>
  <c r="E43" i="10"/>
  <c r="K45" i="17"/>
  <c r="E44" i="10"/>
  <c r="K46" i="17"/>
  <c r="E45" i="10" s="1"/>
  <c r="K47" i="17"/>
  <c r="E46" i="10"/>
  <c r="K48" i="17"/>
  <c r="E47" i="10" s="1"/>
  <c r="K49" i="17"/>
  <c r="E48" i="10" s="1"/>
  <c r="K50" i="17"/>
  <c r="E49" i="10"/>
  <c r="K51" i="17"/>
  <c r="E50" i="10" s="1"/>
  <c r="K52" i="17"/>
  <c r="E51" i="10" s="1"/>
  <c r="K53" i="17"/>
  <c r="E52" i="10"/>
  <c r="K54" i="17"/>
  <c r="E53" i="10" s="1"/>
  <c r="K55" i="17"/>
  <c r="E54" i="10" s="1"/>
  <c r="K56" i="17"/>
  <c r="E55" i="10" s="1"/>
  <c r="K57" i="17"/>
  <c r="E56" i="10"/>
  <c r="K58" i="17"/>
  <c r="E57" i="10" s="1"/>
  <c r="K59" i="17"/>
  <c r="E58" i="10"/>
  <c r="K60" i="17"/>
  <c r="E59" i="10" s="1"/>
  <c r="K61" i="17"/>
  <c r="E60" i="10" s="1"/>
  <c r="K62" i="17"/>
  <c r="E61" i="10" s="1"/>
  <c r="K63" i="17"/>
  <c r="E62" i="10"/>
  <c r="K64" i="17"/>
  <c r="E63" i="10" s="1"/>
  <c r="K65" i="17"/>
  <c r="E64" i="10"/>
  <c r="K66" i="17"/>
  <c r="E65" i="10" s="1"/>
  <c r="K67" i="17"/>
  <c r="E66" i="10" s="1"/>
  <c r="K68" i="17"/>
  <c r="E67" i="10"/>
  <c r="K69" i="17"/>
  <c r="E68" i="10" s="1"/>
  <c r="K70" i="17"/>
  <c r="E69" i="10" s="1"/>
  <c r="K71" i="17"/>
  <c r="E70" i="10"/>
  <c r="K5" i="16"/>
  <c r="D4" i="10" s="1"/>
  <c r="K6" i="16"/>
  <c r="D5" i="10"/>
  <c r="K7" i="16"/>
  <c r="D6" i="10"/>
  <c r="K8" i="16"/>
  <c r="D7" i="10" s="1"/>
  <c r="K9" i="16"/>
  <c r="D8" i="10" s="1"/>
  <c r="K10" i="16"/>
  <c r="D9" i="10" s="1"/>
  <c r="K11" i="16"/>
  <c r="D10" i="10" s="1"/>
  <c r="K12" i="16"/>
  <c r="D11" i="10" s="1"/>
  <c r="K13" i="16"/>
  <c r="D12" i="10" s="1"/>
  <c r="K14" i="16"/>
  <c r="D13" i="10" s="1"/>
  <c r="K15" i="16"/>
  <c r="D14" i="10" s="1"/>
  <c r="K16" i="16"/>
  <c r="D15" i="10" s="1"/>
  <c r="K17" i="16"/>
  <c r="D16" i="10"/>
  <c r="K18" i="16"/>
  <c r="D17" i="10"/>
  <c r="K19" i="16"/>
  <c r="K20" i="16"/>
  <c r="D19" i="10"/>
  <c r="K21" i="16"/>
  <c r="D20" i="10" s="1"/>
  <c r="K22" i="16"/>
  <c r="D21" i="10" s="1"/>
  <c r="K23" i="16"/>
  <c r="D22" i="10" s="1"/>
  <c r="K24" i="16"/>
  <c r="D23" i="10" s="1"/>
  <c r="K25" i="16"/>
  <c r="D24" i="10" s="1"/>
  <c r="K26" i="16"/>
  <c r="D25" i="10"/>
  <c r="K27" i="16"/>
  <c r="D26" i="10"/>
  <c r="K28" i="16"/>
  <c r="D27" i="10" s="1"/>
  <c r="K29" i="16"/>
  <c r="D28" i="10"/>
  <c r="K30" i="16"/>
  <c r="D29" i="10" s="1"/>
  <c r="K31" i="16"/>
  <c r="D30" i="10" s="1"/>
  <c r="K32" i="16"/>
  <c r="D31" i="10"/>
  <c r="K33" i="16"/>
  <c r="D32" i="10"/>
  <c r="K34" i="16"/>
  <c r="D33" i="10" s="1"/>
  <c r="K35" i="16"/>
  <c r="D34" i="10" s="1"/>
  <c r="K36" i="16"/>
  <c r="D35" i="10" s="1"/>
  <c r="K37" i="16"/>
  <c r="D36" i="10" s="1"/>
  <c r="K38" i="16"/>
  <c r="D37" i="10"/>
  <c r="K39" i="16"/>
  <c r="D38" i="10"/>
  <c r="K40" i="16"/>
  <c r="D39" i="10" s="1"/>
  <c r="K41" i="16"/>
  <c r="D40" i="10" s="1"/>
  <c r="K42" i="16"/>
  <c r="D41" i="10" s="1"/>
  <c r="K43" i="16"/>
  <c r="D42" i="10" s="1"/>
  <c r="K44" i="16"/>
  <c r="D43" i="10"/>
  <c r="K45" i="16"/>
  <c r="D44" i="10"/>
  <c r="K46" i="16"/>
  <c r="D45" i="10" s="1"/>
  <c r="K47" i="16"/>
  <c r="D46" i="10"/>
  <c r="K48" i="16"/>
  <c r="D47" i="10" s="1"/>
  <c r="K49" i="16"/>
  <c r="D48" i="10" s="1"/>
  <c r="K50" i="16"/>
  <c r="D49" i="10" s="1"/>
  <c r="K51" i="16"/>
  <c r="D50" i="10"/>
  <c r="K52" i="16"/>
  <c r="D51" i="10" s="1"/>
  <c r="K53" i="16"/>
  <c r="D52" i="10" s="1"/>
  <c r="K54" i="16"/>
  <c r="D53" i="10" s="1"/>
  <c r="K55" i="16"/>
  <c r="D54" i="10" s="1"/>
  <c r="K56" i="16"/>
  <c r="D55" i="10"/>
  <c r="K57" i="16"/>
  <c r="D56" i="10"/>
  <c r="K58" i="16"/>
  <c r="D57" i="10" s="1"/>
  <c r="K59" i="16"/>
  <c r="D58" i="10"/>
  <c r="K60" i="16"/>
  <c r="D59" i="10" s="1"/>
  <c r="K61" i="16"/>
  <c r="D60" i="10" s="1"/>
  <c r="K62" i="16"/>
  <c r="D61" i="10" s="1"/>
  <c r="K63" i="16"/>
  <c r="D62" i="10" s="1"/>
  <c r="K64" i="16"/>
  <c r="D63" i="10" s="1"/>
  <c r="K65" i="16"/>
  <c r="D64" i="10" s="1"/>
  <c r="K66" i="16"/>
  <c r="D65" i="10" s="1"/>
  <c r="K67" i="16"/>
  <c r="D66" i="10" s="1"/>
  <c r="K68" i="16"/>
  <c r="D67" i="10" s="1"/>
  <c r="K69" i="16"/>
  <c r="D68" i="10"/>
  <c r="K70" i="16"/>
  <c r="D69" i="10" s="1"/>
  <c r="K71" i="16"/>
  <c r="D70" i="10"/>
  <c r="K5" i="18"/>
  <c r="K74" i="18" s="1"/>
  <c r="F73" i="10" s="1"/>
  <c r="K6" i="18"/>
  <c r="F5" i="10"/>
  <c r="K7" i="18"/>
  <c r="F6" i="10" s="1"/>
  <c r="K8" i="18"/>
  <c r="F7" i="10" s="1"/>
  <c r="K9" i="18"/>
  <c r="F8" i="10" s="1"/>
  <c r="K10" i="18"/>
  <c r="F9" i="10" s="1"/>
  <c r="K11" i="18"/>
  <c r="F10" i="10"/>
  <c r="K12" i="18"/>
  <c r="F11" i="10"/>
  <c r="K13" i="18"/>
  <c r="F12" i="10" s="1"/>
  <c r="K14" i="18"/>
  <c r="F13" i="10" s="1"/>
  <c r="K15" i="18"/>
  <c r="F14" i="10" s="1"/>
  <c r="K16" i="18"/>
  <c r="F15" i="10" s="1"/>
  <c r="K17" i="18"/>
  <c r="F16" i="10"/>
  <c r="K18" i="18"/>
  <c r="F17" i="10"/>
  <c r="K19" i="18"/>
  <c r="K20" i="18"/>
  <c r="F19" i="10"/>
  <c r="K21" i="18"/>
  <c r="F20" i="10" s="1"/>
  <c r="K22" i="18"/>
  <c r="F21" i="10" s="1"/>
  <c r="K23" i="18"/>
  <c r="F22" i="10" s="1"/>
  <c r="K24" i="18"/>
  <c r="F23" i="10" s="1"/>
  <c r="K25" i="18"/>
  <c r="F24" i="10" s="1"/>
  <c r="K26" i="18"/>
  <c r="F25" i="10"/>
  <c r="K27" i="18"/>
  <c r="F26" i="10"/>
  <c r="K28" i="18"/>
  <c r="F27" i="10" s="1"/>
  <c r="K29" i="18"/>
  <c r="F28" i="10"/>
  <c r="K30" i="18"/>
  <c r="F29" i="10" s="1"/>
  <c r="K31" i="18"/>
  <c r="F30" i="10" s="1"/>
  <c r="K32" i="18"/>
  <c r="F31" i="10"/>
  <c r="K33" i="18"/>
  <c r="F32" i="10"/>
  <c r="K34" i="18"/>
  <c r="F33" i="10" s="1"/>
  <c r="K35" i="18"/>
  <c r="F34" i="10" s="1"/>
  <c r="K36" i="18"/>
  <c r="F35" i="10" s="1"/>
  <c r="K37" i="18"/>
  <c r="F36" i="10" s="1"/>
  <c r="K38" i="18"/>
  <c r="F37" i="10"/>
  <c r="K39" i="18"/>
  <c r="F38" i="10"/>
  <c r="K40" i="18"/>
  <c r="F39" i="10" s="1"/>
  <c r="K41" i="18"/>
  <c r="F40" i="10" s="1"/>
  <c r="K42" i="18"/>
  <c r="F41" i="10" s="1"/>
  <c r="K43" i="18"/>
  <c r="F42" i="10" s="1"/>
  <c r="K44" i="18"/>
  <c r="F43" i="10"/>
  <c r="K45" i="18"/>
  <c r="F44" i="10"/>
  <c r="K46" i="18"/>
  <c r="F45" i="10" s="1"/>
  <c r="K47" i="18"/>
  <c r="F46" i="10"/>
  <c r="K48" i="18"/>
  <c r="F47" i="10" s="1"/>
  <c r="K49" i="18"/>
  <c r="F48" i="10" s="1"/>
  <c r="K50" i="18"/>
  <c r="F49" i="10" s="1"/>
  <c r="K51" i="18"/>
  <c r="F50" i="10"/>
  <c r="K52" i="18"/>
  <c r="F51" i="10" s="1"/>
  <c r="K53" i="18"/>
  <c r="F52" i="10" s="1"/>
  <c r="K54" i="18"/>
  <c r="F53" i="10" s="1"/>
  <c r="K55" i="18"/>
  <c r="F54" i="10" s="1"/>
  <c r="K56" i="18"/>
  <c r="F55" i="10"/>
  <c r="K57" i="18"/>
  <c r="F56" i="10"/>
  <c r="K58" i="18"/>
  <c r="F57" i="10" s="1"/>
  <c r="K59" i="18"/>
  <c r="F58" i="10"/>
  <c r="K60" i="18"/>
  <c r="F59" i="10" s="1"/>
  <c r="K61" i="18"/>
  <c r="F60" i="10" s="1"/>
  <c r="K62" i="18"/>
  <c r="F61" i="10" s="1"/>
  <c r="K63" i="18"/>
  <c r="F62" i="10" s="1"/>
  <c r="K64" i="18"/>
  <c r="F63" i="10" s="1"/>
  <c r="K65" i="18"/>
  <c r="F64" i="10" s="1"/>
  <c r="K66" i="18"/>
  <c r="F65" i="10" s="1"/>
  <c r="K67" i="18"/>
  <c r="F66" i="10" s="1"/>
  <c r="K68" i="18"/>
  <c r="F67" i="10" s="1"/>
  <c r="K69" i="18"/>
  <c r="F68" i="10"/>
  <c r="K70" i="18"/>
  <c r="F69" i="10" s="1"/>
  <c r="K71" i="18"/>
  <c r="F70" i="10"/>
  <c r="K5" i="19"/>
  <c r="G4" i="10" s="1"/>
  <c r="K6" i="19"/>
  <c r="G5" i="10"/>
  <c r="K7" i="19"/>
  <c r="G6" i="10" s="1"/>
  <c r="K8" i="19"/>
  <c r="G7" i="10" s="1"/>
  <c r="K9" i="19"/>
  <c r="G8" i="10" s="1"/>
  <c r="K10" i="19"/>
  <c r="G9" i="10"/>
  <c r="K11" i="19"/>
  <c r="G10" i="10" s="1"/>
  <c r="K12" i="19"/>
  <c r="G11" i="10" s="1"/>
  <c r="K13" i="19"/>
  <c r="G12" i="10" s="1"/>
  <c r="K14" i="19"/>
  <c r="G13" i="10" s="1"/>
  <c r="K15" i="19"/>
  <c r="G14" i="10" s="1"/>
  <c r="K16" i="19"/>
  <c r="G15" i="10"/>
  <c r="K17" i="19"/>
  <c r="G16" i="10"/>
  <c r="K18" i="19"/>
  <c r="G17" i="10"/>
  <c r="K19" i="19"/>
  <c r="K20" i="19"/>
  <c r="G19" i="10" s="1"/>
  <c r="K21" i="19"/>
  <c r="G20" i="10" s="1"/>
  <c r="K22" i="19"/>
  <c r="G21" i="10" s="1"/>
  <c r="K23" i="19"/>
  <c r="G22" i="10" s="1"/>
  <c r="K24" i="19"/>
  <c r="G23" i="10" s="1"/>
  <c r="K25" i="19"/>
  <c r="G24" i="10" s="1"/>
  <c r="K26" i="19"/>
  <c r="G25" i="10" s="1"/>
  <c r="K27" i="19"/>
  <c r="G26" i="10"/>
  <c r="K28" i="19"/>
  <c r="G27" i="10" s="1"/>
  <c r="K29" i="19"/>
  <c r="G28" i="10"/>
  <c r="K30" i="19"/>
  <c r="G29" i="10" s="1"/>
  <c r="K31" i="19"/>
  <c r="G30" i="10" s="1"/>
  <c r="K32" i="19"/>
  <c r="G31" i="10"/>
  <c r="K33" i="19"/>
  <c r="G32" i="10" s="1"/>
  <c r="K34" i="19"/>
  <c r="G33" i="10" s="1"/>
  <c r="K35" i="19"/>
  <c r="G34" i="10"/>
  <c r="K36" i="19"/>
  <c r="G35" i="10" s="1"/>
  <c r="K37" i="19"/>
  <c r="G36" i="10" s="1"/>
  <c r="K38" i="19"/>
  <c r="G37" i="10" s="1"/>
  <c r="K39" i="19"/>
  <c r="G38" i="10" s="1"/>
  <c r="K40" i="19"/>
  <c r="G39" i="10" s="1"/>
  <c r="K41" i="19"/>
  <c r="G40" i="10"/>
  <c r="K42" i="19"/>
  <c r="G41" i="10" s="1"/>
  <c r="K43" i="19"/>
  <c r="G42" i="10" s="1"/>
  <c r="K44" i="19"/>
  <c r="G43" i="10"/>
  <c r="K45" i="19"/>
  <c r="G44" i="10"/>
  <c r="K46" i="19"/>
  <c r="G45" i="10" s="1"/>
  <c r="K47" i="19"/>
  <c r="G46" i="10"/>
  <c r="K48" i="19"/>
  <c r="G47" i="10" s="1"/>
  <c r="K49" i="19"/>
  <c r="G48" i="10" s="1"/>
  <c r="K50" i="19"/>
  <c r="G49" i="10" s="1"/>
  <c r="K51" i="19"/>
  <c r="G50" i="10" s="1"/>
  <c r="K52" i="19"/>
  <c r="G51" i="10" s="1"/>
  <c r="K53" i="19"/>
  <c r="G52" i="10" s="1"/>
  <c r="K54" i="19"/>
  <c r="G53" i="10" s="1"/>
  <c r="K55" i="19"/>
  <c r="G54" i="10" s="1"/>
  <c r="K56" i="19"/>
  <c r="G55" i="10"/>
  <c r="K57" i="19"/>
  <c r="G56" i="10"/>
  <c r="K58" i="19"/>
  <c r="G57" i="10" s="1"/>
  <c r="K59" i="19"/>
  <c r="G58" i="10" s="1"/>
  <c r="K60" i="19"/>
  <c r="G59" i="10" s="1"/>
  <c r="K61" i="19"/>
  <c r="G60" i="10" s="1"/>
  <c r="K62" i="19"/>
  <c r="G61" i="10"/>
  <c r="K63" i="19"/>
  <c r="G62" i="10" s="1"/>
  <c r="K64" i="19"/>
  <c r="G63" i="10" s="1"/>
  <c r="K65" i="19"/>
  <c r="G64" i="10"/>
  <c r="K66" i="19"/>
  <c r="G65" i="10" s="1"/>
  <c r="K67" i="19"/>
  <c r="G66" i="10" s="1"/>
  <c r="K68" i="19"/>
  <c r="G67" i="10"/>
  <c r="K69" i="19"/>
  <c r="G68" i="10"/>
  <c r="K70" i="19"/>
  <c r="G69" i="10" s="1"/>
  <c r="K71" i="19"/>
  <c r="G70" i="10"/>
  <c r="K5" i="12"/>
  <c r="K6" i="12"/>
  <c r="K7" i="12"/>
  <c r="H6" i="10"/>
  <c r="K8" i="12"/>
  <c r="H7" i="10" s="1"/>
  <c r="K9" i="12"/>
  <c r="H8" i="10" s="1"/>
  <c r="K10" i="12"/>
  <c r="H9" i="10" s="1"/>
  <c r="K11" i="12"/>
  <c r="H10" i="10" s="1"/>
  <c r="K12" i="12"/>
  <c r="H11" i="10" s="1"/>
  <c r="K13" i="12"/>
  <c r="H12" i="10"/>
  <c r="K14" i="12"/>
  <c r="H13" i="10" s="1"/>
  <c r="K15" i="12"/>
  <c r="H14" i="10" s="1"/>
  <c r="K16" i="12"/>
  <c r="H15" i="10"/>
  <c r="K17" i="12"/>
  <c r="H16" i="10"/>
  <c r="K18" i="12"/>
  <c r="H17" i="10" s="1"/>
  <c r="K19" i="12"/>
  <c r="K20" i="12"/>
  <c r="H19" i="10" s="1"/>
  <c r="K21" i="12"/>
  <c r="H20" i="10"/>
  <c r="K22" i="12"/>
  <c r="K23" i="12"/>
  <c r="H22" i="10" s="1"/>
  <c r="K24" i="12"/>
  <c r="H23" i="10" s="1"/>
  <c r="K25" i="12"/>
  <c r="H24" i="10"/>
  <c r="K26" i="12"/>
  <c r="H25" i="10"/>
  <c r="K27" i="12"/>
  <c r="H26" i="10" s="1"/>
  <c r="K28" i="12"/>
  <c r="H27" i="10" s="1"/>
  <c r="K29" i="12"/>
  <c r="H28" i="10"/>
  <c r="K30" i="12"/>
  <c r="H29" i="10" s="1"/>
  <c r="K31" i="12"/>
  <c r="H30" i="10"/>
  <c r="K32" i="12"/>
  <c r="H31" i="10"/>
  <c r="K33" i="12"/>
  <c r="H32" i="10" s="1"/>
  <c r="K34" i="12"/>
  <c r="H33" i="10" s="1"/>
  <c r="K35" i="12"/>
  <c r="H34" i="10" s="1"/>
  <c r="K36" i="12"/>
  <c r="H35" i="10" s="1"/>
  <c r="K37" i="12"/>
  <c r="H36" i="10"/>
  <c r="K38" i="12"/>
  <c r="H37" i="10"/>
  <c r="K39" i="12"/>
  <c r="H38" i="10" s="1"/>
  <c r="K40" i="12"/>
  <c r="H39" i="10" s="1"/>
  <c r="K41" i="12"/>
  <c r="H40" i="10"/>
  <c r="K42" i="12"/>
  <c r="H41" i="10" s="1"/>
  <c r="K43" i="12"/>
  <c r="H42" i="10"/>
  <c r="K44" i="12"/>
  <c r="H43" i="10"/>
  <c r="K45" i="12"/>
  <c r="H44" i="10" s="1"/>
  <c r="K46" i="12"/>
  <c r="H45" i="10" s="1"/>
  <c r="K47" i="12"/>
  <c r="H46" i="10" s="1"/>
  <c r="K48" i="12"/>
  <c r="H47" i="10"/>
  <c r="K49" i="12"/>
  <c r="H48" i="10" s="1"/>
  <c r="K50" i="12"/>
  <c r="H49" i="10"/>
  <c r="K51" i="12"/>
  <c r="H50" i="10" s="1"/>
  <c r="K52" i="12"/>
  <c r="H51" i="10" s="1"/>
  <c r="K53" i="12"/>
  <c r="H52" i="10" s="1"/>
  <c r="K54" i="12"/>
  <c r="H53" i="10"/>
  <c r="K55" i="12"/>
  <c r="H54" i="10" s="1"/>
  <c r="K56" i="12"/>
  <c r="H55" i="10" s="1"/>
  <c r="K57" i="12"/>
  <c r="H56" i="10" s="1"/>
  <c r="K58" i="12"/>
  <c r="H57" i="10" s="1"/>
  <c r="K59" i="12"/>
  <c r="H58" i="10" s="1"/>
  <c r="K60" i="12"/>
  <c r="H59" i="10" s="1"/>
  <c r="K61" i="12"/>
  <c r="H60" i="10" s="1"/>
  <c r="K62" i="12"/>
  <c r="H61" i="10" s="1"/>
  <c r="K63" i="12"/>
  <c r="H62" i="10" s="1"/>
  <c r="K64" i="12"/>
  <c r="H63" i="10" s="1"/>
  <c r="K65" i="12"/>
  <c r="H64" i="10" s="1"/>
  <c r="K66" i="12"/>
  <c r="H65" i="10"/>
  <c r="K67" i="12"/>
  <c r="H66" i="10"/>
  <c r="K68" i="12"/>
  <c r="H67" i="10" s="1"/>
  <c r="K69" i="12"/>
  <c r="H68" i="10" s="1"/>
  <c r="K70" i="12"/>
  <c r="H69" i="10" s="1"/>
  <c r="K71" i="12"/>
  <c r="H70" i="10" s="1"/>
  <c r="K5" i="13"/>
  <c r="I4" i="10"/>
  <c r="K6" i="13"/>
  <c r="I5" i="10"/>
  <c r="K7" i="13"/>
  <c r="K8" i="13"/>
  <c r="K9" i="13"/>
  <c r="K10" i="13"/>
  <c r="I9" i="10"/>
  <c r="K11" i="13"/>
  <c r="I10" i="10" s="1"/>
  <c r="K12" i="13"/>
  <c r="I11" i="10"/>
  <c r="K13" i="13"/>
  <c r="K14" i="13"/>
  <c r="I13" i="10" s="1"/>
  <c r="K15" i="13"/>
  <c r="I14" i="10"/>
  <c r="K16" i="13"/>
  <c r="I15" i="10"/>
  <c r="K17" i="13"/>
  <c r="I16" i="10" s="1"/>
  <c r="K18" i="13"/>
  <c r="I17" i="10"/>
  <c r="K19" i="13"/>
  <c r="K20" i="13"/>
  <c r="I19" i="10"/>
  <c r="K21" i="13"/>
  <c r="I20" i="10" s="1"/>
  <c r="K22" i="13"/>
  <c r="I21" i="10" s="1"/>
  <c r="K23" i="13"/>
  <c r="I22" i="10" s="1"/>
  <c r="K24" i="13"/>
  <c r="I23" i="10" s="1"/>
  <c r="K25" i="13"/>
  <c r="I24" i="10" s="1"/>
  <c r="K26" i="13"/>
  <c r="I25" i="10"/>
  <c r="K27" i="13"/>
  <c r="I26" i="10" s="1"/>
  <c r="K28" i="13"/>
  <c r="I27" i="10" s="1"/>
  <c r="K29" i="13"/>
  <c r="I28" i="10" s="1"/>
  <c r="K30" i="13"/>
  <c r="I29" i="10" s="1"/>
  <c r="K31" i="13"/>
  <c r="I30" i="10"/>
  <c r="K32" i="13"/>
  <c r="I31" i="10" s="1"/>
  <c r="K33" i="13"/>
  <c r="I32" i="10" s="1"/>
  <c r="K34" i="13"/>
  <c r="I33" i="10" s="1"/>
  <c r="K35" i="13"/>
  <c r="I34" i="10" s="1"/>
  <c r="K36" i="13"/>
  <c r="I35" i="10" s="1"/>
  <c r="K37" i="13"/>
  <c r="I36" i="10" s="1"/>
  <c r="K38" i="13"/>
  <c r="I37" i="10" s="1"/>
  <c r="K39" i="13"/>
  <c r="I38" i="10" s="1"/>
  <c r="K40" i="13"/>
  <c r="I39" i="10" s="1"/>
  <c r="K41" i="13"/>
  <c r="I40" i="10" s="1"/>
  <c r="K42" i="13"/>
  <c r="I41" i="10" s="1"/>
  <c r="K43" i="13"/>
  <c r="I42" i="10"/>
  <c r="K44" i="13"/>
  <c r="I43" i="10"/>
  <c r="K45" i="13"/>
  <c r="I44" i="10" s="1"/>
  <c r="K46" i="13"/>
  <c r="I45" i="10" s="1"/>
  <c r="K47" i="13"/>
  <c r="I46" i="10" s="1"/>
  <c r="K48" i="13"/>
  <c r="I47" i="10" s="1"/>
  <c r="K49" i="13"/>
  <c r="I48" i="10"/>
  <c r="K50" i="13"/>
  <c r="I49" i="10"/>
  <c r="K51" i="13"/>
  <c r="I50" i="10" s="1"/>
  <c r="K52" i="13"/>
  <c r="I51" i="10" s="1"/>
  <c r="K53" i="13"/>
  <c r="I52" i="10" s="1"/>
  <c r="K54" i="13"/>
  <c r="I53" i="10" s="1"/>
  <c r="K55" i="13"/>
  <c r="I54" i="10" s="1"/>
  <c r="K56" i="13"/>
  <c r="I55" i="10"/>
  <c r="K57" i="13"/>
  <c r="I56" i="10" s="1"/>
  <c r="K58" i="13"/>
  <c r="I57" i="10" s="1"/>
  <c r="K59" i="13"/>
  <c r="I58" i="10" s="1"/>
  <c r="K60" i="13"/>
  <c r="I59" i="10" s="1"/>
  <c r="K61" i="13"/>
  <c r="I60" i="10"/>
  <c r="K62" i="13"/>
  <c r="I61" i="10" s="1"/>
  <c r="K63" i="13"/>
  <c r="I62" i="10" s="1"/>
  <c r="K64" i="13"/>
  <c r="I63" i="10" s="1"/>
  <c r="K65" i="13"/>
  <c r="I64" i="10" s="1"/>
  <c r="K66" i="13"/>
  <c r="I65" i="10" s="1"/>
  <c r="K67" i="13"/>
  <c r="I66" i="10" s="1"/>
  <c r="K68" i="13"/>
  <c r="I67" i="10" s="1"/>
  <c r="K69" i="13"/>
  <c r="I68" i="10" s="1"/>
  <c r="K70" i="13"/>
  <c r="I69" i="10" s="1"/>
  <c r="K71" i="13"/>
  <c r="I70" i="10" s="1"/>
  <c r="K5" i="14"/>
  <c r="J4" i="10" s="1"/>
  <c r="K6" i="14"/>
  <c r="K7" i="14"/>
  <c r="J6" i="10"/>
  <c r="K8" i="14"/>
  <c r="J7" i="10" s="1"/>
  <c r="K9" i="14"/>
  <c r="J8" i="10" s="1"/>
  <c r="K10" i="14"/>
  <c r="J9" i="10"/>
  <c r="K11" i="14"/>
  <c r="J10" i="10"/>
  <c r="K12" i="14"/>
  <c r="J11" i="10" s="1"/>
  <c r="K13" i="14"/>
  <c r="J12" i="10"/>
  <c r="K14" i="14"/>
  <c r="K15" i="14"/>
  <c r="J14" i="10" s="1"/>
  <c r="K16" i="14"/>
  <c r="J15" i="10" s="1"/>
  <c r="K17" i="14"/>
  <c r="J16" i="10" s="1"/>
  <c r="K18" i="14"/>
  <c r="J17" i="10" s="1"/>
  <c r="K19" i="14"/>
  <c r="K20" i="14"/>
  <c r="J19" i="10"/>
  <c r="K21" i="14"/>
  <c r="J20" i="10"/>
  <c r="K22" i="14"/>
  <c r="J21" i="10" s="1"/>
  <c r="K23" i="14"/>
  <c r="J22" i="10" s="1"/>
  <c r="K24" i="14"/>
  <c r="J23" i="10" s="1"/>
  <c r="K25" i="14"/>
  <c r="J24" i="10" s="1"/>
  <c r="K26" i="14"/>
  <c r="J25" i="10" s="1"/>
  <c r="K27" i="14"/>
  <c r="J26" i="10"/>
  <c r="K28" i="14"/>
  <c r="J27" i="10" s="1"/>
  <c r="K29" i="14"/>
  <c r="J28" i="10" s="1"/>
  <c r="K30" i="14"/>
  <c r="J29" i="10" s="1"/>
  <c r="K31" i="14"/>
  <c r="J30" i="10" s="1"/>
  <c r="K32" i="14"/>
  <c r="J31" i="10" s="1"/>
  <c r="K33" i="14"/>
  <c r="J32" i="10"/>
  <c r="K34" i="14"/>
  <c r="J33" i="10" s="1"/>
  <c r="K35" i="14"/>
  <c r="J34" i="10" s="1"/>
  <c r="K36" i="14"/>
  <c r="J35" i="10" s="1"/>
  <c r="K37" i="14"/>
  <c r="J36" i="10" s="1"/>
  <c r="K38" i="14"/>
  <c r="J37" i="10"/>
  <c r="K39" i="14"/>
  <c r="J38" i="10" s="1"/>
  <c r="K40" i="14"/>
  <c r="J39" i="10" s="1"/>
  <c r="K41" i="14"/>
  <c r="J40" i="10" s="1"/>
  <c r="K42" i="14"/>
  <c r="J41" i="10" s="1"/>
  <c r="K43" i="14"/>
  <c r="J42" i="10" s="1"/>
  <c r="K44" i="14"/>
  <c r="J43" i="10"/>
  <c r="K45" i="14"/>
  <c r="J44" i="10" s="1"/>
  <c r="K46" i="14"/>
  <c r="J45" i="10" s="1"/>
  <c r="K47" i="14"/>
  <c r="J46" i="10" s="1"/>
  <c r="K48" i="14"/>
  <c r="J47" i="10" s="1"/>
  <c r="K49" i="14"/>
  <c r="J48" i="10" s="1"/>
  <c r="K50" i="14"/>
  <c r="J49" i="10"/>
  <c r="K51" i="14"/>
  <c r="J50" i="10"/>
  <c r="K52" i="14"/>
  <c r="J51" i="10" s="1"/>
  <c r="K53" i="14"/>
  <c r="J52" i="10" s="1"/>
  <c r="K54" i="14"/>
  <c r="J53" i="10" s="1"/>
  <c r="K55" i="14"/>
  <c r="J54" i="10" s="1"/>
  <c r="K56" i="14"/>
  <c r="J55" i="10" s="1"/>
  <c r="K57" i="14"/>
  <c r="J56" i="10"/>
  <c r="K58" i="14"/>
  <c r="J57" i="10" s="1"/>
  <c r="K59" i="14"/>
  <c r="J58" i="10" s="1"/>
  <c r="K60" i="14"/>
  <c r="J59" i="10" s="1"/>
  <c r="K61" i="14"/>
  <c r="J60" i="10" s="1"/>
  <c r="K62" i="14"/>
  <c r="J61" i="10" s="1"/>
  <c r="K63" i="14"/>
  <c r="J62" i="10"/>
  <c r="K64" i="14"/>
  <c r="J63" i="10" s="1"/>
  <c r="K65" i="14"/>
  <c r="J64" i="10" s="1"/>
  <c r="K66" i="14"/>
  <c r="J65" i="10" s="1"/>
  <c r="K67" i="14"/>
  <c r="J66" i="10" s="1"/>
  <c r="K68" i="14"/>
  <c r="J67" i="10"/>
  <c r="K69" i="14"/>
  <c r="J68" i="10" s="1"/>
  <c r="K70" i="14"/>
  <c r="J69" i="10" s="1"/>
  <c r="K71" i="14"/>
  <c r="J70" i="10" s="1"/>
  <c r="K5" i="11"/>
  <c r="K6" i="11"/>
  <c r="K5" i="10" s="1"/>
  <c r="K7" i="11"/>
  <c r="K6" i="10"/>
  <c r="K8" i="11"/>
  <c r="K9" i="11"/>
  <c r="K8" i="10" s="1"/>
  <c r="K10" i="11"/>
  <c r="K9" i="10" s="1"/>
  <c r="K11" i="11"/>
  <c r="K10" i="10"/>
  <c r="K12" i="11"/>
  <c r="K11" i="10" s="1"/>
  <c r="K13" i="11"/>
  <c r="K12" i="10"/>
  <c r="K14" i="11"/>
  <c r="K13" i="10" s="1"/>
  <c r="K15" i="11"/>
  <c r="K14" i="10" s="1"/>
  <c r="K16" i="11"/>
  <c r="K15" i="10"/>
  <c r="K17" i="11"/>
  <c r="K16" i="10"/>
  <c r="K18" i="11"/>
  <c r="K17" i="10" s="1"/>
  <c r="K19" i="11"/>
  <c r="K20" i="11"/>
  <c r="K19" i="10"/>
  <c r="K21" i="11"/>
  <c r="K20" i="10"/>
  <c r="K22" i="11"/>
  <c r="K21" i="10" s="1"/>
  <c r="K23" i="11"/>
  <c r="K22" i="10" s="1"/>
  <c r="K24" i="11"/>
  <c r="K23" i="10" s="1"/>
  <c r="K25" i="11"/>
  <c r="K24" i="10" s="1"/>
  <c r="K26" i="11"/>
  <c r="K25" i="10"/>
  <c r="K27" i="11"/>
  <c r="K26" i="10"/>
  <c r="K28" i="11"/>
  <c r="K27" i="10" s="1"/>
  <c r="K29" i="11"/>
  <c r="K28" i="10" s="1"/>
  <c r="K30" i="11"/>
  <c r="K29" i="10" s="1"/>
  <c r="K31" i="11"/>
  <c r="K30" i="10" s="1"/>
  <c r="K32" i="11"/>
  <c r="K31" i="10"/>
  <c r="K33" i="11"/>
  <c r="K32" i="10" s="1"/>
  <c r="K34" i="11"/>
  <c r="K33" i="10" s="1"/>
  <c r="K35" i="11"/>
  <c r="K34" i="10" s="1"/>
  <c r="K36" i="11"/>
  <c r="K35" i="10" s="1"/>
  <c r="K37" i="11"/>
  <c r="K36" i="10" s="1"/>
  <c r="K38" i="11"/>
  <c r="K37" i="10"/>
  <c r="K39" i="11"/>
  <c r="K38" i="10" s="1"/>
  <c r="K40" i="11"/>
  <c r="K39" i="10" s="1"/>
  <c r="K41" i="11"/>
  <c r="K40" i="10" s="1"/>
  <c r="K42" i="11"/>
  <c r="K41" i="10" s="1"/>
  <c r="K43" i="11"/>
  <c r="K42" i="10" s="1"/>
  <c r="K44" i="11"/>
  <c r="K43" i="10"/>
  <c r="K45" i="11"/>
  <c r="K44" i="10"/>
  <c r="K46" i="11"/>
  <c r="K45" i="10" s="1"/>
  <c r="K47" i="11"/>
  <c r="K46" i="10" s="1"/>
  <c r="K48" i="11"/>
  <c r="K47" i="10" s="1"/>
  <c r="K49" i="11"/>
  <c r="K48" i="10" s="1"/>
  <c r="K50" i="11"/>
  <c r="K49" i="10"/>
  <c r="K51" i="11"/>
  <c r="K50" i="10"/>
  <c r="K52" i="11"/>
  <c r="K51" i="10" s="1"/>
  <c r="K53" i="11"/>
  <c r="K52" i="10" s="1"/>
  <c r="K54" i="11"/>
  <c r="K53" i="10" s="1"/>
  <c r="K55" i="11"/>
  <c r="K54" i="10" s="1"/>
  <c r="K56" i="11"/>
  <c r="K55" i="10"/>
  <c r="K57" i="11"/>
  <c r="K56" i="10"/>
  <c r="K58" i="11"/>
  <c r="K57" i="10" s="1"/>
  <c r="K59" i="11"/>
  <c r="K58" i="10" s="1"/>
  <c r="K60" i="11"/>
  <c r="K59" i="10" s="1"/>
  <c r="K61" i="11"/>
  <c r="K60" i="10" s="1"/>
  <c r="K62" i="11"/>
  <c r="K61" i="10"/>
  <c r="K63" i="11"/>
  <c r="K62" i="10" s="1"/>
  <c r="K64" i="11"/>
  <c r="K63" i="10" s="1"/>
  <c r="K65" i="11"/>
  <c r="K64" i="10" s="1"/>
  <c r="K66" i="11"/>
  <c r="K65" i="10" s="1"/>
  <c r="K67" i="11"/>
  <c r="K66" i="10" s="1"/>
  <c r="I68" i="11"/>
  <c r="I74" i="11" s="1"/>
  <c r="K68" i="11"/>
  <c r="K67" i="10" s="1"/>
  <c r="K69" i="11"/>
  <c r="K68" i="10" s="1"/>
  <c r="K70" i="11"/>
  <c r="K69" i="10" s="1"/>
  <c r="K71" i="11"/>
  <c r="K70" i="10" s="1"/>
  <c r="K5" i="20"/>
  <c r="L4" i="10" s="1"/>
  <c r="K6" i="20"/>
  <c r="L5" i="10"/>
  <c r="K7" i="20"/>
  <c r="K74" i="20" s="1"/>
  <c r="L73" i="10" s="1"/>
  <c r="L6" i="10"/>
  <c r="K8" i="20"/>
  <c r="L7" i="10" s="1"/>
  <c r="K9" i="20"/>
  <c r="L8" i="10" s="1"/>
  <c r="K10" i="20"/>
  <c r="L9" i="10" s="1"/>
  <c r="K11" i="20"/>
  <c r="L10" i="10" s="1"/>
  <c r="K12" i="20"/>
  <c r="L11" i="10"/>
  <c r="K13" i="20"/>
  <c r="L12" i="10"/>
  <c r="K14" i="20"/>
  <c r="L13" i="10" s="1"/>
  <c r="K15" i="20"/>
  <c r="L14" i="10" s="1"/>
  <c r="K16" i="20"/>
  <c r="L15" i="10" s="1"/>
  <c r="K17" i="20"/>
  <c r="L16" i="10" s="1"/>
  <c r="K18" i="20"/>
  <c r="L17" i="10"/>
  <c r="K19" i="20"/>
  <c r="K20" i="20"/>
  <c r="L19" i="10" s="1"/>
  <c r="K21" i="20"/>
  <c r="L20" i="10"/>
  <c r="K22" i="20"/>
  <c r="L21" i="10"/>
  <c r="K23" i="20"/>
  <c r="L22" i="10" s="1"/>
  <c r="K24" i="20"/>
  <c r="L23" i="10"/>
  <c r="K25" i="20"/>
  <c r="K26" i="20"/>
  <c r="L25" i="10" s="1"/>
  <c r="K27" i="20"/>
  <c r="L26" i="10"/>
  <c r="K28" i="20"/>
  <c r="L27" i="10"/>
  <c r="K29" i="20"/>
  <c r="L28" i="10" s="1"/>
  <c r="K30" i="20"/>
  <c r="L29" i="10" s="1"/>
  <c r="K31" i="20"/>
  <c r="L30" i="10" s="1"/>
  <c r="K32" i="20"/>
  <c r="L31" i="10" s="1"/>
  <c r="K33" i="20"/>
  <c r="L32" i="10"/>
  <c r="K34" i="20"/>
  <c r="L33" i="10"/>
  <c r="K35" i="20"/>
  <c r="L34" i="10" s="1"/>
  <c r="K36" i="20"/>
  <c r="L35" i="10"/>
  <c r="K37" i="20"/>
  <c r="L36" i="10" s="1"/>
  <c r="K38" i="20"/>
  <c r="L37" i="10" s="1"/>
  <c r="K39" i="20"/>
  <c r="L38" i="10" s="1"/>
  <c r="K40" i="20"/>
  <c r="L39" i="10"/>
  <c r="K41" i="20"/>
  <c r="L40" i="10" s="1"/>
  <c r="K42" i="20"/>
  <c r="L41" i="10" s="1"/>
  <c r="K43" i="20"/>
  <c r="L42" i="10" s="1"/>
  <c r="K44" i="20"/>
  <c r="L43" i="10" s="1"/>
  <c r="K45" i="20"/>
  <c r="L44" i="10"/>
  <c r="K46" i="20"/>
  <c r="L45" i="10"/>
  <c r="K47" i="20"/>
  <c r="L46" i="10" s="1"/>
  <c r="K48" i="20"/>
  <c r="L47" i="10"/>
  <c r="K49" i="20"/>
  <c r="L48" i="10" s="1"/>
  <c r="K50" i="20"/>
  <c r="L49" i="10" s="1"/>
  <c r="K51" i="20"/>
  <c r="L50" i="10"/>
  <c r="K52" i="20"/>
  <c r="L51" i="10" s="1"/>
  <c r="K53" i="20"/>
  <c r="L52" i="10" s="1"/>
  <c r="K54" i="20"/>
  <c r="L53" i="10"/>
  <c r="K55" i="20"/>
  <c r="L54" i="10" s="1"/>
  <c r="K56" i="20"/>
  <c r="L55" i="10" s="1"/>
  <c r="K57" i="20"/>
  <c r="L56" i="10" s="1"/>
  <c r="K58" i="20"/>
  <c r="L57" i="10"/>
  <c r="K59" i="20"/>
  <c r="L58" i="10" s="1"/>
  <c r="K60" i="20"/>
  <c r="L59" i="10"/>
  <c r="K61" i="20"/>
  <c r="L60" i="10" s="1"/>
  <c r="K62" i="20"/>
  <c r="L61" i="10" s="1"/>
  <c r="K63" i="20"/>
  <c r="L62" i="10"/>
  <c r="K64" i="20"/>
  <c r="L63" i="10"/>
  <c r="K65" i="20"/>
  <c r="L64" i="10" s="1"/>
  <c r="K66" i="20"/>
  <c r="L65" i="10"/>
  <c r="K67" i="20"/>
  <c r="L66" i="10" s="1"/>
  <c r="K68" i="20"/>
  <c r="L67" i="10" s="1"/>
  <c r="K69" i="20"/>
  <c r="L68" i="10" s="1"/>
  <c r="K70" i="20"/>
  <c r="L69" i="10" s="1"/>
  <c r="K71" i="20"/>
  <c r="L70" i="10" s="1"/>
  <c r="K5" i="21"/>
  <c r="M4" i="10"/>
  <c r="K6" i="21"/>
  <c r="K7" i="21"/>
  <c r="M6" i="10" s="1"/>
  <c r="K8" i="21"/>
  <c r="M7" i="10"/>
  <c r="K9" i="21"/>
  <c r="M8" i="10"/>
  <c r="K10" i="21"/>
  <c r="M9" i="10" s="1"/>
  <c r="K11" i="21"/>
  <c r="M10" i="10" s="1"/>
  <c r="K12" i="21"/>
  <c r="M11" i="10" s="1"/>
  <c r="K13" i="21"/>
  <c r="M12" i="10" s="1"/>
  <c r="K14" i="21"/>
  <c r="M13" i="10"/>
  <c r="K15" i="21"/>
  <c r="M14" i="10" s="1"/>
  <c r="K16" i="21"/>
  <c r="M15" i="10" s="1"/>
  <c r="K17" i="21"/>
  <c r="M16" i="10"/>
  <c r="K18" i="21"/>
  <c r="M17" i="10" s="1"/>
  <c r="K19" i="21"/>
  <c r="K20" i="21"/>
  <c r="M19" i="10" s="1"/>
  <c r="K21" i="21"/>
  <c r="M20" i="10" s="1"/>
  <c r="K22" i="21"/>
  <c r="M21" i="10" s="1"/>
  <c r="K23" i="21"/>
  <c r="M22" i="10"/>
  <c r="K24" i="21"/>
  <c r="M23" i="10" s="1"/>
  <c r="K25" i="21"/>
  <c r="M24" i="10" s="1"/>
  <c r="K26" i="21"/>
  <c r="M25" i="10" s="1"/>
  <c r="K27" i="21"/>
  <c r="M26" i="10" s="1"/>
  <c r="K28" i="21"/>
  <c r="M27" i="10" s="1"/>
  <c r="K29" i="21"/>
  <c r="M28" i="10"/>
  <c r="K30" i="21"/>
  <c r="M29" i="10"/>
  <c r="K31" i="21"/>
  <c r="M30" i="10"/>
  <c r="K32" i="21"/>
  <c r="M31" i="10" s="1"/>
  <c r="K33" i="21"/>
  <c r="M32" i="10" s="1"/>
  <c r="K34" i="21"/>
  <c r="M33" i="10" s="1"/>
  <c r="K35" i="21"/>
  <c r="M34" i="10"/>
  <c r="K36" i="21"/>
  <c r="M35" i="10"/>
  <c r="K37" i="21"/>
  <c r="M36" i="10" s="1"/>
  <c r="K38" i="21"/>
  <c r="M37" i="10" s="1"/>
  <c r="K39" i="21"/>
  <c r="M38" i="10" s="1"/>
  <c r="K40" i="21"/>
  <c r="M39" i="10" s="1"/>
  <c r="K41" i="21"/>
  <c r="M40" i="10" s="1"/>
  <c r="K42" i="21"/>
  <c r="M41" i="10"/>
  <c r="K43" i="21"/>
  <c r="M42" i="10" s="1"/>
  <c r="K44" i="21"/>
  <c r="M43" i="10" s="1"/>
  <c r="K45" i="21"/>
  <c r="M44" i="10" s="1"/>
  <c r="K46" i="21"/>
  <c r="M45" i="10" s="1"/>
  <c r="K47" i="21"/>
  <c r="M46" i="10" s="1"/>
  <c r="K48" i="21"/>
  <c r="M47" i="10"/>
  <c r="K49" i="21"/>
  <c r="M48" i="10"/>
  <c r="K50" i="21"/>
  <c r="M49" i="10" s="1"/>
  <c r="K51" i="21"/>
  <c r="M50" i="10" s="1"/>
  <c r="K52" i="21"/>
  <c r="M51" i="10" s="1"/>
  <c r="K53" i="21"/>
  <c r="M52" i="10" s="1"/>
  <c r="K54" i="21"/>
  <c r="M53" i="10" s="1"/>
  <c r="K55" i="21"/>
  <c r="M54" i="10"/>
  <c r="K56" i="21"/>
  <c r="M55" i="10" s="1"/>
  <c r="K57" i="21"/>
  <c r="M56" i="10" s="1"/>
  <c r="K58" i="21"/>
  <c r="M57" i="10" s="1"/>
  <c r="K59" i="21"/>
  <c r="M58" i="10" s="1"/>
  <c r="K60" i="21"/>
  <c r="M59" i="10" s="1"/>
  <c r="K61" i="21"/>
  <c r="M60" i="10"/>
  <c r="K62" i="21"/>
  <c r="M61" i="10" s="1"/>
  <c r="K63" i="21"/>
  <c r="M62" i="10" s="1"/>
  <c r="K64" i="21"/>
  <c r="M63" i="10" s="1"/>
  <c r="K65" i="21"/>
  <c r="M64" i="10" s="1"/>
  <c r="K66" i="21"/>
  <c r="M65" i="10"/>
  <c r="K67" i="21"/>
  <c r="M66" i="10" s="1"/>
  <c r="K68" i="21"/>
  <c r="M67" i="10" s="1"/>
  <c r="K69" i="21"/>
  <c r="M68" i="10" s="1"/>
  <c r="K70" i="21"/>
  <c r="M69" i="10" s="1"/>
  <c r="K71" i="21"/>
  <c r="M70" i="10" s="1"/>
  <c r="K5" i="22"/>
  <c r="K6" i="22"/>
  <c r="K7" i="22"/>
  <c r="N6" i="10" s="1"/>
  <c r="K8" i="22"/>
  <c r="N7" i="10"/>
  <c r="K9" i="22"/>
  <c r="N8" i="10"/>
  <c r="K10" i="22"/>
  <c r="N9" i="10" s="1"/>
  <c r="K11" i="22"/>
  <c r="N10" i="10"/>
  <c r="K12" i="22"/>
  <c r="N11" i="10" s="1"/>
  <c r="K13" i="22"/>
  <c r="N12" i="10" s="1"/>
  <c r="K14" i="22"/>
  <c r="N13" i="10"/>
  <c r="K15" i="22"/>
  <c r="N14" i="10" s="1"/>
  <c r="K16" i="22"/>
  <c r="N15" i="10" s="1"/>
  <c r="K17" i="22"/>
  <c r="N16" i="10" s="1"/>
  <c r="K18" i="22"/>
  <c r="N17" i="10" s="1"/>
  <c r="K19" i="22"/>
  <c r="K20" i="22"/>
  <c r="N19" i="10" s="1"/>
  <c r="K21" i="22"/>
  <c r="N20" i="10" s="1"/>
  <c r="K22" i="22"/>
  <c r="N21" i="10" s="1"/>
  <c r="K23" i="22"/>
  <c r="N22" i="10" s="1"/>
  <c r="K24" i="22"/>
  <c r="N23" i="10"/>
  <c r="K25" i="22"/>
  <c r="N24" i="10"/>
  <c r="K26" i="22"/>
  <c r="N25" i="10" s="1"/>
  <c r="K27" i="22"/>
  <c r="N26" i="10" s="1"/>
  <c r="K28" i="22"/>
  <c r="N27" i="10" s="1"/>
  <c r="K29" i="22"/>
  <c r="N28" i="10" s="1"/>
  <c r="K30" i="22"/>
  <c r="N29" i="10"/>
  <c r="K31" i="22"/>
  <c r="N30" i="10"/>
  <c r="K32" i="22"/>
  <c r="N31" i="10" s="1"/>
  <c r="K33" i="22"/>
  <c r="N32" i="10" s="1"/>
  <c r="K34" i="22"/>
  <c r="N33" i="10" s="1"/>
  <c r="K35" i="22"/>
  <c r="N34" i="10" s="1"/>
  <c r="K36" i="22"/>
  <c r="N35" i="10"/>
  <c r="K37" i="22"/>
  <c r="N36" i="10"/>
  <c r="K38" i="22"/>
  <c r="N37" i="10" s="1"/>
  <c r="K39" i="22"/>
  <c r="N38" i="10" s="1"/>
  <c r="K40" i="22"/>
  <c r="N39" i="10" s="1"/>
  <c r="K41" i="22"/>
  <c r="N40" i="10" s="1"/>
  <c r="K42" i="22"/>
  <c r="N41" i="10"/>
  <c r="K43" i="22"/>
  <c r="N42" i="10"/>
  <c r="K44" i="22"/>
  <c r="N43" i="10" s="1"/>
  <c r="K45" i="22"/>
  <c r="N44" i="10" s="1"/>
  <c r="K46" i="22"/>
  <c r="N45" i="10" s="1"/>
  <c r="K47" i="22"/>
  <c r="N46" i="10" s="1"/>
  <c r="K48" i="22"/>
  <c r="N47" i="10" s="1"/>
  <c r="K49" i="22"/>
  <c r="N48" i="10"/>
  <c r="K50" i="22"/>
  <c r="N49" i="10" s="1"/>
  <c r="K51" i="22"/>
  <c r="N50" i="10" s="1"/>
  <c r="K52" i="22"/>
  <c r="N51" i="10" s="1"/>
  <c r="K53" i="22"/>
  <c r="N52" i="10" s="1"/>
  <c r="K54" i="22"/>
  <c r="N53" i="10"/>
  <c r="K55" i="22"/>
  <c r="N54" i="10"/>
  <c r="K56" i="22"/>
  <c r="N55" i="10" s="1"/>
  <c r="K57" i="22"/>
  <c r="N56" i="10" s="1"/>
  <c r="K58" i="22"/>
  <c r="N57" i="10" s="1"/>
  <c r="K59" i="22"/>
  <c r="N58" i="10" s="1"/>
  <c r="K60" i="22"/>
  <c r="N59" i="10"/>
  <c r="K61" i="22"/>
  <c r="N60" i="10"/>
  <c r="K62" i="22"/>
  <c r="N61" i="10" s="1"/>
  <c r="K63" i="22"/>
  <c r="N62" i="10" s="1"/>
  <c r="K64" i="22"/>
  <c r="N63" i="10" s="1"/>
  <c r="K65" i="22"/>
  <c r="N64" i="10" s="1"/>
  <c r="K66" i="22"/>
  <c r="N65" i="10"/>
  <c r="K67" i="22"/>
  <c r="N66" i="10"/>
  <c r="K68" i="22"/>
  <c r="N67" i="10" s="1"/>
  <c r="K69" i="22"/>
  <c r="N68" i="10" s="1"/>
  <c r="K70" i="22"/>
  <c r="N69" i="10" s="1"/>
  <c r="K71" i="22"/>
  <c r="N70" i="10" s="1"/>
  <c r="K5" i="15"/>
  <c r="C4" i="10"/>
  <c r="K6" i="15"/>
  <c r="C5" i="10"/>
  <c r="K7" i="15"/>
  <c r="C6" i="10" s="1"/>
  <c r="K8" i="15"/>
  <c r="K9" i="15"/>
  <c r="C8" i="10" s="1"/>
  <c r="K10" i="15"/>
  <c r="C9" i="10" s="1"/>
  <c r="K11" i="15"/>
  <c r="C10" i="10" s="1"/>
  <c r="K12" i="15"/>
  <c r="C11" i="10"/>
  <c r="K13" i="15"/>
  <c r="C12" i="10" s="1"/>
  <c r="K14" i="15"/>
  <c r="C13" i="10" s="1"/>
  <c r="K15" i="15"/>
  <c r="C14" i="10" s="1"/>
  <c r="K16" i="15"/>
  <c r="C15" i="10" s="1"/>
  <c r="K17" i="15"/>
  <c r="C16" i="10"/>
  <c r="K18" i="15"/>
  <c r="C17" i="10"/>
  <c r="K19" i="15"/>
  <c r="K20" i="15"/>
  <c r="C19" i="10"/>
  <c r="K21" i="15"/>
  <c r="C20" i="10"/>
  <c r="K22" i="15"/>
  <c r="C21" i="10" s="1"/>
  <c r="K23" i="15"/>
  <c r="C22" i="10"/>
  <c r="K24" i="15"/>
  <c r="C23" i="10" s="1"/>
  <c r="K25" i="15"/>
  <c r="C24" i="10" s="1"/>
  <c r="K26" i="15"/>
  <c r="C25" i="10"/>
  <c r="K27" i="15"/>
  <c r="C26" i="10"/>
  <c r="K28" i="15"/>
  <c r="C27" i="10" s="1"/>
  <c r="K29" i="15"/>
  <c r="C28" i="10" s="1"/>
  <c r="K30" i="15"/>
  <c r="C29" i="10" s="1"/>
  <c r="K31" i="15"/>
  <c r="C30" i="10" s="1"/>
  <c r="K32" i="15"/>
  <c r="C31" i="10"/>
  <c r="K33" i="15"/>
  <c r="C32" i="10"/>
  <c r="K34" i="15"/>
  <c r="C33" i="10" s="1"/>
  <c r="K35" i="15"/>
  <c r="C34" i="10"/>
  <c r="K36" i="15"/>
  <c r="C35" i="10" s="1"/>
  <c r="K37" i="15"/>
  <c r="C36" i="10" s="1"/>
  <c r="K38" i="15"/>
  <c r="C37" i="10" s="1"/>
  <c r="K39" i="15"/>
  <c r="C38" i="10"/>
  <c r="K40" i="15"/>
  <c r="C39" i="10" s="1"/>
  <c r="K41" i="15"/>
  <c r="C40" i="10"/>
  <c r="K42" i="15"/>
  <c r="C41" i="10" s="1"/>
  <c r="K43" i="15"/>
  <c r="C42" i="10" s="1"/>
  <c r="K44" i="15"/>
  <c r="C43" i="10"/>
  <c r="K45" i="15"/>
  <c r="C44" i="10"/>
  <c r="K46" i="15"/>
  <c r="C45" i="10" s="1"/>
  <c r="K47" i="15"/>
  <c r="C46" i="10"/>
  <c r="K48" i="15"/>
  <c r="C47" i="10" s="1"/>
  <c r="K49" i="15"/>
  <c r="C48" i="10" s="1"/>
  <c r="K50" i="15"/>
  <c r="C49" i="10"/>
  <c r="K51" i="15"/>
  <c r="C50" i="10" s="1"/>
  <c r="K52" i="15"/>
  <c r="C51" i="10" s="1"/>
  <c r="K53" i="15"/>
  <c r="C52" i="10"/>
  <c r="K54" i="15"/>
  <c r="C53" i="10" s="1"/>
  <c r="K55" i="15"/>
  <c r="C54" i="10" s="1"/>
  <c r="K56" i="15"/>
  <c r="C55" i="10" s="1"/>
  <c r="K57" i="15"/>
  <c r="C56" i="10"/>
  <c r="K58" i="15"/>
  <c r="C57" i="10" s="1"/>
  <c r="K59" i="15"/>
  <c r="C58" i="10"/>
  <c r="K60" i="15"/>
  <c r="C59" i="10" s="1"/>
  <c r="K61" i="15"/>
  <c r="C60" i="10" s="1"/>
  <c r="K62" i="15"/>
  <c r="C61" i="10"/>
  <c r="K63" i="15"/>
  <c r="C62" i="10"/>
  <c r="K64" i="15"/>
  <c r="C63" i="10" s="1"/>
  <c r="K65" i="15"/>
  <c r="C64" i="10"/>
  <c r="K66" i="15"/>
  <c r="C65" i="10" s="1"/>
  <c r="K67" i="15"/>
  <c r="C66" i="10" s="1"/>
  <c r="K68" i="15"/>
  <c r="C67" i="10"/>
  <c r="K69" i="15"/>
  <c r="C68" i="10" s="1"/>
  <c r="K70" i="15"/>
  <c r="C69" i="10" s="1"/>
  <c r="K71" i="15"/>
  <c r="C70" i="10"/>
  <c r="J72" i="22"/>
  <c r="I72" i="22"/>
  <c r="H72" i="22"/>
  <c r="G72" i="22"/>
  <c r="F72" i="22"/>
  <c r="E72" i="22"/>
  <c r="D72" i="22"/>
  <c r="C72" i="22"/>
  <c r="J72" i="21"/>
  <c r="I72" i="21"/>
  <c r="H72" i="21"/>
  <c r="G72" i="21"/>
  <c r="F72" i="21"/>
  <c r="E72" i="21"/>
  <c r="D72" i="21"/>
  <c r="C72" i="21"/>
  <c r="J72" i="20"/>
  <c r="I72" i="20"/>
  <c r="H72" i="20"/>
  <c r="G72" i="20"/>
  <c r="F72" i="20"/>
  <c r="E72" i="20"/>
  <c r="D72" i="20"/>
  <c r="C72" i="20"/>
  <c r="J72" i="15"/>
  <c r="I72" i="15"/>
  <c r="H72" i="15"/>
  <c r="G72" i="15"/>
  <c r="F72" i="15"/>
  <c r="E72" i="15"/>
  <c r="D72" i="15"/>
  <c r="C72" i="15"/>
  <c r="J72" i="16"/>
  <c r="I72" i="16"/>
  <c r="H72" i="16"/>
  <c r="G72" i="16"/>
  <c r="F72" i="16"/>
  <c r="E72" i="16"/>
  <c r="D72" i="16"/>
  <c r="C72" i="16"/>
  <c r="J72" i="17"/>
  <c r="I72" i="17"/>
  <c r="H72" i="17"/>
  <c r="G72" i="17"/>
  <c r="F72" i="17"/>
  <c r="E72" i="17"/>
  <c r="D72" i="17"/>
  <c r="C72" i="17"/>
  <c r="J72" i="18"/>
  <c r="I72" i="18"/>
  <c r="H72" i="18"/>
  <c r="G72" i="18"/>
  <c r="F72" i="18"/>
  <c r="E72" i="18"/>
  <c r="D72" i="18"/>
  <c r="C72" i="18"/>
  <c r="J72" i="19"/>
  <c r="I72" i="19"/>
  <c r="H72" i="19"/>
  <c r="G72" i="19"/>
  <c r="F72" i="19"/>
  <c r="E72" i="19"/>
  <c r="D72" i="19"/>
  <c r="C72" i="19"/>
  <c r="J72" i="12"/>
  <c r="I72" i="12"/>
  <c r="H72" i="12"/>
  <c r="G72" i="12"/>
  <c r="F72" i="12"/>
  <c r="E72" i="12"/>
  <c r="D72" i="12"/>
  <c r="C72" i="12"/>
  <c r="J72" i="13"/>
  <c r="I72" i="13"/>
  <c r="H72" i="13"/>
  <c r="G72" i="13"/>
  <c r="F72" i="13"/>
  <c r="E72" i="13"/>
  <c r="D72" i="13"/>
  <c r="C72" i="13"/>
  <c r="I72" i="11"/>
  <c r="I72" i="14"/>
  <c r="J72" i="14"/>
  <c r="H72" i="14"/>
  <c r="G72" i="14"/>
  <c r="F72" i="14"/>
  <c r="E72" i="14"/>
  <c r="D72" i="14"/>
  <c r="C72" i="14"/>
  <c r="J72" i="11"/>
  <c r="H72" i="11"/>
  <c r="G72" i="11"/>
  <c r="F72" i="11"/>
  <c r="E72" i="11"/>
  <c r="D72" i="11"/>
  <c r="C72" i="11"/>
  <c r="Q67" i="10"/>
  <c r="Q58" i="10"/>
  <c r="Q51" i="10"/>
  <c r="Q47" i="10"/>
  <c r="Q45" i="10"/>
  <c r="Q22" i="10"/>
  <c r="Q43" i="10"/>
  <c r="Q28" i="10"/>
  <c r="Q4" i="10"/>
  <c r="Q31" i="10"/>
  <c r="Q19" i="10"/>
  <c r="Q11" i="10"/>
  <c r="Q56" i="10"/>
  <c r="Q54" i="10"/>
  <c r="Q52" i="10"/>
  <c r="Q39" i="10"/>
  <c r="Q34" i="10"/>
  <c r="Q20" i="10"/>
  <c r="Q15" i="10"/>
  <c r="Q70" i="10"/>
  <c r="Q55" i="10"/>
  <c r="Q29" i="10"/>
  <c r="Q17" i="10"/>
  <c r="Q16" i="10"/>
  <c r="Q12" i="10"/>
  <c r="Q50" i="10"/>
  <c r="Q32" i="10"/>
  <c r="Q59" i="10"/>
  <c r="Q53" i="10"/>
  <c r="Q13" i="10"/>
  <c r="K25" i="24"/>
  <c r="P4" i="10"/>
  <c r="K4" i="10"/>
  <c r="J5" i="10"/>
  <c r="I6" i="10"/>
  <c r="H21" i="10"/>
  <c r="O4" i="10"/>
  <c r="N4" i="10"/>
  <c r="I8" i="10"/>
  <c r="S4" i="10"/>
  <c r="H5" i="10"/>
  <c r="I7" i="10"/>
  <c r="I74" i="23"/>
  <c r="K25" i="23"/>
  <c r="T5" i="10"/>
  <c r="U4" i="10"/>
  <c r="K74" i="29"/>
  <c r="U73" i="10" s="1"/>
  <c r="K72" i="36"/>
  <c r="AB71" i="10" s="1"/>
  <c r="Z12" i="10"/>
  <c r="Z7" i="10"/>
  <c r="U71" i="10" l="1"/>
  <c r="H73" i="29"/>
  <c r="J73" i="29"/>
  <c r="K73" i="29"/>
  <c r="C73" i="34"/>
  <c r="D73" i="34"/>
  <c r="I73" i="38"/>
  <c r="J73" i="38"/>
  <c r="H73" i="35"/>
  <c r="J73" i="30"/>
  <c r="I73" i="32"/>
  <c r="H73" i="38"/>
  <c r="K72" i="14"/>
  <c r="I73" i="14" s="1"/>
  <c r="K72" i="27"/>
  <c r="G73" i="14"/>
  <c r="K74" i="33"/>
  <c r="Y73" i="10" s="1"/>
  <c r="K72" i="34"/>
  <c r="J73" i="14"/>
  <c r="K72" i="23"/>
  <c r="D73" i="23" s="1"/>
  <c r="K72" i="33"/>
  <c r="K74" i="30"/>
  <c r="V73" i="10" s="1"/>
  <c r="K72" i="38"/>
  <c r="K72" i="28"/>
  <c r="K74" i="38"/>
  <c r="AD73" i="10" s="1"/>
  <c r="K74" i="16"/>
  <c r="D73" i="10" s="1"/>
  <c r="J73" i="36"/>
  <c r="K74" i="32"/>
  <c r="X73" i="10" s="1"/>
  <c r="K72" i="37"/>
  <c r="K74" i="37"/>
  <c r="AC73" i="10" s="1"/>
  <c r="K72" i="32"/>
  <c r="E73" i="32" s="1"/>
  <c r="K73" i="36"/>
  <c r="K72" i="31"/>
  <c r="I73" i="31" s="1"/>
  <c r="K74" i="36"/>
  <c r="AB73" i="10" s="1"/>
  <c r="K72" i="35"/>
  <c r="G73" i="35" s="1"/>
  <c r="K72" i="30"/>
  <c r="K74" i="28"/>
  <c r="T73" i="10" s="1"/>
  <c r="D73" i="36"/>
  <c r="G73" i="36"/>
  <c r="K74" i="39"/>
  <c r="AE73" i="10" s="1"/>
  <c r="G73" i="40"/>
  <c r="C73" i="40"/>
  <c r="I73" i="40"/>
  <c r="H73" i="40"/>
  <c r="K73" i="40"/>
  <c r="D73" i="40"/>
  <c r="J73" i="40"/>
  <c r="E73" i="40"/>
  <c r="F73" i="40"/>
  <c r="K73" i="23"/>
  <c r="E73" i="23"/>
  <c r="F73" i="23"/>
  <c r="D73" i="16"/>
  <c r="K74" i="15"/>
  <c r="C73" i="10" s="1"/>
  <c r="C7" i="10"/>
  <c r="K72" i="15"/>
  <c r="E73" i="15" s="1"/>
  <c r="K72" i="11"/>
  <c r="D73" i="11" s="1"/>
  <c r="K7" i="10"/>
  <c r="K74" i="12"/>
  <c r="H73" i="10" s="1"/>
  <c r="H4" i="10"/>
  <c r="Q41" i="10"/>
  <c r="K74" i="25"/>
  <c r="Q73" i="10" s="1"/>
  <c r="K72" i="25"/>
  <c r="R55" i="10"/>
  <c r="K74" i="26"/>
  <c r="R73" i="10" s="1"/>
  <c r="K72" i="26"/>
  <c r="H73" i="26"/>
  <c r="O24" i="10"/>
  <c r="K74" i="21"/>
  <c r="M73" i="10" s="1"/>
  <c r="K72" i="22"/>
  <c r="C73" i="22" s="1"/>
  <c r="F73" i="16"/>
  <c r="C73" i="14"/>
  <c r="K73" i="14"/>
  <c r="K74" i="23"/>
  <c r="O73" i="10" s="1"/>
  <c r="J71" i="10"/>
  <c r="J73" i="27"/>
  <c r="E73" i="33"/>
  <c r="I73" i="29"/>
  <c r="G73" i="29"/>
  <c r="D73" i="29"/>
  <c r="E73" i="36"/>
  <c r="J73" i="35"/>
  <c r="C73" i="27"/>
  <c r="K72" i="16"/>
  <c r="G73" i="16" s="1"/>
  <c r="F73" i="36"/>
  <c r="C73" i="35"/>
  <c r="E73" i="14"/>
  <c r="K73" i="27"/>
  <c r="Y71" i="10"/>
  <c r="H73" i="33"/>
  <c r="I73" i="33"/>
  <c r="G73" i="33"/>
  <c r="J73" i="33"/>
  <c r="K72" i="21"/>
  <c r="M5" i="10"/>
  <c r="L24" i="10"/>
  <c r="K72" i="20"/>
  <c r="I73" i="36"/>
  <c r="D73" i="35"/>
  <c r="F73" i="14"/>
  <c r="K74" i="13"/>
  <c r="I73" i="10" s="1"/>
  <c r="K72" i="13"/>
  <c r="E73" i="13" s="1"/>
  <c r="I12" i="10"/>
  <c r="K74" i="19"/>
  <c r="G73" i="10" s="1"/>
  <c r="K74" i="17"/>
  <c r="E73" i="10" s="1"/>
  <c r="K72" i="17"/>
  <c r="J73" i="17" s="1"/>
  <c r="E4" i="10"/>
  <c r="K74" i="11"/>
  <c r="K73" i="10" s="1"/>
  <c r="K72" i="19"/>
  <c r="C73" i="19" s="1"/>
  <c r="G73" i="27"/>
  <c r="I73" i="27"/>
  <c r="H73" i="27"/>
  <c r="K74" i="24"/>
  <c r="P73" i="10" s="1"/>
  <c r="P24" i="10"/>
  <c r="K72" i="24"/>
  <c r="H73" i="36"/>
  <c r="F73" i="35"/>
  <c r="H73" i="14"/>
  <c r="C73" i="29"/>
  <c r="K72" i="12"/>
  <c r="K74" i="22"/>
  <c r="N73" i="10" s="1"/>
  <c r="N5" i="10"/>
  <c r="J13" i="10"/>
  <c r="K74" i="14"/>
  <c r="J73" i="10" s="1"/>
  <c r="D73" i="14"/>
  <c r="K72" i="18"/>
  <c r="F4" i="10"/>
  <c r="W20" i="10"/>
  <c r="K74" i="31"/>
  <c r="W73" i="10" s="1"/>
  <c r="K72" i="39"/>
  <c r="AE71" i="10" s="1"/>
  <c r="K74" i="34"/>
  <c r="Z73" i="10" s="1"/>
  <c r="G73" i="32" l="1"/>
  <c r="AC71" i="10"/>
  <c r="AC72" i="10" s="1"/>
  <c r="H73" i="37"/>
  <c r="F73" i="37"/>
  <c r="E73" i="37"/>
  <c r="I73" i="37"/>
  <c r="K73" i="37"/>
  <c r="C73" i="37"/>
  <c r="D73" i="37"/>
  <c r="X71" i="10"/>
  <c r="K73" i="32"/>
  <c r="J73" i="32"/>
  <c r="D73" i="32"/>
  <c r="W71" i="10"/>
  <c r="X72" i="10" s="1"/>
  <c r="C73" i="32"/>
  <c r="E73" i="31"/>
  <c r="Y72" i="10"/>
  <c r="K73" i="31"/>
  <c r="J73" i="31"/>
  <c r="F73" i="31"/>
  <c r="F73" i="28"/>
  <c r="T71" i="10"/>
  <c r="G73" i="28"/>
  <c r="J73" i="28"/>
  <c r="H73" i="28"/>
  <c r="C73" i="28"/>
  <c r="E73" i="28"/>
  <c r="D73" i="28"/>
  <c r="K73" i="28"/>
  <c r="I73" i="28"/>
  <c r="J73" i="23"/>
  <c r="AD71" i="10"/>
  <c r="AD72" i="10" s="1"/>
  <c r="G73" i="38"/>
  <c r="E73" i="38"/>
  <c r="K73" i="38"/>
  <c r="D73" i="38"/>
  <c r="C73" i="38"/>
  <c r="F73" i="38"/>
  <c r="H73" i="31"/>
  <c r="C73" i="31"/>
  <c r="D73" i="33"/>
  <c r="K73" i="33"/>
  <c r="F73" i="33"/>
  <c r="I73" i="23"/>
  <c r="Z71" i="10"/>
  <c r="K73" i="34"/>
  <c r="E73" i="34"/>
  <c r="J73" i="34"/>
  <c r="H73" i="34"/>
  <c r="I73" i="34"/>
  <c r="G73" i="34"/>
  <c r="F73" i="34"/>
  <c r="C73" i="23"/>
  <c r="C73" i="33"/>
  <c r="J73" i="37"/>
  <c r="G73" i="37"/>
  <c r="H73" i="23"/>
  <c r="V71" i="10"/>
  <c r="V72" i="10" s="1"/>
  <c r="K73" i="30"/>
  <c r="H73" i="30"/>
  <c r="C73" i="30"/>
  <c r="F73" i="30"/>
  <c r="G73" i="30"/>
  <c r="D73" i="30"/>
  <c r="I73" i="30"/>
  <c r="E73" i="30"/>
  <c r="G73" i="23"/>
  <c r="AA71" i="10"/>
  <c r="E73" i="35"/>
  <c r="K73" i="35"/>
  <c r="I73" i="35"/>
  <c r="F73" i="27"/>
  <c r="E73" i="27"/>
  <c r="S71" i="10"/>
  <c r="D73" i="27"/>
  <c r="G73" i="31"/>
  <c r="D73" i="31"/>
  <c r="O71" i="10"/>
  <c r="H73" i="32"/>
  <c r="C73" i="16"/>
  <c r="F73" i="32"/>
  <c r="M71" i="10"/>
  <c r="J73" i="21"/>
  <c r="E73" i="21"/>
  <c r="G73" i="21"/>
  <c r="K73" i="21"/>
  <c r="I73" i="21"/>
  <c r="F73" i="21"/>
  <c r="C73" i="21"/>
  <c r="H73" i="21"/>
  <c r="H73" i="19"/>
  <c r="J73" i="12"/>
  <c r="C73" i="12"/>
  <c r="H73" i="12"/>
  <c r="H71" i="10"/>
  <c r="F73" i="12"/>
  <c r="K73" i="12"/>
  <c r="E73" i="12"/>
  <c r="G73" i="12"/>
  <c r="I73" i="12"/>
  <c r="D73" i="12"/>
  <c r="H73" i="18"/>
  <c r="I73" i="18"/>
  <c r="F71" i="10"/>
  <c r="K73" i="18"/>
  <c r="D73" i="18"/>
  <c r="F73" i="18"/>
  <c r="J73" i="18"/>
  <c r="C73" i="18"/>
  <c r="J73" i="20"/>
  <c r="F73" i="20"/>
  <c r="H73" i="20"/>
  <c r="C73" i="20"/>
  <c r="G73" i="20"/>
  <c r="L71" i="10"/>
  <c r="L72" i="10" s="1"/>
  <c r="K73" i="20"/>
  <c r="E73" i="20"/>
  <c r="D73" i="20"/>
  <c r="G73" i="24"/>
  <c r="K73" i="24"/>
  <c r="J73" i="24"/>
  <c r="F73" i="24"/>
  <c r="P71" i="10"/>
  <c r="I73" i="24"/>
  <c r="E73" i="24"/>
  <c r="D73" i="24"/>
  <c r="H73" i="24"/>
  <c r="C73" i="24"/>
  <c r="J73" i="16"/>
  <c r="I73" i="16"/>
  <c r="E73" i="16"/>
  <c r="H73" i="16"/>
  <c r="K73" i="16"/>
  <c r="D71" i="10"/>
  <c r="I73" i="11"/>
  <c r="H73" i="11"/>
  <c r="J73" i="11"/>
  <c r="K73" i="11"/>
  <c r="G73" i="11"/>
  <c r="F73" i="11"/>
  <c r="E73" i="11"/>
  <c r="C73" i="11"/>
  <c r="K71" i="10"/>
  <c r="K72" i="10" s="1"/>
  <c r="Z72" i="10"/>
  <c r="F73" i="17"/>
  <c r="E71" i="10"/>
  <c r="K73" i="17"/>
  <c r="H73" i="17"/>
  <c r="I73" i="17"/>
  <c r="C73" i="17"/>
  <c r="F73" i="22"/>
  <c r="G73" i="22"/>
  <c r="K73" i="22"/>
  <c r="D73" i="22"/>
  <c r="E73" i="22"/>
  <c r="N71" i="10"/>
  <c r="O72" i="10" s="1"/>
  <c r="I73" i="22"/>
  <c r="E73" i="18"/>
  <c r="H73" i="22"/>
  <c r="D73" i="21"/>
  <c r="E73" i="17"/>
  <c r="F73" i="15"/>
  <c r="I73" i="15"/>
  <c r="C73" i="15"/>
  <c r="J73" i="15"/>
  <c r="D73" i="15"/>
  <c r="C71" i="10"/>
  <c r="K73" i="15"/>
  <c r="G73" i="15"/>
  <c r="H73" i="15"/>
  <c r="C73" i="13"/>
  <c r="D73" i="13"/>
  <c r="I71" i="10"/>
  <c r="J72" i="10" s="1"/>
  <c r="J73" i="13"/>
  <c r="K73" i="13"/>
  <c r="F73" i="13"/>
  <c r="H73" i="13"/>
  <c r="I73" i="13"/>
  <c r="K73" i="26"/>
  <c r="I73" i="26"/>
  <c r="J73" i="26"/>
  <c r="R71" i="10"/>
  <c r="E73" i="26"/>
  <c r="C73" i="26"/>
  <c r="G73" i="26"/>
  <c r="D73" i="26"/>
  <c r="F73" i="26"/>
  <c r="G73" i="18"/>
  <c r="D73" i="17"/>
  <c r="Q71" i="10"/>
  <c r="E73" i="25"/>
  <c r="I73" i="25"/>
  <c r="H73" i="25"/>
  <c r="C73" i="25"/>
  <c r="G73" i="25"/>
  <c r="K73" i="25"/>
  <c r="J73" i="25"/>
  <c r="F73" i="25"/>
  <c r="D73" i="25"/>
  <c r="H73" i="39"/>
  <c r="F73" i="39"/>
  <c r="C73" i="39"/>
  <c r="J73" i="39"/>
  <c r="D73" i="39"/>
  <c r="G73" i="39"/>
  <c r="K73" i="39"/>
  <c r="I73" i="39"/>
  <c r="E73" i="39"/>
  <c r="G73" i="17"/>
  <c r="G73" i="13"/>
  <c r="G73" i="19"/>
  <c r="I73" i="19"/>
  <c r="F73" i="19"/>
  <c r="J73" i="19"/>
  <c r="E73" i="19"/>
  <c r="G71" i="10"/>
  <c r="K73" i="19"/>
  <c r="D73" i="19"/>
  <c r="J73" i="22"/>
  <c r="I73" i="20"/>
  <c r="W72" i="10" l="1"/>
  <c r="D72" i="10"/>
  <c r="I72" i="10"/>
  <c r="AE72" i="10"/>
  <c r="F72" i="10"/>
  <c r="P72" i="10"/>
  <c r="AB72" i="10"/>
  <c r="AA72" i="10"/>
  <c r="T72" i="10"/>
  <c r="U72" i="10"/>
  <c r="G72" i="10"/>
  <c r="E72" i="10"/>
  <c r="M72" i="10"/>
  <c r="R72" i="10"/>
  <c r="S72" i="10"/>
  <c r="N72" i="10"/>
  <c r="Q72" i="10"/>
  <c r="H7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Y3" authorId="0" shapeId="0" xr:uid="{00000000-0006-0000-0000-000001000000}">
      <text>
        <r>
          <rPr>
            <b/>
            <sz val="9"/>
            <color indexed="81"/>
            <rFont val="Tahoma"/>
            <family val="2"/>
          </rPr>
          <t>Verified revenues reported as of February 2, 2023.</t>
        </r>
      </text>
    </comment>
    <comment ref="Z3" authorId="0" shapeId="0" xr:uid="{00000000-0006-0000-0000-000002000000}">
      <text>
        <r>
          <rPr>
            <b/>
            <sz val="9"/>
            <color indexed="81"/>
            <rFont val="Tahoma"/>
            <family val="2"/>
          </rPr>
          <t xml:space="preserve">Verified revenues reported as of February 2, 2023.
</t>
        </r>
      </text>
    </comment>
    <comment ref="AA3" authorId="0" shapeId="0" xr:uid="{00000000-0006-0000-0000-000003000000}">
      <text>
        <r>
          <rPr>
            <b/>
            <sz val="9"/>
            <color indexed="81"/>
            <rFont val="Tahoma"/>
            <family val="2"/>
          </rPr>
          <t xml:space="preserve">Verified revenues reported as of February 2, 2023.
</t>
        </r>
      </text>
    </comment>
    <comment ref="AB3" authorId="0" shapeId="0" xr:uid="{00000000-0006-0000-0000-000004000000}">
      <text>
        <r>
          <rPr>
            <b/>
            <sz val="9"/>
            <color indexed="81"/>
            <rFont val="Tahoma"/>
            <family val="2"/>
          </rPr>
          <t xml:space="preserve">Verified revenues reported as of February 2, 2023.
</t>
        </r>
      </text>
    </comment>
    <comment ref="AC3" authorId="0" shapeId="0" xr:uid="{00000000-0006-0000-0000-000005000000}">
      <text>
        <r>
          <rPr>
            <b/>
            <sz val="9"/>
            <color indexed="81"/>
            <rFont val="Tahoma"/>
            <family val="2"/>
          </rPr>
          <t xml:space="preserve">Verified revenues reported as of August 14, 2024.
</t>
        </r>
      </text>
    </comment>
    <comment ref="AD3" authorId="0" shapeId="0" xr:uid="{00000000-0006-0000-0000-000006000000}">
      <text>
        <r>
          <rPr>
            <b/>
            <sz val="9"/>
            <color indexed="81"/>
            <rFont val="Tahoma"/>
            <family val="2"/>
          </rPr>
          <t>Verified revenues reported as of August 14, 2024.</t>
        </r>
      </text>
    </comment>
    <comment ref="AE3" authorId="0" shapeId="0" xr:uid="{00000000-0006-0000-0000-000007000000}">
      <text>
        <r>
          <rPr>
            <b/>
            <sz val="9"/>
            <color indexed="81"/>
            <rFont val="Tahoma"/>
            <family val="2"/>
          </rPr>
          <t>Verified revenues reported as of August 14, 2024.</t>
        </r>
      </text>
    </comment>
    <comment ref="AF3" authorId="0" shapeId="0" xr:uid="{2B9548CB-6AFD-4E9A-A6CF-954FA0690E7B}">
      <text>
        <r>
          <rPr>
            <b/>
            <sz val="9"/>
            <color indexed="81"/>
            <rFont val="Tahoma"/>
            <family val="2"/>
          </rPr>
          <t>Verified revenues reported as of December 17, 2024.</t>
        </r>
      </text>
    </comment>
    <comment ref="AG3" authorId="0" shapeId="0" xr:uid="{00000000-0006-0000-0000-000008000000}">
      <text>
        <r>
          <rPr>
            <b/>
            <sz val="9"/>
            <color indexed="81"/>
            <rFont val="Tahoma"/>
            <family val="2"/>
          </rPr>
          <t>Verified revenues reported as of January 21, 2025.</t>
        </r>
      </text>
    </comment>
  </commentList>
</comments>
</file>

<file path=xl/sharedStrings.xml><?xml version="1.0" encoding="utf-8"?>
<sst xmlns="http://schemas.openxmlformats.org/spreadsheetml/2006/main" count="2743" uniqueCount="122">
  <si>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</si>
  <si>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</si>
  <si>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</si>
  <si>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</si>
  <si>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</si>
  <si>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</si>
  <si>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</si>
  <si>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</si>
  <si>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</si>
  <si>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</si>
  <si>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</si>
  <si>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</si>
  <si>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</si>
  <si>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</si>
  <si>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</si>
  <si>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</si>
  <si>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</si>
  <si>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</si>
  <si>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</si>
  <si>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</si>
  <si>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</si>
  <si>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</si>
  <si>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</si>
  <si>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</si>
  <si>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</si>
  <si>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</si>
  <si>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</si>
  <si>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</si>
  <si>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</si>
  <si>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</si>
  <si>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</si>
  <si>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</si>
  <si>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</si>
  <si>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</si>
  <si>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</si>
  <si>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</si>
  <si>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</si>
  <si>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</si>
  <si>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</si>
  <si>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</si>
  <si>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</si>
  <si>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</si>
  <si>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</si>
  <si>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</si>
  <si>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</si>
  <si>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</si>
  <si>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</si>
  <si>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</si>
  <si>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</si>
  <si>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</si>
  <si>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</si>
  <si>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</si>
  <si>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</si>
  <si>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</si>
  <si>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</si>
  <si>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</si>
  <si>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</si>
  <si>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</si>
  <si>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</si>
  <si>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</si>
  <si>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</si>
  <si>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</si>
  <si>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</si>
  <si>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</si>
  <si>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</si>
  <si>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Refer to the separate municipal table for the consolidated City of Jacksonville/Duval County totals.</t>
  </si>
  <si>
    <t>Other</t>
  </si>
  <si>
    <t>Revenues</t>
  </si>
  <si>
    <t>Electricity</t>
  </si>
  <si>
    <t>Water</t>
  </si>
  <si>
    <t>Natural Gas</t>
  </si>
  <si>
    <t>Cable TV</t>
  </si>
  <si>
    <t>Sewer</t>
  </si>
  <si>
    <t>Solid Waste</t>
  </si>
  <si>
    <t>Category as % of Total</t>
  </si>
  <si>
    <t>Total</t>
  </si>
  <si>
    <t>Data Source: Florida Department of Financial Services.</t>
  </si>
  <si>
    <t>Summary of Total Reported County Franchise Fee Revenues</t>
  </si>
  <si>
    <t>munications</t>
  </si>
  <si>
    <t>Telecom-</t>
  </si>
  <si>
    <t>Local Fiscal Year Ended September 30, 2002</t>
  </si>
  <si>
    <t>Local Fiscal Year Ended September 30, 2001</t>
  </si>
  <si>
    <t>Local Fiscal Year Ended September 30, 2000</t>
  </si>
  <si>
    <t>Local Fiscal Year Ended September 30, 1999</t>
  </si>
  <si>
    <t>Local Fiscal Year Ended September 30, 1998</t>
  </si>
  <si>
    <t>Local Fiscal Year Ended September 30, 1997</t>
  </si>
  <si>
    <t>Local Fiscal Year Ended September 30, 1996</t>
  </si>
  <si>
    <t>Local Fiscal Year Ended September 30, 1995</t>
  </si>
  <si>
    <t>Local Fiscal Year Ended September 30, 1994</t>
  </si>
  <si>
    <t>Local Fiscal Year Ended September 30, 1993</t>
  </si>
  <si>
    <t>Reported County Franchise Fee Revenues by Fee Category</t>
  </si>
  <si>
    <t>Local Fiscal Year Ended September 30, 2003</t>
  </si>
  <si>
    <t>Local Fiscal Year Ended September 30, 2004</t>
  </si>
  <si>
    <t>Statewide Total</t>
  </si>
  <si>
    <t>% Change</t>
  </si>
  <si>
    <t>-</t>
  </si>
  <si>
    <t># Reporting</t>
  </si>
  <si>
    <t>Local Fiscal Year Ended September 30, 2005</t>
  </si>
  <si>
    <t>St. Johns</t>
  </si>
  <si>
    <t>St. Lucie</t>
  </si>
  <si>
    <t>Local Fiscal Year Ended September 30, 2006</t>
  </si>
  <si>
    <t>Local Fiscal Year Ended September 30, 2007</t>
  </si>
  <si>
    <t>Local Fiscal Year Ended September 30, 2008</t>
  </si>
  <si>
    <t>Local Fiscal Year Ended September 30, 2009</t>
  </si>
  <si>
    <t>Local Fiscal Year Ended September 30, 2010</t>
  </si>
  <si>
    <t>DeSoto</t>
  </si>
  <si>
    <t>Local Fiscal Year Ended September 30, 2011</t>
  </si>
  <si>
    <t>Local Fiscal Year Ended September 30, 2012</t>
  </si>
  <si>
    <t>Gas</t>
  </si>
  <si>
    <t>Local Fiscal Year Ended September 30, 2013</t>
  </si>
  <si>
    <t>Local Fiscal Year Ended September 30, 2014</t>
  </si>
  <si>
    <t>Local Fiscal Year Ended September 30, 2015</t>
  </si>
  <si>
    <t>Local Fiscal Year Ended September 30, 2016</t>
  </si>
  <si>
    <t>Local Fiscal Year Ended September 30, 2017</t>
  </si>
  <si>
    <t>Local Fiscal Year Ended September 30, 2018</t>
  </si>
  <si>
    <t>Local Fiscal Year Ended September 30, 2019</t>
  </si>
  <si>
    <t>Local Fiscal Year Ended September 30, 2020</t>
  </si>
  <si>
    <t>Local Fiscal Year Ended September 30, 2021</t>
  </si>
  <si>
    <t>Local Fiscal Year Ended September 30, 2022</t>
  </si>
  <si>
    <t>Note: This summary reflects aggregate revenues reported across all fund types within current Uniform Accounting System (UAS) Revenue Code series 323.XXX - Franchise Fees or 313.XXX in prior fiscal years.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</si>
  <si>
    <t>Local Fiscal Years Ended September 30, 1993 - 2023</t>
  </si>
  <si>
    <t>Local Fiscal Year Ended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</si>
</sst>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1" x14ac:knownFonts="1">
    <font>
      <sz val="10"/>
      <name val="Arial"/>
    </font>
    <font>
      <sz val="10"/>
      <name val="Arial"/>
      <family val="2"/>
    </font>
    <font>
      <sz val="12"/>
      <name val="Arial"/>
      <family val="2"/>
    </font>
    <font>
      <sz val="10"/>
      <name val="Arial"/>
      <family val="2"/>
    </font>
    <font>
      <sz val="14"/>
      <name val="Arial"/>
      <family val="2"/>
    </font>
    <font>
      <sz val="18"/>
      <name val="Arial"/>
      <family val="2"/>
    </font>
    <font>
      <sz val="8"/>
      <name val="Arial"/>
      <family val="2"/>
    </font>
    <font>
      <b/>
      <sz val="10"/>
      <name val="Arial"/>
      <family val="2"/>
    </font>
    <font>
      <b/>
      <sz val="9"/>
      <color indexed="81"/>
      <name val="Tahoma"/>
      <family val="2"/>
    </font>
    <font>
      <b/>
      <sz val="24"/>
      <name val="Arial"/>
      <family val="2"/>
    </font>
    <font>
      <b/>
      <sz val="18"/>
      <name val="Arial"/>
      <family val="2"/>
    </font>
  </fonts>
  <fills count="3">
    <fill>
      <patternFill patternType="none"/>
    </fill>
    <fill>
      <patternFill patternType="gray125"/>
    </fill>
    <fill>
      <patternFill patternType="solid">
        <fgColor indexed="2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42" fontId="0" fillId="0" borderId="0" xfId="0" applyNumberFormat="1"/>
    <xf numFmtId="0" fontId="3" fillId="0" borderId="0" xfId="0" applyFont="1"/>
    <xf numFmtId="0" fontId="5" fillId="0" borderId="1" xfId="0" applyFont="1" applyBorder="1" applyAlignment="1">
      <alignment horizontal="centerContinuous"/>
    </xf>
    <xf numFmtId="0" fontId="5" fillId="0" borderId="2" xfId="0" applyFont="1" applyBorder="1" applyAlignment="1">
      <alignment horizontal="centerContinuous"/>
    </xf>
    <xf numFmtId="0" fontId="2" fillId="0" borderId="2"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4" fillId="0" borderId="4" xfId="0" applyFont="1" applyBorder="1" applyAlignment="1">
      <alignment horizontal="centerContinuous"/>
    </xf>
    <xf numFmtId="0" fontId="4" fillId="0" borderId="0" xfId="0" applyFont="1"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5" xfId="0" applyBorder="1" applyAlignment="1">
      <alignment horizontal="centerContinuous"/>
    </xf>
    <xf numFmtId="0" fontId="0" fillId="0" borderId="4" xfId="0" applyBorder="1"/>
    <xf numFmtId="0" fontId="0" fillId="0" borderId="0" xfId="0" applyBorder="1"/>
    <xf numFmtId="0" fontId="7" fillId="2" borderId="6" xfId="0" applyFont="1" applyFill="1" applyBorder="1"/>
    <xf numFmtId="0" fontId="7" fillId="2" borderId="7" xfId="0" applyFont="1" applyFill="1" applyBorder="1"/>
    <xf numFmtId="0" fontId="7" fillId="2" borderId="8" xfId="0" applyFont="1" applyFill="1" applyBorder="1" applyAlignment="1">
      <alignment horizontal="center"/>
    </xf>
    <xf numFmtId="0" fontId="7" fillId="2" borderId="9" xfId="0" applyFont="1" applyFill="1" applyBorder="1" applyAlignment="1">
      <alignment horizontal="center"/>
    </xf>
    <xf numFmtId="0" fontId="0" fillId="0" borderId="10" xfId="0" applyBorder="1"/>
    <xf numFmtId="0" fontId="0" fillId="0" borderId="11" xfId="0" applyBorder="1"/>
    <xf numFmtId="42" fontId="0" fillId="0" borderId="12" xfId="0" applyNumberFormat="1" applyBorder="1"/>
    <xf numFmtId="42" fontId="0" fillId="0" borderId="13" xfId="0" applyNumberFormat="1" applyBorder="1"/>
    <xf numFmtId="42" fontId="0" fillId="0" borderId="13" xfId="2" applyNumberFormat="1" applyFont="1" applyBorder="1"/>
    <xf numFmtId="42" fontId="0" fillId="0" borderId="14" xfId="0" applyNumberFormat="1" applyBorder="1"/>
    <xf numFmtId="0" fontId="0" fillId="0" borderId="15" xfId="0" applyBorder="1"/>
    <xf numFmtId="0" fontId="0" fillId="0" borderId="16" xfId="0" applyBorder="1"/>
    <xf numFmtId="41" fontId="0" fillId="0" borderId="17" xfId="0" applyNumberFormat="1" applyBorder="1"/>
    <xf numFmtId="41" fontId="0" fillId="0" borderId="18" xfId="1" applyNumberFormat="1" applyFont="1" applyBorder="1"/>
    <xf numFmtId="42" fontId="0" fillId="0" borderId="0" xfId="0" applyNumberFormat="1" applyBorder="1"/>
    <xf numFmtId="42" fontId="0" fillId="0" borderId="5" xfId="0" applyNumberFormat="1" applyBorder="1"/>
    <xf numFmtId="0" fontId="0" fillId="0" borderId="19" xfId="0" applyBorder="1"/>
    <xf numFmtId="0" fontId="0" fillId="0" borderId="20" xfId="0" applyBorder="1"/>
    <xf numFmtId="42" fontId="0" fillId="0" borderId="20" xfId="0" applyNumberFormat="1" applyBorder="1"/>
    <xf numFmtId="42" fontId="0" fillId="0" borderId="21" xfId="0" applyNumberFormat="1" applyBorder="1"/>
    <xf numFmtId="0" fontId="7" fillId="2" borderId="1" xfId="0" applyFont="1" applyFill="1" applyBorder="1"/>
    <xf numFmtId="0" fontId="7" fillId="2" borderId="22" xfId="0" applyFont="1" applyFill="1" applyBorder="1"/>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2" borderId="25" xfId="0" applyFont="1" applyFill="1" applyBorder="1" applyAlignment="1">
      <alignment horizontal="center"/>
    </xf>
    <xf numFmtId="0" fontId="7" fillId="2" borderId="19" xfId="0" applyFont="1" applyFill="1" applyBorder="1"/>
    <xf numFmtId="0" fontId="7" fillId="2" borderId="26" xfId="0" applyFont="1" applyFill="1" applyBorder="1"/>
    <xf numFmtId="0" fontId="7" fillId="2" borderId="27"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0" fillId="0" borderId="30" xfId="0" applyBorder="1"/>
    <xf numFmtId="0" fontId="0" fillId="0" borderId="31" xfId="0" applyBorder="1"/>
    <xf numFmtId="0" fontId="3" fillId="0" borderId="4" xfId="0" applyFont="1" applyBorder="1"/>
    <xf numFmtId="0" fontId="3" fillId="0" borderId="0" xfId="0" applyFont="1" applyBorder="1"/>
    <xf numFmtId="0" fontId="7" fillId="2" borderId="32" xfId="0" applyFont="1" applyFill="1" applyBorder="1" applyAlignment="1">
      <alignment horizontal="center"/>
    </xf>
    <xf numFmtId="42" fontId="0" fillId="0" borderId="33" xfId="0" applyNumberFormat="1" applyBorder="1"/>
    <xf numFmtId="0" fontId="7" fillId="2" borderId="15" xfId="0" applyFont="1" applyFill="1" applyBorder="1"/>
    <xf numFmtId="0" fontId="7" fillId="2" borderId="16" xfId="0" applyFont="1" applyFill="1" applyBorder="1"/>
    <xf numFmtId="42" fontId="7" fillId="2" borderId="17" xfId="0" applyNumberFormat="1" applyFont="1" applyFill="1" applyBorder="1"/>
    <xf numFmtId="42" fontId="7" fillId="2" borderId="18" xfId="0" applyNumberFormat="1" applyFont="1" applyFill="1" applyBorder="1"/>
    <xf numFmtId="42" fontId="7" fillId="2" borderId="34" xfId="0" applyNumberFormat="1" applyFont="1" applyFill="1" applyBorder="1"/>
    <xf numFmtId="0" fontId="7" fillId="2" borderId="35" xfId="0" applyFont="1" applyFill="1" applyBorder="1"/>
    <xf numFmtId="42" fontId="7" fillId="2" borderId="17" xfId="0" applyNumberFormat="1" applyFont="1" applyFill="1" applyBorder="1" applyAlignment="1">
      <alignment horizontal="right"/>
    </xf>
    <xf numFmtId="164" fontId="7" fillId="2" borderId="18" xfId="0" applyNumberFormat="1" applyFont="1" applyFill="1" applyBorder="1"/>
    <xf numFmtId="0" fontId="7" fillId="2" borderId="36" xfId="0" applyFont="1" applyFill="1" applyBorder="1"/>
    <xf numFmtId="42" fontId="7" fillId="2" borderId="37" xfId="0" applyNumberFormat="1" applyFont="1" applyFill="1" applyBorder="1"/>
    <xf numFmtId="42" fontId="7" fillId="2" borderId="38" xfId="0" applyNumberFormat="1" applyFont="1" applyFill="1" applyBorder="1"/>
    <xf numFmtId="42" fontId="7" fillId="2" borderId="39" xfId="0" applyNumberFormat="1" applyFont="1" applyFill="1" applyBorder="1"/>
    <xf numFmtId="164" fontId="7" fillId="2" borderId="37" xfId="0" applyNumberFormat="1" applyFont="1" applyFill="1" applyBorder="1"/>
    <xf numFmtId="164" fontId="7" fillId="2" borderId="38" xfId="0" applyNumberFormat="1" applyFont="1" applyFill="1" applyBorder="1"/>
    <xf numFmtId="9" fontId="7" fillId="2" borderId="39" xfId="0" applyNumberFormat="1" applyFont="1" applyFill="1" applyBorder="1"/>
    <xf numFmtId="0" fontId="7" fillId="2" borderId="31" xfId="0" applyFont="1" applyFill="1" applyBorder="1"/>
    <xf numFmtId="41" fontId="7" fillId="2" borderId="17" xfId="0" applyNumberFormat="1" applyFont="1" applyFill="1" applyBorder="1"/>
    <xf numFmtId="41" fontId="7" fillId="2" borderId="18" xfId="0" applyNumberFormat="1" applyFont="1" applyFill="1" applyBorder="1"/>
    <xf numFmtId="41" fontId="7" fillId="2" borderId="40" xfId="0" applyNumberFormat="1" applyFont="1" applyFill="1" applyBorder="1"/>
    <xf numFmtId="0" fontId="7" fillId="2" borderId="41" xfId="0" applyFont="1" applyFill="1" applyBorder="1" applyAlignment="1">
      <alignment horizontal="center"/>
    </xf>
    <xf numFmtId="42" fontId="0" fillId="0" borderId="42" xfId="0" applyNumberFormat="1" applyBorder="1"/>
    <xf numFmtId="42" fontId="7" fillId="2" borderId="43" xfId="0" applyNumberFormat="1" applyFont="1" applyFill="1" applyBorder="1"/>
    <xf numFmtId="41" fontId="7" fillId="2" borderId="43" xfId="0" applyNumberFormat="1" applyFont="1" applyFill="1" applyBorder="1"/>
    <xf numFmtId="41" fontId="7" fillId="2" borderId="34" xfId="0" applyNumberFormat="1" applyFont="1" applyFill="1" applyBorder="1"/>
    <xf numFmtId="0" fontId="3" fillId="0" borderId="15" xfId="0" applyFont="1" applyBorder="1"/>
    <xf numFmtId="42" fontId="0" fillId="0" borderId="0" xfId="0" applyNumberFormat="1" applyBorder="1" applyAlignment="1">
      <alignment horizontal="right"/>
    </xf>
    <xf numFmtId="42" fontId="0" fillId="0" borderId="5" xfId="0" applyNumberFormat="1" applyBorder="1" applyAlignment="1">
      <alignment horizontal="right"/>
    </xf>
    <xf numFmtId="42" fontId="0" fillId="0" borderId="44" xfId="0" applyNumberFormat="1" applyBorder="1" applyAlignment="1">
      <alignment horizontal="right"/>
    </xf>
    <xf numFmtId="42" fontId="0" fillId="0" borderId="40" xfId="0" applyNumberFormat="1" applyBorder="1"/>
    <xf numFmtId="42" fontId="0" fillId="0" borderId="17" xfId="0" applyNumberFormat="1" applyBorder="1"/>
    <xf numFmtId="42" fontId="0" fillId="0" borderId="18" xfId="1" applyNumberFormat="1" applyFont="1" applyBorder="1"/>
    <xf numFmtId="42" fontId="0" fillId="0" borderId="18" xfId="0" applyNumberFormat="1" applyBorder="1"/>
    <xf numFmtId="42" fontId="0" fillId="0" borderId="43" xfId="0" applyNumberFormat="1" applyBorder="1"/>
    <xf numFmtId="42" fontId="0" fillId="0" borderId="34" xfId="0" applyNumberFormat="1" applyBorder="1"/>
    <xf numFmtId="0" fontId="1" fillId="0" borderId="31" xfId="0" applyFont="1" applyBorder="1"/>
    <xf numFmtId="0" fontId="1" fillId="0" borderId="15" xfId="0" applyFont="1" applyBorder="1"/>
    <xf numFmtId="164" fontId="7" fillId="2" borderId="34" xfId="0" applyNumberFormat="1" applyFont="1" applyFill="1" applyBorder="1"/>
    <xf numFmtId="0" fontId="1" fillId="0" borderId="4" xfId="0" applyFont="1" applyBorder="1" applyAlignment="1">
      <alignment wrapText="1"/>
    </xf>
    <xf numFmtId="0" fontId="0" fillId="0" borderId="0" xfId="0" applyAlignment="1">
      <alignment wrapText="1"/>
    </xf>
    <xf numFmtId="0" fontId="0" fillId="0" borderId="5" xfId="0" applyBorder="1" applyAlignment="1">
      <alignment wrapText="1"/>
    </xf>
    <xf numFmtId="0" fontId="9" fillId="0" borderId="1" xfId="0" applyFont="1" applyBorder="1" applyAlignment="1">
      <alignment horizontal="centerContinuous"/>
    </xf>
    <xf numFmtId="0" fontId="10" fillId="0" borderId="4" xfId="0" applyFont="1" applyBorder="1" applyAlignment="1">
      <alignment horizontal="centerContinuous"/>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tabSelected="1" workbookViewId="0"/>
  </sheetViews>
  <sheetFormatPr defaultRowHeight="13.2" x14ac:dyDescent="0.25"/>
  <cols>
    <col min="1" max="1" width="15.6640625" customWidth="1"/>
    <col min="2" max="2" width="1.6640625" customWidth="1"/>
    <col min="3" max="33" width="13.77734375" customWidth="1"/>
  </cols>
  <sheetData>
    <row r="1" spans="1:33" ht="30" x14ac:dyDescent="0.5">
      <c r="A1" s="91" t="s">
        <v>77</v>
      </c>
      <c r="B1" s="4"/>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7"/>
    </row>
    <row r="2" spans="1:33" ht="23.4" thickBot="1" x14ac:dyDescent="0.45">
      <c r="A2" s="92" t="s">
        <v>120</v>
      </c>
      <c r="B2" s="9"/>
      <c r="C2" s="10"/>
      <c r="D2" s="10"/>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ht="13.8" thickBot="1" x14ac:dyDescent="0.3">
      <c r="A3" s="15" t="s">
        <v>7</v>
      </c>
      <c r="B3" s="16"/>
      <c r="C3" s="17">
        <v>1993</v>
      </c>
      <c r="D3" s="18">
        <v>1994</v>
      </c>
      <c r="E3" s="18">
        <v>1995</v>
      </c>
      <c r="F3" s="18">
        <v>1996</v>
      </c>
      <c r="G3" s="18">
        <v>1997</v>
      </c>
      <c r="H3" s="18">
        <v>1998</v>
      </c>
      <c r="I3" s="18">
        <v>1999</v>
      </c>
      <c r="J3" s="18">
        <v>2000</v>
      </c>
      <c r="K3" s="18">
        <v>2001</v>
      </c>
      <c r="L3" s="18">
        <v>2002</v>
      </c>
      <c r="M3" s="18">
        <v>2003</v>
      </c>
      <c r="N3" s="18">
        <v>2004</v>
      </c>
      <c r="O3" s="18">
        <v>2005</v>
      </c>
      <c r="P3" s="70">
        <v>2006</v>
      </c>
      <c r="Q3" s="18">
        <v>2007</v>
      </c>
      <c r="R3" s="17">
        <v>2008</v>
      </c>
      <c r="S3" s="18">
        <v>2009</v>
      </c>
      <c r="T3" s="18">
        <v>2010</v>
      </c>
      <c r="U3" s="18">
        <v>2011</v>
      </c>
      <c r="V3" s="18">
        <v>2012</v>
      </c>
      <c r="W3" s="18">
        <v>2013</v>
      </c>
      <c r="X3" s="18">
        <v>2014</v>
      </c>
      <c r="Y3" s="18">
        <v>2015</v>
      </c>
      <c r="Z3" s="18">
        <v>2016</v>
      </c>
      <c r="AA3" s="18">
        <v>2017</v>
      </c>
      <c r="AB3" s="18">
        <v>2018</v>
      </c>
      <c r="AC3" s="18">
        <v>2019</v>
      </c>
      <c r="AD3" s="18">
        <v>2020</v>
      </c>
      <c r="AE3" s="18">
        <v>2021</v>
      </c>
      <c r="AF3" s="18">
        <v>2022</v>
      </c>
      <c r="AG3" s="49">
        <v>2023</v>
      </c>
    </row>
    <row r="4" spans="1:33" x14ac:dyDescent="0.25">
      <c r="A4" s="19" t="s">
        <v>0</v>
      </c>
      <c r="B4" s="20"/>
      <c r="C4" s="21">
        <f>'1993'!K5</f>
        <v>474005</v>
      </c>
      <c r="D4" s="22">
        <f>'1994'!K5</f>
        <v>431854</v>
      </c>
      <c r="E4" s="22">
        <f>'1995'!K5</f>
        <v>442870</v>
      </c>
      <c r="F4" s="23">
        <f>'1996'!K5</f>
        <v>462608</v>
      </c>
      <c r="G4" s="23">
        <f>'1997'!K5</f>
        <v>484167</v>
      </c>
      <c r="H4" s="22">
        <f>'1998'!K5</f>
        <v>547566</v>
      </c>
      <c r="I4" s="22">
        <f>'1999'!K5</f>
        <v>539853</v>
      </c>
      <c r="J4" s="22">
        <f>'2000'!K5</f>
        <v>583600</v>
      </c>
      <c r="K4" s="22">
        <f>'2001'!K5</f>
        <v>687089</v>
      </c>
      <c r="L4" s="22">
        <f>'2002'!K5</f>
        <v>2200</v>
      </c>
      <c r="M4" s="22">
        <f>'2003'!K5</f>
        <v>605861</v>
      </c>
      <c r="N4" s="22">
        <f>'2004'!K5</f>
        <v>1076897</v>
      </c>
      <c r="O4" s="22">
        <f>'2005'!K5</f>
        <v>595015</v>
      </c>
      <c r="P4" s="71">
        <f>'2006'!K5</f>
        <v>856281</v>
      </c>
      <c r="Q4" s="22">
        <f>'2007'!K5</f>
        <v>1577816</v>
      </c>
      <c r="R4" s="21">
        <f>'2008'!K5</f>
        <v>474206</v>
      </c>
      <c r="S4" s="22">
        <f>'2009'!K5</f>
        <v>425698</v>
      </c>
      <c r="T4" s="22">
        <f>'2010'!K5</f>
        <v>305937</v>
      </c>
      <c r="U4" s="22">
        <f>'2011'!K5</f>
        <v>296718</v>
      </c>
      <c r="V4" s="22">
        <f>'2012'!K5</f>
        <v>245763</v>
      </c>
      <c r="W4" s="22">
        <f>'2013'!K5</f>
        <v>278453</v>
      </c>
      <c r="X4" s="22">
        <f>'2014'!K5</f>
        <v>288536</v>
      </c>
      <c r="Y4" s="22">
        <f>'2015'!K5</f>
        <v>285534</v>
      </c>
      <c r="Z4" s="22">
        <f>'2016'!K5</f>
        <v>306349</v>
      </c>
      <c r="AA4" s="22">
        <f>'2017'!K5</f>
        <v>306760</v>
      </c>
      <c r="AB4" s="22">
        <f>'2018'!K5</f>
        <v>313939</v>
      </c>
      <c r="AC4" s="22">
        <f>'2019'!K5</f>
        <v>341187</v>
      </c>
      <c r="AD4" s="22">
        <f>'2020'!K5</f>
        <v>349601</v>
      </c>
      <c r="AE4" s="22">
        <f>'2021'!K5</f>
        <v>409806</v>
      </c>
      <c r="AF4" s="22">
        <f>'2022'!K5</f>
        <v>464076</v>
      </c>
      <c r="AG4" s="50">
        <f>'2023'!K5</f>
        <v>559622</v>
      </c>
    </row>
    <row r="5" spans="1:33" x14ac:dyDescent="0.25">
      <c r="A5" s="25" t="s">
        <v>8</v>
      </c>
      <c r="B5" s="26"/>
      <c r="C5" s="80">
        <f>'1993'!K6</f>
        <v>0</v>
      </c>
      <c r="D5" s="82">
        <f>'1994'!K6</f>
        <v>0</v>
      </c>
      <c r="E5" s="81">
        <f>'1995'!K6</f>
        <v>119779</v>
      </c>
      <c r="F5" s="81">
        <f>'1996'!K6</f>
        <v>254876</v>
      </c>
      <c r="G5" s="81">
        <f>'1997'!K6</f>
        <v>297359</v>
      </c>
      <c r="H5" s="81">
        <f>'1998'!K6</f>
        <v>338675</v>
      </c>
      <c r="I5" s="81">
        <f>'1999'!K6</f>
        <v>333880</v>
      </c>
      <c r="J5" s="82">
        <f>'2000'!K6</f>
        <v>360230</v>
      </c>
      <c r="K5" s="82">
        <f>'2001'!K6</f>
        <v>390916</v>
      </c>
      <c r="L5" s="82">
        <f>'2002'!K6</f>
        <v>414448</v>
      </c>
      <c r="M5" s="82">
        <f>'2003'!K6</f>
        <v>434497</v>
      </c>
      <c r="N5" s="82">
        <f>'2004'!K6</f>
        <v>507832</v>
      </c>
      <c r="O5" s="82">
        <f>'2005'!K6</f>
        <v>471629</v>
      </c>
      <c r="P5" s="83">
        <f>'2006'!K6</f>
        <v>575612</v>
      </c>
      <c r="Q5" s="82">
        <f>'2007'!K6</f>
        <v>646286</v>
      </c>
      <c r="R5" s="80">
        <f>'2008'!K6</f>
        <v>666262</v>
      </c>
      <c r="S5" s="82">
        <f>'2009'!K6</f>
        <v>639137</v>
      </c>
      <c r="T5" s="82">
        <f>'2010'!K6</f>
        <v>612403</v>
      </c>
      <c r="U5" s="82">
        <f>'2011'!K6</f>
        <v>600133</v>
      </c>
      <c r="V5" s="82">
        <f>'2012'!K6</f>
        <v>546738</v>
      </c>
      <c r="W5" s="82">
        <f>'2013'!K6</f>
        <v>513318</v>
      </c>
      <c r="X5" s="82">
        <f>'2014'!K6</f>
        <v>558719</v>
      </c>
      <c r="Y5" s="82">
        <f>'2015'!K6</f>
        <v>582548</v>
      </c>
      <c r="Z5" s="82">
        <f>'2016'!K6</f>
        <v>557980</v>
      </c>
      <c r="AA5" s="82">
        <f>'2017'!K6</f>
        <v>665703</v>
      </c>
      <c r="AB5" s="82">
        <f>'2018'!K6</f>
        <v>600138</v>
      </c>
      <c r="AC5" s="82">
        <f>'2019'!K6</f>
        <v>598425</v>
      </c>
      <c r="AD5" s="82">
        <f>'2020'!K6</f>
        <v>603999</v>
      </c>
      <c r="AE5" s="82">
        <f>'2021'!K6</f>
        <v>600491</v>
      </c>
      <c r="AF5" s="82">
        <f>'2022'!K6</f>
        <v>721365</v>
      </c>
      <c r="AG5" s="84">
        <f>'2023'!K6</f>
        <v>0</v>
      </c>
    </row>
    <row r="6" spans="1:33" x14ac:dyDescent="0.25">
      <c r="A6" s="25" t="s">
        <v>9</v>
      </c>
      <c r="B6" s="26"/>
      <c r="C6" s="80">
        <f>'1993'!K7</f>
        <v>0</v>
      </c>
      <c r="D6" s="82">
        <f>'1994'!K7</f>
        <v>0</v>
      </c>
      <c r="E6" s="81">
        <f>'1995'!K7</f>
        <v>0</v>
      </c>
      <c r="F6" s="81">
        <f>'1996'!K7</f>
        <v>0</v>
      </c>
      <c r="G6" s="81">
        <f>'1997'!K7</f>
        <v>0</v>
      </c>
      <c r="H6" s="81">
        <f>'1998'!K7</f>
        <v>0</v>
      </c>
      <c r="I6" s="81">
        <f>'1999'!K7</f>
        <v>0</v>
      </c>
      <c r="J6" s="82">
        <f>'2000'!K7</f>
        <v>0</v>
      </c>
      <c r="K6" s="82">
        <f>'2001'!K7</f>
        <v>471982</v>
      </c>
      <c r="L6" s="82">
        <f>'2002'!K7</f>
        <v>0</v>
      </c>
      <c r="M6" s="82">
        <f>'2003'!K7</f>
        <v>0</v>
      </c>
      <c r="N6" s="82">
        <f>'2004'!K7</f>
        <v>0</v>
      </c>
      <c r="O6" s="82">
        <f>'2005'!K7</f>
        <v>0</v>
      </c>
      <c r="P6" s="83">
        <f>'2006'!K7</f>
        <v>0</v>
      </c>
      <c r="Q6" s="82">
        <f>'2007'!K7</f>
        <v>0</v>
      </c>
      <c r="R6" s="80">
        <f>'2008'!K7</f>
        <v>0</v>
      </c>
      <c r="S6" s="82">
        <f>'2009'!K7</f>
        <v>72693</v>
      </c>
      <c r="T6" s="82">
        <f>'2010'!K7</f>
        <v>0</v>
      </c>
      <c r="U6" s="82">
        <f>'2011'!K7</f>
        <v>0</v>
      </c>
      <c r="V6" s="82">
        <f>'2012'!K7</f>
        <v>0</v>
      </c>
      <c r="W6" s="82">
        <f>'2013'!K7</f>
        <v>0</v>
      </c>
      <c r="X6" s="82">
        <f>'2014'!K7</f>
        <v>0</v>
      </c>
      <c r="Y6" s="82">
        <f>'2015'!K7</f>
        <v>0</v>
      </c>
      <c r="Z6" s="82">
        <f>'2016'!K7</f>
        <v>0</v>
      </c>
      <c r="AA6" s="82">
        <f>'2017'!K7</f>
        <v>0</v>
      </c>
      <c r="AB6" s="82">
        <f>'2018'!K7</f>
        <v>0</v>
      </c>
      <c r="AC6" s="82">
        <f>'2019'!K7</f>
        <v>0</v>
      </c>
      <c r="AD6" s="82">
        <f>'2020'!K7</f>
        <v>0</v>
      </c>
      <c r="AE6" s="82">
        <f>'2021'!K7</f>
        <v>0</v>
      </c>
      <c r="AF6" s="82">
        <f>'2022'!K7</f>
        <v>0</v>
      </c>
      <c r="AG6" s="84">
        <f>'2023'!K7</f>
        <v>0</v>
      </c>
    </row>
    <row r="7" spans="1:33" x14ac:dyDescent="0.25">
      <c r="A7" s="25" t="s">
        <v>10</v>
      </c>
      <c r="B7" s="26"/>
      <c r="C7" s="80">
        <f>'1993'!K8</f>
        <v>10502</v>
      </c>
      <c r="D7" s="82">
        <f>'1994'!K8</f>
        <v>8366</v>
      </c>
      <c r="E7" s="82">
        <f>'1995'!K8</f>
        <v>9532</v>
      </c>
      <c r="F7" s="81">
        <f>'1996'!K8</f>
        <v>9880</v>
      </c>
      <c r="G7" s="81">
        <f>'1997'!K8</f>
        <v>96914</v>
      </c>
      <c r="H7" s="82">
        <f>'1998'!K8</f>
        <v>622274</v>
      </c>
      <c r="I7" s="82">
        <f>'1999'!K8</f>
        <v>283124</v>
      </c>
      <c r="J7" s="82">
        <f>'2000'!K8</f>
        <v>260819</v>
      </c>
      <c r="K7" s="82">
        <f>'2001'!K8</f>
        <v>9415</v>
      </c>
      <c r="L7" s="82">
        <f>'2002'!K8</f>
        <v>20486</v>
      </c>
      <c r="M7" s="82">
        <f>'2003'!K8</f>
        <v>709</v>
      </c>
      <c r="N7" s="82">
        <f>'2004'!K8</f>
        <v>0</v>
      </c>
      <c r="O7" s="82">
        <f>'2005'!K8</f>
        <v>0</v>
      </c>
      <c r="P7" s="83">
        <f>'2006'!K8</f>
        <v>0</v>
      </c>
      <c r="Q7" s="82">
        <f>'2007'!K8</f>
        <v>0</v>
      </c>
      <c r="R7" s="80">
        <f>'2008'!K8</f>
        <v>0</v>
      </c>
      <c r="S7" s="82">
        <f>'2009'!K8</f>
        <v>0</v>
      </c>
      <c r="T7" s="82">
        <f>'2010'!K8</f>
        <v>0</v>
      </c>
      <c r="U7" s="82">
        <f>'2011'!K8</f>
        <v>0</v>
      </c>
      <c r="V7" s="82">
        <f>'2012'!K8</f>
        <v>0</v>
      </c>
      <c r="W7" s="82">
        <f>'2013'!K8</f>
        <v>0</v>
      </c>
      <c r="X7" s="82">
        <f>'2014'!K8</f>
        <v>0</v>
      </c>
      <c r="Y7" s="82">
        <f>'2015'!K8</f>
        <v>0</v>
      </c>
      <c r="Z7" s="82">
        <f>'2016'!K8</f>
        <v>0</v>
      </c>
      <c r="AA7" s="82">
        <f>'2017'!K8</f>
        <v>0</v>
      </c>
      <c r="AB7" s="82">
        <f>'2018'!K8</f>
        <v>0</v>
      </c>
      <c r="AC7" s="82">
        <f>'2019'!K8</f>
        <v>0</v>
      </c>
      <c r="AD7" s="82">
        <f>'2020'!K8</f>
        <v>0</v>
      </c>
      <c r="AE7" s="82">
        <f>'2021'!K8</f>
        <v>0</v>
      </c>
      <c r="AF7" s="82">
        <f>'2022'!K8</f>
        <v>0</v>
      </c>
      <c r="AG7" s="84">
        <f>'2023'!K8</f>
        <v>0</v>
      </c>
    </row>
    <row r="8" spans="1:33" x14ac:dyDescent="0.25">
      <c r="A8" s="25" t="s">
        <v>11</v>
      </c>
      <c r="B8" s="26"/>
      <c r="C8" s="80">
        <f>'1993'!K9</f>
        <v>4687530</v>
      </c>
      <c r="D8" s="82">
        <f>'1994'!K9</f>
        <v>4565933</v>
      </c>
      <c r="E8" s="81">
        <f>'1995'!K9</f>
        <v>4702841</v>
      </c>
      <c r="F8" s="81">
        <f>'1996'!K9</f>
        <v>5232772</v>
      </c>
      <c r="G8" s="81">
        <f>'1997'!K9</f>
        <v>5167306</v>
      </c>
      <c r="H8" s="81">
        <f>'1998'!K9</f>
        <v>5792511</v>
      </c>
      <c r="I8" s="81">
        <f>'1999'!K9</f>
        <v>6188520</v>
      </c>
      <c r="J8" s="82">
        <f>'2000'!K9</f>
        <v>6512856</v>
      </c>
      <c r="K8" s="82">
        <f>'2001'!K9</f>
        <v>8896829</v>
      </c>
      <c r="L8" s="82">
        <f>'2002'!K9</f>
        <v>7399044</v>
      </c>
      <c r="M8" s="82">
        <f>'2003'!K9</f>
        <v>8206818</v>
      </c>
      <c r="N8" s="82">
        <f>'2004'!K9</f>
        <v>8554875</v>
      </c>
      <c r="O8" s="82">
        <f>'2005'!K9</f>
        <v>12532188</v>
      </c>
      <c r="P8" s="83">
        <f>'2006'!K9</f>
        <v>15737576</v>
      </c>
      <c r="Q8" s="82">
        <f>'2007'!K9</f>
        <v>15487500</v>
      </c>
      <c r="R8" s="80">
        <f>'2008'!K9</f>
        <v>15547727</v>
      </c>
      <c r="S8" s="82">
        <f>'2009'!K9</f>
        <v>15863455</v>
      </c>
      <c r="T8" s="82">
        <f>'2010'!K9</f>
        <v>14172835</v>
      </c>
      <c r="U8" s="82">
        <f>'2011'!K9</f>
        <v>13812429</v>
      </c>
      <c r="V8" s="82">
        <f>'2012'!K9</f>
        <v>12713490</v>
      </c>
      <c r="W8" s="82">
        <f>'2013'!K9</f>
        <v>12601382</v>
      </c>
      <c r="X8" s="82">
        <f>'2014'!K9</f>
        <v>13345071</v>
      </c>
      <c r="Y8" s="82">
        <f>'2015'!K9</f>
        <v>13671199</v>
      </c>
      <c r="Z8" s="82">
        <f>'2016'!K9</f>
        <v>13605348</v>
      </c>
      <c r="AA8" s="82">
        <f>'2017'!K9</f>
        <v>13715714</v>
      </c>
      <c r="AB8" s="82">
        <f>'2018'!K9</f>
        <v>14097326</v>
      </c>
      <c r="AC8" s="82">
        <f>'2019'!K9</f>
        <v>14385254</v>
      </c>
      <c r="AD8" s="82">
        <f>'2020'!K9</f>
        <v>13938670</v>
      </c>
      <c r="AE8" s="82">
        <f>'2021'!K9</f>
        <v>14900383</v>
      </c>
      <c r="AF8" s="82">
        <f>'2022'!K9</f>
        <v>17585973</v>
      </c>
      <c r="AG8" s="84">
        <f>'2023'!K9</f>
        <v>19281750</v>
      </c>
    </row>
    <row r="9" spans="1:33" x14ac:dyDescent="0.25">
      <c r="A9" s="25" t="s">
        <v>12</v>
      </c>
      <c r="B9" s="26"/>
      <c r="C9" s="80">
        <f>'1993'!K10</f>
        <v>509000</v>
      </c>
      <c r="D9" s="82">
        <f>'1994'!K10</f>
        <v>541000</v>
      </c>
      <c r="E9" s="81">
        <f>'1995'!K10</f>
        <v>582000</v>
      </c>
      <c r="F9" s="81">
        <f>'1996'!K10</f>
        <v>695000</v>
      </c>
      <c r="G9" s="81">
        <f>'1997'!K10</f>
        <v>618000</v>
      </c>
      <c r="H9" s="81">
        <f>'1998'!K10</f>
        <v>748000</v>
      </c>
      <c r="I9" s="81">
        <f>'1999'!K10</f>
        <v>4398000</v>
      </c>
      <c r="J9" s="82">
        <f>'2000'!K10</f>
        <v>5091000</v>
      </c>
      <c r="K9" s="82">
        <f>'2001'!K10</f>
        <v>4816000</v>
      </c>
      <c r="L9" s="82">
        <f>'2002'!K10</f>
        <v>3862000</v>
      </c>
      <c r="M9" s="82">
        <f>'2003'!K10</f>
        <v>3999000</v>
      </c>
      <c r="N9" s="82">
        <f>'2004'!K10</f>
        <v>3689000</v>
      </c>
      <c r="O9" s="82">
        <f>'2005'!K10</f>
        <v>2936000</v>
      </c>
      <c r="P9" s="83">
        <f>'2006'!K10</f>
        <v>2418000</v>
      </c>
      <c r="Q9" s="82">
        <f>'2007'!K10</f>
        <v>1586000</v>
      </c>
      <c r="R9" s="80">
        <f>'2008'!K10</f>
        <v>1248000</v>
      </c>
      <c r="S9" s="82">
        <f>'2009'!K10</f>
        <v>1317000</v>
      </c>
      <c r="T9" s="82">
        <f>'2010'!K10</f>
        <v>1128000</v>
      </c>
      <c r="U9" s="82">
        <f>'2011'!K10</f>
        <v>1073000</v>
      </c>
      <c r="V9" s="82">
        <f>'2012'!K10</f>
        <v>1051000</v>
      </c>
      <c r="W9" s="82">
        <f>'2013'!K10</f>
        <v>1017000</v>
      </c>
      <c r="X9" s="82">
        <f>'2014'!K10</f>
        <v>807000</v>
      </c>
      <c r="Y9" s="82">
        <f>'2015'!K10</f>
        <v>864000</v>
      </c>
      <c r="Z9" s="82">
        <f>'2016'!K10</f>
        <v>829000</v>
      </c>
      <c r="AA9" s="82">
        <f>'2017'!K10</f>
        <v>806000</v>
      </c>
      <c r="AB9" s="82">
        <f>'2018'!K10</f>
        <v>853000</v>
      </c>
      <c r="AC9" s="82">
        <f>'2019'!K10</f>
        <v>903195</v>
      </c>
      <c r="AD9" s="82">
        <f>'2020'!K10</f>
        <v>817941</v>
      </c>
      <c r="AE9" s="82">
        <f>'2021'!K10</f>
        <v>870827</v>
      </c>
      <c r="AF9" s="82">
        <f>'2022'!K10</f>
        <v>1048455</v>
      </c>
      <c r="AG9" s="84">
        <f>'2023'!K10</f>
        <v>1202696</v>
      </c>
    </row>
    <row r="10" spans="1:33" x14ac:dyDescent="0.25">
      <c r="A10" s="25" t="s">
        <v>13</v>
      </c>
      <c r="B10" s="26"/>
      <c r="C10" s="80">
        <f>'1993'!K11</f>
        <v>0</v>
      </c>
      <c r="D10" s="82">
        <f>'1994'!K11</f>
        <v>0</v>
      </c>
      <c r="E10" s="81">
        <f>'1995'!K11</f>
        <v>0</v>
      </c>
      <c r="F10" s="81">
        <f>'1996'!K11</f>
        <v>0</v>
      </c>
      <c r="G10" s="81">
        <f>'1997'!K11</f>
        <v>0</v>
      </c>
      <c r="H10" s="81">
        <f>'1998'!K11</f>
        <v>0</v>
      </c>
      <c r="I10" s="81">
        <f>'1999'!K11</f>
        <v>0</v>
      </c>
      <c r="J10" s="82">
        <f>'2000'!K11</f>
        <v>0</v>
      </c>
      <c r="K10" s="82">
        <f>'2001'!K11</f>
        <v>0</v>
      </c>
      <c r="L10" s="82">
        <f>'2002'!K11</f>
        <v>0</v>
      </c>
      <c r="M10" s="82">
        <f>'2003'!K11</f>
        <v>0</v>
      </c>
      <c r="N10" s="82">
        <f>'2004'!K11</f>
        <v>0</v>
      </c>
      <c r="O10" s="82">
        <f>'2005'!K11</f>
        <v>0</v>
      </c>
      <c r="P10" s="83">
        <f>'2006'!K11</f>
        <v>0</v>
      </c>
      <c r="Q10" s="82">
        <f>'2007'!K11</f>
        <v>0</v>
      </c>
      <c r="R10" s="80">
        <f>'2008'!K11</f>
        <v>0</v>
      </c>
      <c r="S10" s="82">
        <f>'2009'!K11</f>
        <v>0</v>
      </c>
      <c r="T10" s="82">
        <f>'2010'!K11</f>
        <v>0</v>
      </c>
      <c r="U10" s="82">
        <f>'2011'!K11</f>
        <v>0</v>
      </c>
      <c r="V10" s="82">
        <f>'2012'!K11</f>
        <v>0</v>
      </c>
      <c r="W10" s="82">
        <f>'2013'!K11</f>
        <v>0</v>
      </c>
      <c r="X10" s="82">
        <f>'2014'!K11</f>
        <v>0</v>
      </c>
      <c r="Y10" s="82">
        <f>'2015'!K11</f>
        <v>0</v>
      </c>
      <c r="Z10" s="82">
        <f>'2016'!K11</f>
        <v>0</v>
      </c>
      <c r="AA10" s="82">
        <f>'2017'!K11</f>
        <v>0</v>
      </c>
      <c r="AB10" s="82">
        <f>'2018'!K11</f>
        <v>0</v>
      </c>
      <c r="AC10" s="82">
        <f>'2019'!K11</f>
        <v>0</v>
      </c>
      <c r="AD10" s="82">
        <f>'2020'!K11</f>
        <v>0</v>
      </c>
      <c r="AE10" s="82">
        <f>'2021'!K11</f>
        <v>0</v>
      </c>
      <c r="AF10" s="82">
        <f>'2022'!K11</f>
        <v>0</v>
      </c>
      <c r="AG10" s="84">
        <f>'2023'!K11</f>
        <v>0</v>
      </c>
    </row>
    <row r="11" spans="1:33" x14ac:dyDescent="0.25">
      <c r="A11" s="25" t="s">
        <v>14</v>
      </c>
      <c r="B11" s="26"/>
      <c r="C11" s="80">
        <f>'1993'!K12</f>
        <v>4211680</v>
      </c>
      <c r="D11" s="82">
        <f>'1994'!K12</f>
        <v>4218465</v>
      </c>
      <c r="E11" s="82">
        <f>'1995'!K12</f>
        <v>4382534</v>
      </c>
      <c r="F11" s="81">
        <f>'1996'!K12</f>
        <v>4845445</v>
      </c>
      <c r="G11" s="81">
        <f>'1997'!K12</f>
        <v>4936854</v>
      </c>
      <c r="H11" s="82">
        <f>'1998'!K12</f>
        <v>5489063</v>
      </c>
      <c r="I11" s="82">
        <f>'1999'!K12</f>
        <v>5540969</v>
      </c>
      <c r="J11" s="82">
        <f>'2000'!K12</f>
        <v>5433738</v>
      </c>
      <c r="K11" s="82">
        <f>'2001'!K12</f>
        <v>6281457</v>
      </c>
      <c r="L11" s="82">
        <f>'2002'!K12</f>
        <v>5650812</v>
      </c>
      <c r="M11" s="82">
        <f>'2003'!K12</f>
        <v>4935263</v>
      </c>
      <c r="N11" s="82">
        <f>'2004'!K12</f>
        <v>7382934</v>
      </c>
      <c r="O11" s="82">
        <f>'2005'!K12</f>
        <v>7180113</v>
      </c>
      <c r="P11" s="83">
        <f>'2006'!K12</f>
        <v>8255981</v>
      </c>
      <c r="Q11" s="82">
        <f>'2007'!K12</f>
        <v>8701628</v>
      </c>
      <c r="R11" s="80">
        <f>'2008'!K12</f>
        <v>8456735</v>
      </c>
      <c r="S11" s="82">
        <f>'2009'!K12</f>
        <v>9483004</v>
      </c>
      <c r="T11" s="82">
        <f>'2010'!K12</f>
        <v>8750773</v>
      </c>
      <c r="U11" s="82">
        <f>'2011'!K12</f>
        <v>8670905</v>
      </c>
      <c r="V11" s="82">
        <f>'2012'!K12</f>
        <v>8098035</v>
      </c>
      <c r="W11" s="82">
        <f>'2013'!K12</f>
        <v>8136902</v>
      </c>
      <c r="X11" s="82">
        <f>'2014'!K12</f>
        <v>8777834</v>
      </c>
      <c r="Y11" s="82">
        <f>'2015'!K12</f>
        <v>9117461</v>
      </c>
      <c r="Z11" s="82">
        <f>'2016'!K12</f>
        <v>8948092</v>
      </c>
      <c r="AA11" s="82">
        <f>'2017'!K12</f>
        <v>9211615</v>
      </c>
      <c r="AB11" s="82">
        <f>'2018'!K12</f>
        <v>9447366</v>
      </c>
      <c r="AC11" s="82">
        <f>'2019'!K12</f>
        <v>9821490</v>
      </c>
      <c r="AD11" s="82">
        <f>'2020'!K12</f>
        <v>9640539</v>
      </c>
      <c r="AE11" s="82">
        <f>'2021'!K12</f>
        <v>10257199</v>
      </c>
      <c r="AF11" s="82">
        <f>'2022'!K12</f>
        <v>12256500</v>
      </c>
      <c r="AG11" s="84">
        <f>'2023'!K12</f>
        <v>13925593</v>
      </c>
    </row>
    <row r="12" spans="1:33" x14ac:dyDescent="0.25">
      <c r="A12" s="25" t="s">
        <v>15</v>
      </c>
      <c r="B12" s="26"/>
      <c r="C12" s="80">
        <f>'1993'!K13</f>
        <v>386352</v>
      </c>
      <c r="D12" s="82">
        <f>'1994'!K13</f>
        <v>428756</v>
      </c>
      <c r="E12" s="82">
        <f>'1995'!K13</f>
        <v>455058</v>
      </c>
      <c r="F12" s="81">
        <f>'1996'!K13</f>
        <v>528534</v>
      </c>
      <c r="G12" s="81">
        <f>'1997'!K13</f>
        <v>565225</v>
      </c>
      <c r="H12" s="82">
        <f>'1998'!K13</f>
        <v>626060</v>
      </c>
      <c r="I12" s="82">
        <f>'1999'!K13</f>
        <v>785036</v>
      </c>
      <c r="J12" s="82">
        <f>'2000'!K13</f>
        <v>719528</v>
      </c>
      <c r="K12" s="82">
        <f>'2001'!K13</f>
        <v>798492</v>
      </c>
      <c r="L12" s="82">
        <f>'2002'!K13</f>
        <v>53004</v>
      </c>
      <c r="M12" s="82">
        <f>'2003'!K13</f>
        <v>1000</v>
      </c>
      <c r="N12" s="82">
        <f>'2004'!K13</f>
        <v>0</v>
      </c>
      <c r="O12" s="82">
        <f>'2005'!K13</f>
        <v>8644</v>
      </c>
      <c r="P12" s="83">
        <f>'2006'!K13</f>
        <v>48903</v>
      </c>
      <c r="Q12" s="82">
        <f>'2007'!K13</f>
        <v>49903</v>
      </c>
      <c r="R12" s="80">
        <f>'2008'!K13</f>
        <v>51402</v>
      </c>
      <c r="S12" s="82">
        <f>'2009'!K13</f>
        <v>51847</v>
      </c>
      <c r="T12" s="82">
        <f>'2010'!K13</f>
        <v>52252</v>
      </c>
      <c r="U12" s="82">
        <f>'2011'!K13</f>
        <v>51073</v>
      </c>
      <c r="V12" s="82">
        <f>'2012'!K13</f>
        <v>72904</v>
      </c>
      <c r="W12" s="82">
        <f>'2013'!K13</f>
        <v>0</v>
      </c>
      <c r="X12" s="82">
        <f>'2014'!K13</f>
        <v>0</v>
      </c>
      <c r="Y12" s="82">
        <f>'2015'!K13</f>
        <v>0</v>
      </c>
      <c r="Z12" s="82">
        <f>'2016'!K13</f>
        <v>0</v>
      </c>
      <c r="AA12" s="82">
        <f>'2017'!K13</f>
        <v>0</v>
      </c>
      <c r="AB12" s="82">
        <f>'2018'!K13</f>
        <v>0</v>
      </c>
      <c r="AC12" s="82">
        <f>'2019'!K13</f>
        <v>0</v>
      </c>
      <c r="AD12" s="82">
        <f>'2020'!K13</f>
        <v>0</v>
      </c>
      <c r="AE12" s="82">
        <f>'2021'!K13</f>
        <v>0</v>
      </c>
      <c r="AF12" s="82">
        <f>'2022'!K13</f>
        <v>0</v>
      </c>
      <c r="AG12" s="84">
        <f>'2023'!K13</f>
        <v>0</v>
      </c>
    </row>
    <row r="13" spans="1:33" x14ac:dyDescent="0.25">
      <c r="A13" s="25" t="s">
        <v>16</v>
      </c>
      <c r="B13" s="26"/>
      <c r="C13" s="80">
        <f>'1993'!K14</f>
        <v>896758</v>
      </c>
      <c r="D13" s="82">
        <f>'1994'!K14</f>
        <v>521449</v>
      </c>
      <c r="E13" s="81">
        <f>'1995'!K14</f>
        <v>858546</v>
      </c>
      <c r="F13" s="81">
        <f>'1996'!K14</f>
        <v>531479</v>
      </c>
      <c r="G13" s="81">
        <f>'1997'!K14</f>
        <v>3732772</v>
      </c>
      <c r="H13" s="81">
        <f>'1998'!K14</f>
        <v>528334</v>
      </c>
      <c r="I13" s="81">
        <f>'1999'!K14</f>
        <v>832016</v>
      </c>
      <c r="J13" s="82">
        <f>'2000'!K14</f>
        <v>1048680</v>
      </c>
      <c r="K13" s="82">
        <f>'2001'!K14</f>
        <v>1176598</v>
      </c>
      <c r="L13" s="82">
        <f>'2002'!K14</f>
        <v>785491</v>
      </c>
      <c r="M13" s="82">
        <f>'2003'!K14</f>
        <v>798509</v>
      </c>
      <c r="N13" s="82">
        <f>'2004'!K14</f>
        <v>902377</v>
      </c>
      <c r="O13" s="82">
        <f>'2005'!K14</f>
        <v>1147647</v>
      </c>
      <c r="P13" s="83">
        <f>'2006'!K14</f>
        <v>1483629</v>
      </c>
      <c r="Q13" s="82">
        <f>'2007'!K14</f>
        <v>1234048</v>
      </c>
      <c r="R13" s="80">
        <f>'2008'!K14</f>
        <v>1241704</v>
      </c>
      <c r="S13" s="82">
        <f>'2009'!K14</f>
        <v>1151121</v>
      </c>
      <c r="T13" s="82">
        <f>'2010'!K14</f>
        <v>979192</v>
      </c>
      <c r="U13" s="82">
        <f>'2011'!K14</f>
        <v>860675</v>
      </c>
      <c r="V13" s="82">
        <f>'2012'!K14</f>
        <v>977553</v>
      </c>
      <c r="W13" s="82">
        <f>'2013'!K14</f>
        <v>865318</v>
      </c>
      <c r="X13" s="82">
        <f>'2014'!K14</f>
        <v>1081280</v>
      </c>
      <c r="Y13" s="82">
        <f>'2015'!K14</f>
        <v>951340</v>
      </c>
      <c r="Z13" s="82">
        <f>'2016'!K14</f>
        <v>1018430</v>
      </c>
      <c r="AA13" s="82">
        <f>'2017'!K14</f>
        <v>1391955</v>
      </c>
      <c r="AB13" s="82">
        <f>'2018'!K14</f>
        <v>1623857</v>
      </c>
      <c r="AC13" s="82">
        <f>'2019'!K14</f>
        <v>1459778</v>
      </c>
      <c r="AD13" s="82">
        <f>'2020'!K14</f>
        <v>1520155</v>
      </c>
      <c r="AE13" s="82">
        <f>'2021'!K14</f>
        <v>1696269</v>
      </c>
      <c r="AF13" s="82">
        <f>'2022'!K14</f>
        <v>2168638</v>
      </c>
      <c r="AG13" s="84">
        <f>'2023'!K14</f>
        <v>2440600</v>
      </c>
    </row>
    <row r="14" spans="1:33" x14ac:dyDescent="0.25">
      <c r="A14" s="25" t="s">
        <v>17</v>
      </c>
      <c r="B14" s="26"/>
      <c r="C14" s="80">
        <f>'1993'!K15</f>
        <v>1184711</v>
      </c>
      <c r="D14" s="82">
        <f>'1994'!K15</f>
        <v>1727206</v>
      </c>
      <c r="E14" s="82">
        <f>'1995'!K15</f>
        <v>1355228</v>
      </c>
      <c r="F14" s="81">
        <f>'1996'!K15</f>
        <v>1375891</v>
      </c>
      <c r="G14" s="81">
        <f>'1997'!K15</f>
        <v>1357013</v>
      </c>
      <c r="H14" s="82">
        <f>'1998'!K15</f>
        <v>2067864</v>
      </c>
      <c r="I14" s="82">
        <f>'1999'!K15</f>
        <v>1707224</v>
      </c>
      <c r="J14" s="82">
        <f>'2000'!K15</f>
        <v>2176234</v>
      </c>
      <c r="K14" s="82">
        <f>'2001'!K15</f>
        <v>2982382</v>
      </c>
      <c r="L14" s="82">
        <f>'2002'!K15</f>
        <v>3183106</v>
      </c>
      <c r="M14" s="82">
        <f>'2003'!K15</f>
        <v>11499276</v>
      </c>
      <c r="N14" s="82">
        <f>'2004'!K15</f>
        <v>3189481</v>
      </c>
      <c r="O14" s="82">
        <f>'2005'!K15</f>
        <v>4363637</v>
      </c>
      <c r="P14" s="83">
        <f>'2006'!K15</f>
        <v>4717902</v>
      </c>
      <c r="Q14" s="82">
        <f>'2007'!K15</f>
        <v>5503416</v>
      </c>
      <c r="R14" s="80">
        <f>'2008'!K15</f>
        <v>6307227</v>
      </c>
      <c r="S14" s="82">
        <f>'2009'!K15</f>
        <v>0</v>
      </c>
      <c r="T14" s="82">
        <f>'2010'!K15</f>
        <v>1320141</v>
      </c>
      <c r="U14" s="82">
        <f>'2011'!K15</f>
        <v>1938733</v>
      </c>
      <c r="V14" s="82">
        <f>'2012'!K15</f>
        <v>0</v>
      </c>
      <c r="W14" s="82">
        <f>'2013'!K15</f>
        <v>0</v>
      </c>
      <c r="X14" s="82">
        <f>'2014'!K15</f>
        <v>0</v>
      </c>
      <c r="Y14" s="82">
        <f>'2015'!K15</f>
        <v>0</v>
      </c>
      <c r="Z14" s="82">
        <f>'2016'!K15</f>
        <v>0</v>
      </c>
      <c r="AA14" s="82">
        <f>'2017'!K15</f>
        <v>0</v>
      </c>
      <c r="AB14" s="82">
        <f>'2018'!K15</f>
        <v>0</v>
      </c>
      <c r="AC14" s="82">
        <f>'2019'!K15</f>
        <v>0</v>
      </c>
      <c r="AD14" s="82">
        <f>'2020'!K15</f>
        <v>0</v>
      </c>
      <c r="AE14" s="82">
        <f>'2021'!K15</f>
        <v>0</v>
      </c>
      <c r="AF14" s="82">
        <f>'2022'!K15</f>
        <v>0</v>
      </c>
      <c r="AG14" s="84">
        <f>'2023'!K15</f>
        <v>0</v>
      </c>
    </row>
    <row r="15" spans="1:33" x14ac:dyDescent="0.25">
      <c r="A15" s="25" t="s">
        <v>18</v>
      </c>
      <c r="B15" s="26"/>
      <c r="C15" s="80">
        <f>'1993'!K16</f>
        <v>2258517</v>
      </c>
      <c r="D15" s="82">
        <f>'1994'!K16</f>
        <v>138018</v>
      </c>
      <c r="E15" s="82">
        <f>'1995'!K16</f>
        <v>139349</v>
      </c>
      <c r="F15" s="81">
        <f>'1996'!K16</f>
        <v>354938</v>
      </c>
      <c r="G15" s="81">
        <f>'1997'!K16</f>
        <v>137863</v>
      </c>
      <c r="H15" s="82">
        <f>'1998'!K16</f>
        <v>175105</v>
      </c>
      <c r="I15" s="82">
        <f>'1999'!K16</f>
        <v>177098</v>
      </c>
      <c r="J15" s="82">
        <f>'2000'!K16</f>
        <v>234824</v>
      </c>
      <c r="K15" s="82">
        <f>'2001'!K16</f>
        <v>250385</v>
      </c>
      <c r="L15" s="82">
        <f>'2002'!K16</f>
        <v>92925</v>
      </c>
      <c r="M15" s="82">
        <f>'2003'!K16</f>
        <v>65249</v>
      </c>
      <c r="N15" s="82">
        <f>'2004'!K16</f>
        <v>32736</v>
      </c>
      <c r="O15" s="82">
        <f>'2005'!K16</f>
        <v>62038</v>
      </c>
      <c r="P15" s="83">
        <f>'2006'!K16</f>
        <v>46097</v>
      </c>
      <c r="Q15" s="82">
        <f>'2007'!K16</f>
        <v>127151</v>
      </c>
      <c r="R15" s="80">
        <f>'2008'!K16</f>
        <v>0</v>
      </c>
      <c r="S15" s="82">
        <f>'2009'!K16</f>
        <v>0</v>
      </c>
      <c r="T15" s="82">
        <f>'2010'!K16</f>
        <v>108904</v>
      </c>
      <c r="U15" s="82">
        <f>'2011'!K16</f>
        <v>70010</v>
      </c>
      <c r="V15" s="82">
        <f>'2012'!K16</f>
        <v>101836</v>
      </c>
      <c r="W15" s="82">
        <f>'2013'!K16</f>
        <v>34727</v>
      </c>
      <c r="X15" s="82">
        <f>'2014'!K16</f>
        <v>137609</v>
      </c>
      <c r="Y15" s="82">
        <f>'2015'!K16</f>
        <v>120292</v>
      </c>
      <c r="Z15" s="82">
        <f>'2016'!K16</f>
        <v>121449</v>
      </c>
      <c r="AA15" s="82">
        <f>'2017'!K16</f>
        <v>113615</v>
      </c>
      <c r="AB15" s="82">
        <f>'2018'!K16</f>
        <v>96711</v>
      </c>
      <c r="AC15" s="82">
        <f>'2019'!K16</f>
        <v>135545</v>
      </c>
      <c r="AD15" s="82">
        <f>'2020'!K16</f>
        <v>112893</v>
      </c>
      <c r="AE15" s="82">
        <f>'2021'!K16</f>
        <v>168622</v>
      </c>
      <c r="AF15" s="82">
        <f>'2022'!K16</f>
        <v>419819</v>
      </c>
      <c r="AG15" s="84">
        <f>'2023'!K16</f>
        <v>535979</v>
      </c>
    </row>
    <row r="16" spans="1:33" x14ac:dyDescent="0.25">
      <c r="A16" s="86" t="s">
        <v>105</v>
      </c>
      <c r="B16" s="26"/>
      <c r="C16" s="80">
        <f>'1993'!K17</f>
        <v>16477</v>
      </c>
      <c r="D16" s="82">
        <f>'1994'!K17</f>
        <v>12822</v>
      </c>
      <c r="E16" s="81">
        <f>'1995'!K17</f>
        <v>12934</v>
      </c>
      <c r="F16" s="81">
        <f>'1996'!K17</f>
        <v>15631</v>
      </c>
      <c r="G16" s="81">
        <f>'1997'!K17</f>
        <v>16716</v>
      </c>
      <c r="H16" s="81">
        <f>'1998'!K17</f>
        <v>184576</v>
      </c>
      <c r="I16" s="81">
        <f>'1999'!K17</f>
        <v>702890</v>
      </c>
      <c r="J16" s="82">
        <f>'2000'!K17</f>
        <v>593378</v>
      </c>
      <c r="K16" s="82">
        <f>'2001'!K17</f>
        <v>800892</v>
      </c>
      <c r="L16" s="82">
        <f>'2002'!K17</f>
        <v>740083</v>
      </c>
      <c r="M16" s="82">
        <f>'2003'!K17</f>
        <v>814693</v>
      </c>
      <c r="N16" s="82">
        <f>'2004'!K17</f>
        <v>855144</v>
      </c>
      <c r="O16" s="82">
        <f>'2005'!K17</f>
        <v>886699</v>
      </c>
      <c r="P16" s="83">
        <f>'2006'!K17</f>
        <v>1095782</v>
      </c>
      <c r="Q16" s="82">
        <f>'2007'!K17</f>
        <v>1143566</v>
      </c>
      <c r="R16" s="80">
        <f>'2008'!K17</f>
        <v>1268980</v>
      </c>
      <c r="S16" s="82">
        <f>'2009'!K17</f>
        <v>0</v>
      </c>
      <c r="T16" s="82">
        <f>'2010'!K17</f>
        <v>0</v>
      </c>
      <c r="U16" s="82">
        <f>'2011'!K17</f>
        <v>0</v>
      </c>
      <c r="V16" s="82">
        <f>'2012'!K17</f>
        <v>0</v>
      </c>
      <c r="W16" s="82">
        <f>'2013'!K17</f>
        <v>0</v>
      </c>
      <c r="X16" s="82">
        <f>'2014'!K17</f>
        <v>0</v>
      </c>
      <c r="Y16" s="82">
        <f>'2015'!K17</f>
        <v>1224621</v>
      </c>
      <c r="Z16" s="82">
        <f>'2016'!K17</f>
        <v>1192979</v>
      </c>
      <c r="AA16" s="82">
        <f>'2017'!K17</f>
        <v>1250425</v>
      </c>
      <c r="AB16" s="82">
        <f>'2018'!K17</f>
        <v>1244743</v>
      </c>
      <c r="AC16" s="82">
        <f>'2019'!K17</f>
        <v>1290519</v>
      </c>
      <c r="AD16" s="82">
        <f>'2020'!K17</f>
        <v>1269096</v>
      </c>
      <c r="AE16" s="82">
        <f>'2021'!K17</f>
        <v>1337224</v>
      </c>
      <c r="AF16" s="82">
        <f>'2022'!K17</f>
        <v>1588431</v>
      </c>
      <c r="AG16" s="84">
        <f>'2023'!K17</f>
        <v>1776873</v>
      </c>
    </row>
    <row r="17" spans="1:33" x14ac:dyDescent="0.25">
      <c r="A17" s="25" t="s">
        <v>19</v>
      </c>
      <c r="B17" s="26"/>
      <c r="C17" s="80">
        <f>'1993'!K18</f>
        <v>2708</v>
      </c>
      <c r="D17" s="82">
        <f>'1994'!K18</f>
        <v>2151</v>
      </c>
      <c r="E17" s="82">
        <f>'1995'!K18</f>
        <v>3251</v>
      </c>
      <c r="F17" s="81">
        <f>'1996'!K18</f>
        <v>3019</v>
      </c>
      <c r="G17" s="81">
        <f>'1997'!K18</f>
        <v>3294</v>
      </c>
      <c r="H17" s="82">
        <f>'1998'!K18</f>
        <v>3970</v>
      </c>
      <c r="I17" s="82">
        <f>'1999'!K18</f>
        <v>2397</v>
      </c>
      <c r="J17" s="82">
        <f>'2000'!K18</f>
        <v>4620</v>
      </c>
      <c r="K17" s="82">
        <f>'2001'!K18</f>
        <v>2295</v>
      </c>
      <c r="L17" s="82">
        <f>'2002'!K18</f>
        <v>1472</v>
      </c>
      <c r="M17" s="82">
        <f>'2003'!K18</f>
        <v>28</v>
      </c>
      <c r="N17" s="82">
        <f>'2004'!K18</f>
        <v>51</v>
      </c>
      <c r="O17" s="82">
        <f>'2005'!K18</f>
        <v>46</v>
      </c>
      <c r="P17" s="83">
        <f>'2006'!K18</f>
        <v>51</v>
      </c>
      <c r="Q17" s="82">
        <f>'2007'!K18</f>
        <v>92</v>
      </c>
      <c r="R17" s="80">
        <f>'2008'!K18</f>
        <v>0</v>
      </c>
      <c r="S17" s="82">
        <f>'2009'!K18</f>
        <v>77</v>
      </c>
      <c r="T17" s="82">
        <f>'2010'!K18</f>
        <v>62</v>
      </c>
      <c r="U17" s="82">
        <f>'2011'!K18</f>
        <v>255</v>
      </c>
      <c r="V17" s="82">
        <f>'2012'!K18</f>
        <v>57</v>
      </c>
      <c r="W17" s="82">
        <f>'2013'!K18</f>
        <v>0</v>
      </c>
      <c r="X17" s="82">
        <f>'2014'!K18</f>
        <v>0</v>
      </c>
      <c r="Y17" s="82">
        <f>'2015'!K18</f>
        <v>0</v>
      </c>
      <c r="Z17" s="82">
        <f>'2016'!K18</f>
        <v>0</v>
      </c>
      <c r="AA17" s="82">
        <f>'2017'!K18</f>
        <v>0</v>
      </c>
      <c r="AB17" s="82">
        <f>'2018'!K18</f>
        <v>0</v>
      </c>
      <c r="AC17" s="82">
        <f>'2019'!K18</f>
        <v>0</v>
      </c>
      <c r="AD17" s="82">
        <f>'2020'!K18</f>
        <v>0</v>
      </c>
      <c r="AE17" s="82">
        <f>'2021'!K18</f>
        <v>0</v>
      </c>
      <c r="AF17" s="82">
        <f>'2022'!K18</f>
        <v>0</v>
      </c>
      <c r="AG17" s="84">
        <f>'2023'!K18</f>
        <v>0</v>
      </c>
    </row>
    <row r="18" spans="1:33" x14ac:dyDescent="0.25">
      <c r="A18" s="25" t="s">
        <v>20</v>
      </c>
      <c r="B18" s="26" t="s">
        <v>65</v>
      </c>
      <c r="C18" s="80"/>
      <c r="D18" s="82"/>
      <c r="E18" s="81"/>
      <c r="F18" s="82"/>
      <c r="G18" s="81"/>
      <c r="H18" s="81"/>
      <c r="I18" s="81"/>
      <c r="J18" s="82"/>
      <c r="K18" s="82"/>
      <c r="L18" s="82"/>
      <c r="M18" s="82"/>
      <c r="N18" s="82"/>
      <c r="O18" s="82"/>
      <c r="P18" s="83"/>
      <c r="Q18" s="82"/>
      <c r="R18" s="80"/>
      <c r="S18" s="82"/>
      <c r="T18" s="82"/>
      <c r="U18" s="82"/>
      <c r="V18" s="82"/>
      <c r="W18" s="82"/>
      <c r="X18" s="82"/>
      <c r="Y18" s="82"/>
      <c r="Z18" s="82"/>
      <c r="AA18" s="82"/>
      <c r="AB18" s="82"/>
      <c r="AC18" s="82"/>
      <c r="AD18" s="82"/>
      <c r="AE18" s="82"/>
      <c r="AF18" s="82"/>
      <c r="AG18" s="84"/>
    </row>
    <row r="19" spans="1:33" x14ac:dyDescent="0.25">
      <c r="A19" s="25" t="s">
        <v>22</v>
      </c>
      <c r="B19" s="26"/>
      <c r="C19" s="80">
        <f>'1993'!K20</f>
        <v>1295101</v>
      </c>
      <c r="D19" s="82">
        <f>'1994'!K20</f>
        <v>1746988</v>
      </c>
      <c r="E19" s="81">
        <f>'1995'!K20</f>
        <v>6044145</v>
      </c>
      <c r="F19" s="81">
        <f>'1996'!K20</f>
        <v>8971309</v>
      </c>
      <c r="G19" s="81">
        <f>'1997'!K20</f>
        <v>8606865</v>
      </c>
      <c r="H19" s="81">
        <f>'1998'!K20</f>
        <v>9337841</v>
      </c>
      <c r="I19" s="81">
        <f>'1999'!K20</f>
        <v>8342051</v>
      </c>
      <c r="J19" s="82">
        <f>'2000'!K20</f>
        <v>8922025</v>
      </c>
      <c r="K19" s="82">
        <f>'2001'!K20</f>
        <v>9850542</v>
      </c>
      <c r="L19" s="82">
        <f>'2002'!K20</f>
        <v>8047383</v>
      </c>
      <c r="M19" s="82">
        <f>'2003'!K20</f>
        <v>8967695</v>
      </c>
      <c r="N19" s="82">
        <f>'2004'!K20</f>
        <v>9261723</v>
      </c>
      <c r="O19" s="82">
        <f>'2005'!K20</f>
        <v>9949406</v>
      </c>
      <c r="P19" s="83">
        <f>'2006'!K20</f>
        <v>10792257</v>
      </c>
      <c r="Q19" s="82">
        <f>'2007'!K20</f>
        <v>13113566</v>
      </c>
      <c r="R19" s="80">
        <f>'2008'!K20</f>
        <v>13245583</v>
      </c>
      <c r="S19" s="82">
        <f>'2009'!K20</f>
        <v>13808684</v>
      </c>
      <c r="T19" s="82">
        <f>'2010'!K20</f>
        <v>14109224</v>
      </c>
      <c r="U19" s="82">
        <f>'2011'!K20</f>
        <v>13811221</v>
      </c>
      <c r="V19" s="82">
        <f>'2012'!K20</f>
        <v>13372027</v>
      </c>
      <c r="W19" s="82">
        <f>'2013'!K20</f>
        <v>13307967</v>
      </c>
      <c r="X19" s="82">
        <f>'2014'!K20</f>
        <v>14608399</v>
      </c>
      <c r="Y19" s="82">
        <f>'2015'!K20</f>
        <v>15140194</v>
      </c>
      <c r="Z19" s="82">
        <f>'2016'!K20</f>
        <v>14882813</v>
      </c>
      <c r="AA19" s="82">
        <f>'2017'!K20</f>
        <v>14747242</v>
      </c>
      <c r="AB19" s="82">
        <f>'2018'!K20</f>
        <v>15461083</v>
      </c>
      <c r="AC19" s="82">
        <f>'2019'!K20</f>
        <v>15463450</v>
      </c>
      <c r="AD19" s="82">
        <f>'2020'!K20</f>
        <v>15597399</v>
      </c>
      <c r="AE19" s="82">
        <f>'2021'!K20</f>
        <v>16057617</v>
      </c>
      <c r="AF19" s="82">
        <f>'2022'!K20</f>
        <v>16596136</v>
      </c>
      <c r="AG19" s="84">
        <f>'2023'!K20</f>
        <v>16674667</v>
      </c>
    </row>
    <row r="20" spans="1:33" x14ac:dyDescent="0.25">
      <c r="A20" s="25" t="s">
        <v>21</v>
      </c>
      <c r="B20" s="26"/>
      <c r="C20" s="80">
        <f>'1993'!K21</f>
        <v>81194</v>
      </c>
      <c r="D20" s="82">
        <f>'1994'!K21</f>
        <v>113715</v>
      </c>
      <c r="E20" s="82">
        <f>'1995'!K21</f>
        <v>104086</v>
      </c>
      <c r="F20" s="81">
        <f>'1996'!K21</f>
        <v>146306</v>
      </c>
      <c r="G20" s="81">
        <f>'1997'!K21</f>
        <v>159327</v>
      </c>
      <c r="H20" s="82">
        <f>'1998'!K21</f>
        <v>18566</v>
      </c>
      <c r="I20" s="82">
        <f>'1999'!K21</f>
        <v>187767</v>
      </c>
      <c r="J20" s="82">
        <f>'2000'!K21</f>
        <v>206201</v>
      </c>
      <c r="K20" s="82">
        <f>'2001'!K21</f>
        <v>85529</v>
      </c>
      <c r="L20" s="82">
        <f>'2002'!K21</f>
        <v>43052</v>
      </c>
      <c r="M20" s="82">
        <f>'2003'!K21</f>
        <v>52090</v>
      </c>
      <c r="N20" s="82">
        <f>'2004'!K21</f>
        <v>35572</v>
      </c>
      <c r="O20" s="82">
        <f>'2005'!K21</f>
        <v>39109</v>
      </c>
      <c r="P20" s="83">
        <f>'2006'!K21</f>
        <v>38013</v>
      </c>
      <c r="Q20" s="82">
        <f>'2007'!K21</f>
        <v>101372</v>
      </c>
      <c r="R20" s="80">
        <f>'2008'!K21</f>
        <v>126249</v>
      </c>
      <c r="S20" s="82">
        <f>'2009'!K21</f>
        <v>138915</v>
      </c>
      <c r="T20" s="82">
        <f>'2010'!K21</f>
        <v>139656</v>
      </c>
      <c r="U20" s="82">
        <f>'2011'!K21</f>
        <v>145048</v>
      </c>
      <c r="V20" s="82">
        <f>'2012'!K21</f>
        <v>141113</v>
      </c>
      <c r="W20" s="82">
        <f>'2013'!K21</f>
        <v>132843</v>
      </c>
      <c r="X20" s="82">
        <f>'2014'!K21</f>
        <v>131475</v>
      </c>
      <c r="Y20" s="82">
        <f>'2015'!K21</f>
        <v>129303</v>
      </c>
      <c r="Z20" s="82">
        <f>'2016'!K21</f>
        <v>130833</v>
      </c>
      <c r="AA20" s="82">
        <f>'2017'!K21</f>
        <v>135318</v>
      </c>
      <c r="AB20" s="82">
        <f>'2018'!K21</f>
        <v>143003</v>
      </c>
      <c r="AC20" s="82">
        <f>'2019'!K21</f>
        <v>156709</v>
      </c>
      <c r="AD20" s="82">
        <f>'2020'!K21</f>
        <v>164036</v>
      </c>
      <c r="AE20" s="82">
        <f>'2021'!K21</f>
        <v>170412</v>
      </c>
      <c r="AF20" s="82">
        <f>'2022'!K21</f>
        <v>180137</v>
      </c>
      <c r="AG20" s="84">
        <f>'2023'!K21</f>
        <v>202302</v>
      </c>
    </row>
    <row r="21" spans="1:33" x14ac:dyDescent="0.25">
      <c r="A21" s="25" t="s">
        <v>23</v>
      </c>
      <c r="B21" s="26"/>
      <c r="C21" s="80">
        <f>'1993'!K22</f>
        <v>6188</v>
      </c>
      <c r="D21" s="82">
        <f>'1994'!K22</f>
        <v>6284</v>
      </c>
      <c r="E21" s="81">
        <f>'1995'!K22</f>
        <v>30868</v>
      </c>
      <c r="F21" s="81">
        <f>'1996'!K22</f>
        <v>14011</v>
      </c>
      <c r="G21" s="81">
        <f>'1997'!K22</f>
        <v>19690</v>
      </c>
      <c r="H21" s="81">
        <f>'1998'!K22</f>
        <v>20624</v>
      </c>
      <c r="I21" s="81">
        <f>'1999'!K22</f>
        <v>23682</v>
      </c>
      <c r="J21" s="82">
        <f>'2000'!K22</f>
        <v>24776</v>
      </c>
      <c r="K21" s="82">
        <f>'2001'!K22</f>
        <v>28194</v>
      </c>
      <c r="L21" s="82">
        <f>'2002'!K22</f>
        <v>22734</v>
      </c>
      <c r="M21" s="82">
        <f>'2003'!K22</f>
        <v>0</v>
      </c>
      <c r="N21" s="82">
        <f>'2004'!K22</f>
        <v>0</v>
      </c>
      <c r="O21" s="82">
        <f>'2005'!K22</f>
        <v>0</v>
      </c>
      <c r="P21" s="83">
        <f>'2006'!K22</f>
        <v>0</v>
      </c>
      <c r="Q21" s="82">
        <f>'2007'!K22</f>
        <v>0</v>
      </c>
      <c r="R21" s="80">
        <f>'2008'!K22</f>
        <v>0</v>
      </c>
      <c r="S21" s="82">
        <f>'2009'!K22</f>
        <v>0</v>
      </c>
      <c r="T21" s="82">
        <f>'2010'!K22</f>
        <v>0</v>
      </c>
      <c r="U21" s="82">
        <f>'2011'!K22</f>
        <v>0</v>
      </c>
      <c r="V21" s="82">
        <f>'2012'!K22</f>
        <v>0</v>
      </c>
      <c r="W21" s="82">
        <f>'2013'!K22</f>
        <v>0</v>
      </c>
      <c r="X21" s="82">
        <f>'2014'!K22</f>
        <v>0</v>
      </c>
      <c r="Y21" s="82">
        <f>'2015'!K22</f>
        <v>0</v>
      </c>
      <c r="Z21" s="82">
        <f>'2016'!K22</f>
        <v>0</v>
      </c>
      <c r="AA21" s="82">
        <f>'2017'!K22</f>
        <v>0</v>
      </c>
      <c r="AB21" s="82">
        <f>'2018'!K22</f>
        <v>0</v>
      </c>
      <c r="AC21" s="82">
        <f>'2019'!K22</f>
        <v>0</v>
      </c>
      <c r="AD21" s="82">
        <f>'2020'!K22</f>
        <v>0</v>
      </c>
      <c r="AE21" s="82">
        <f>'2021'!K22</f>
        <v>0</v>
      </c>
      <c r="AF21" s="82">
        <f>'2022'!K22</f>
        <v>0</v>
      </c>
      <c r="AG21" s="84">
        <f>'2023'!K22</f>
        <v>0</v>
      </c>
    </row>
    <row r="22" spans="1:33" x14ac:dyDescent="0.25">
      <c r="A22" s="25" t="s">
        <v>24</v>
      </c>
      <c r="B22" s="26"/>
      <c r="C22" s="80">
        <f>'1993'!K23</f>
        <v>101154</v>
      </c>
      <c r="D22" s="82">
        <f>'1994'!K23</f>
        <v>120569</v>
      </c>
      <c r="E22" s="81">
        <f>'1995'!K23</f>
        <v>14072</v>
      </c>
      <c r="F22" s="81">
        <f>'1996'!K23</f>
        <v>149097</v>
      </c>
      <c r="G22" s="82">
        <f>'1997'!K23</f>
        <v>145855</v>
      </c>
      <c r="H22" s="81">
        <f>'1998'!K23</f>
        <v>149955</v>
      </c>
      <c r="I22" s="81">
        <f>'1999'!K23</f>
        <v>161416</v>
      </c>
      <c r="J22" s="82">
        <f>'2000'!K23</f>
        <v>195302</v>
      </c>
      <c r="K22" s="82">
        <f>'2001'!K23</f>
        <v>207129</v>
      </c>
      <c r="L22" s="82">
        <f>'2002'!K23</f>
        <v>192507</v>
      </c>
      <c r="M22" s="82">
        <f>'2003'!K23</f>
        <v>158338</v>
      </c>
      <c r="N22" s="82">
        <f>'2004'!K23</f>
        <v>175847</v>
      </c>
      <c r="O22" s="82">
        <f>'2005'!K23</f>
        <v>180799</v>
      </c>
      <c r="P22" s="83">
        <f>'2006'!K23</f>
        <v>209469</v>
      </c>
      <c r="Q22" s="82">
        <f>'2007'!K23</f>
        <v>208977</v>
      </c>
      <c r="R22" s="80">
        <f>'2008'!K23</f>
        <v>137411</v>
      </c>
      <c r="S22" s="82">
        <f>'2009'!K23</f>
        <v>150724</v>
      </c>
      <c r="T22" s="82">
        <f>'2010'!K23</f>
        <v>76320</v>
      </c>
      <c r="U22" s="82">
        <f>'2011'!K23</f>
        <v>89004</v>
      </c>
      <c r="V22" s="82">
        <f>'2012'!K23</f>
        <v>97707</v>
      </c>
      <c r="W22" s="82">
        <f>'2013'!K23</f>
        <v>72964</v>
      </c>
      <c r="X22" s="82">
        <f>'2014'!K23</f>
        <v>113753</v>
      </c>
      <c r="Y22" s="82">
        <f>'2015'!K23</f>
        <v>129518</v>
      </c>
      <c r="Z22" s="82">
        <f>'2016'!K23</f>
        <v>128216</v>
      </c>
      <c r="AA22" s="82">
        <f>'2017'!K23</f>
        <v>134129</v>
      </c>
      <c r="AB22" s="82">
        <f>'2018'!K23</f>
        <v>141985</v>
      </c>
      <c r="AC22" s="82">
        <f>'2019'!K23</f>
        <v>150934</v>
      </c>
      <c r="AD22" s="82">
        <f>'2020'!K23</f>
        <v>160620</v>
      </c>
      <c r="AE22" s="82">
        <f>'2021'!K23</f>
        <v>0</v>
      </c>
      <c r="AF22" s="82">
        <f>'2022'!K23</f>
        <v>194278</v>
      </c>
      <c r="AG22" s="84">
        <f>'2023'!K23</f>
        <v>225881</v>
      </c>
    </row>
    <row r="23" spans="1:33" x14ac:dyDescent="0.25">
      <c r="A23" s="25" t="s">
        <v>25</v>
      </c>
      <c r="B23" s="26"/>
      <c r="C23" s="80">
        <f>'1993'!K24</f>
        <v>0</v>
      </c>
      <c r="D23" s="82">
        <f>'1994'!K24</f>
        <v>0</v>
      </c>
      <c r="E23" s="82">
        <f>'1995'!K24</f>
        <v>0</v>
      </c>
      <c r="F23" s="81">
        <f>'1996'!K24</f>
        <v>48970</v>
      </c>
      <c r="G23" s="81">
        <f>'1997'!K24</f>
        <v>62496</v>
      </c>
      <c r="H23" s="82">
        <f>'1998'!K24</f>
        <v>70980</v>
      </c>
      <c r="I23" s="82">
        <f>'1999'!K24</f>
        <v>72063</v>
      </c>
      <c r="J23" s="82">
        <f>'2000'!K24</f>
        <v>0</v>
      </c>
      <c r="K23" s="82">
        <f>'2001'!K24</f>
        <v>0</v>
      </c>
      <c r="L23" s="82">
        <f>'2002'!K24</f>
        <v>0</v>
      </c>
      <c r="M23" s="82">
        <f>'2003'!K24</f>
        <v>0</v>
      </c>
      <c r="N23" s="82">
        <f>'2004'!K24</f>
        <v>0</v>
      </c>
      <c r="O23" s="82">
        <f>'2005'!K24</f>
        <v>0</v>
      </c>
      <c r="P23" s="83">
        <f>'2006'!K24</f>
        <v>0</v>
      </c>
      <c r="Q23" s="82">
        <f>'2007'!K24</f>
        <v>0</v>
      </c>
      <c r="R23" s="80">
        <f>'2008'!K24</f>
        <v>0</v>
      </c>
      <c r="S23" s="82">
        <f>'2009'!K24</f>
        <v>0</v>
      </c>
      <c r="T23" s="82">
        <f>'2010'!K24</f>
        <v>0</v>
      </c>
      <c r="U23" s="82">
        <f>'2011'!K24</f>
        <v>0</v>
      </c>
      <c r="V23" s="82">
        <f>'2012'!K24</f>
        <v>0</v>
      </c>
      <c r="W23" s="82">
        <f>'2013'!K24</f>
        <v>0</v>
      </c>
      <c r="X23" s="82">
        <f>'2014'!K24</f>
        <v>0</v>
      </c>
      <c r="Y23" s="82">
        <f>'2015'!K24</f>
        <v>0</v>
      </c>
      <c r="Z23" s="82">
        <f>'2016'!K24</f>
        <v>0</v>
      </c>
      <c r="AA23" s="82">
        <f>'2017'!K24</f>
        <v>0</v>
      </c>
      <c r="AB23" s="82">
        <f>'2018'!K24</f>
        <v>0</v>
      </c>
      <c r="AC23" s="82">
        <f>'2019'!K24</f>
        <v>0</v>
      </c>
      <c r="AD23" s="82">
        <f>'2020'!K24</f>
        <v>0</v>
      </c>
      <c r="AE23" s="82">
        <f>'2021'!K24</f>
        <v>0</v>
      </c>
      <c r="AF23" s="82">
        <f>'2022'!K24</f>
        <v>0</v>
      </c>
      <c r="AG23" s="84">
        <f>'2023'!K24</f>
        <v>0</v>
      </c>
    </row>
    <row r="24" spans="1:33" x14ac:dyDescent="0.25">
      <c r="A24" s="25" t="s">
        <v>26</v>
      </c>
      <c r="B24" s="26"/>
      <c r="C24" s="80">
        <f>'1993'!K25</f>
        <v>13901</v>
      </c>
      <c r="D24" s="82">
        <f>'1994'!K25</f>
        <v>14026</v>
      </c>
      <c r="E24" s="82">
        <f>'1995'!K25</f>
        <v>32404</v>
      </c>
      <c r="F24" s="81">
        <f>'1996'!K25</f>
        <v>27691</v>
      </c>
      <c r="G24" s="81">
        <f>'1997'!K25</f>
        <v>22846</v>
      </c>
      <c r="H24" s="82">
        <f>'1998'!K25</f>
        <v>19780</v>
      </c>
      <c r="I24" s="82">
        <f>'1999'!K25</f>
        <v>22266</v>
      </c>
      <c r="J24" s="82">
        <f>'2000'!K25</f>
        <v>3888</v>
      </c>
      <c r="K24" s="82">
        <f>'2001'!K25</f>
        <v>21627</v>
      </c>
      <c r="L24" s="82">
        <f>'2002'!K25</f>
        <v>3302</v>
      </c>
      <c r="M24" s="82">
        <f>'2003'!K25</f>
        <v>0</v>
      </c>
      <c r="N24" s="82">
        <f>'2004'!K25</f>
        <v>16918</v>
      </c>
      <c r="O24" s="82">
        <f>'2005'!K25</f>
        <v>41691</v>
      </c>
      <c r="P24" s="83">
        <f>'2006'!K25</f>
        <v>44253</v>
      </c>
      <c r="Q24" s="82">
        <f>'2007'!K25</f>
        <v>104015</v>
      </c>
      <c r="R24" s="80">
        <f>'2008'!K25</f>
        <v>9263</v>
      </c>
      <c r="S24" s="82">
        <f>'2009'!K25</f>
        <v>48920</v>
      </c>
      <c r="T24" s="82">
        <f>'2010'!K25</f>
        <v>0</v>
      </c>
      <c r="U24" s="82">
        <f>'2011'!K25</f>
        <v>0</v>
      </c>
      <c r="V24" s="82">
        <f>'2012'!K25</f>
        <v>0</v>
      </c>
      <c r="W24" s="82">
        <f>'2013'!K25</f>
        <v>0</v>
      </c>
      <c r="X24" s="82">
        <f>'2014'!K25</f>
        <v>97030</v>
      </c>
      <c r="Y24" s="82">
        <f>'2015'!K25</f>
        <v>107867</v>
      </c>
      <c r="Z24" s="82">
        <f>'2016'!K25</f>
        <v>103597</v>
      </c>
      <c r="AA24" s="82">
        <f>'2017'!K25</f>
        <v>119143</v>
      </c>
      <c r="AB24" s="82">
        <f>'2018'!K25</f>
        <v>118365</v>
      </c>
      <c r="AC24" s="82">
        <f>'2019'!K25</f>
        <v>118900</v>
      </c>
      <c r="AD24" s="82">
        <f>'2020'!K25</f>
        <v>30567</v>
      </c>
      <c r="AE24" s="82">
        <f>'2021'!K25</f>
        <v>30787</v>
      </c>
      <c r="AF24" s="82">
        <f>'2022'!K25</f>
        <v>31689</v>
      </c>
      <c r="AG24" s="84">
        <f>'2023'!K25</f>
        <v>68557</v>
      </c>
    </row>
    <row r="25" spans="1:33" x14ac:dyDescent="0.25">
      <c r="A25" s="25" t="s">
        <v>27</v>
      </c>
      <c r="B25" s="26"/>
      <c r="C25" s="80">
        <f>'1993'!K26</f>
        <v>3994</v>
      </c>
      <c r="D25" s="82">
        <f>'1994'!K26</f>
        <v>4372</v>
      </c>
      <c r="E25" s="81">
        <f>'1995'!K26</f>
        <v>5333</v>
      </c>
      <c r="F25" s="81">
        <f>'1996'!K26</f>
        <v>5756</v>
      </c>
      <c r="G25" s="81">
        <f>'1997'!K26</f>
        <v>6168</v>
      </c>
      <c r="H25" s="81">
        <f>'1998'!K26</f>
        <v>0</v>
      </c>
      <c r="I25" s="81">
        <f>'1999'!K26</f>
        <v>6990</v>
      </c>
      <c r="J25" s="82">
        <f>'2000'!K26</f>
        <v>9841</v>
      </c>
      <c r="K25" s="82">
        <f>'2001'!K26</f>
        <v>16563</v>
      </c>
      <c r="L25" s="82">
        <f>'2002'!K26</f>
        <v>7019</v>
      </c>
      <c r="M25" s="82">
        <f>'2003'!K26</f>
        <v>0</v>
      </c>
      <c r="N25" s="82">
        <f>'2004'!K26</f>
        <v>5031</v>
      </c>
      <c r="O25" s="82">
        <f>'2005'!K26</f>
        <v>2447</v>
      </c>
      <c r="P25" s="83">
        <f>'2006'!K26</f>
        <v>0</v>
      </c>
      <c r="Q25" s="82">
        <f>'2007'!K26</f>
        <v>0</v>
      </c>
      <c r="R25" s="80">
        <f>'2008'!K26</f>
        <v>0</v>
      </c>
      <c r="S25" s="82">
        <f>'2009'!K26</f>
        <v>0</v>
      </c>
      <c r="T25" s="82">
        <f>'2010'!K26</f>
        <v>0</v>
      </c>
      <c r="U25" s="82">
        <f>'2011'!K26</f>
        <v>0</v>
      </c>
      <c r="V25" s="82">
        <f>'2012'!K26</f>
        <v>0</v>
      </c>
      <c r="W25" s="82">
        <f>'2013'!K26</f>
        <v>0</v>
      </c>
      <c r="X25" s="82">
        <f>'2014'!K26</f>
        <v>0</v>
      </c>
      <c r="Y25" s="82">
        <f>'2015'!K26</f>
        <v>0</v>
      </c>
      <c r="Z25" s="82">
        <f>'2016'!K26</f>
        <v>0</v>
      </c>
      <c r="AA25" s="82">
        <f>'2017'!K26</f>
        <v>0</v>
      </c>
      <c r="AB25" s="82">
        <f>'2018'!K26</f>
        <v>0</v>
      </c>
      <c r="AC25" s="82">
        <f>'2019'!K26</f>
        <v>0</v>
      </c>
      <c r="AD25" s="82">
        <f>'2020'!K26</f>
        <v>0</v>
      </c>
      <c r="AE25" s="82">
        <f>'2021'!K26</f>
        <v>0</v>
      </c>
      <c r="AF25" s="82">
        <f>'2022'!K26</f>
        <v>0</v>
      </c>
      <c r="AG25" s="84">
        <f>'2023'!K26</f>
        <v>0</v>
      </c>
    </row>
    <row r="26" spans="1:33" x14ac:dyDescent="0.25">
      <c r="A26" s="25" t="s">
        <v>28</v>
      </c>
      <c r="B26" s="26"/>
      <c r="C26" s="80">
        <f>'1993'!K27</f>
        <v>592</v>
      </c>
      <c r="D26" s="82">
        <f>'1994'!K27</f>
        <v>712</v>
      </c>
      <c r="E26" s="82">
        <f>'1995'!K27</f>
        <v>649</v>
      </c>
      <c r="F26" s="81">
        <f>'1996'!K27</f>
        <v>886</v>
      </c>
      <c r="G26" s="81">
        <f>'1997'!K27</f>
        <v>1329</v>
      </c>
      <c r="H26" s="82">
        <f>'1998'!K27</f>
        <v>776</v>
      </c>
      <c r="I26" s="82">
        <f>'1999'!K27</f>
        <v>0</v>
      </c>
      <c r="J26" s="82">
        <f>'2000'!K27</f>
        <v>2848</v>
      </c>
      <c r="K26" s="82">
        <f>'2001'!K27</f>
        <v>6082</v>
      </c>
      <c r="L26" s="82">
        <f>'2002'!K27</f>
        <v>4633</v>
      </c>
      <c r="M26" s="82">
        <f>'2003'!K27</f>
        <v>0</v>
      </c>
      <c r="N26" s="82">
        <f>'2004'!K27</f>
        <v>0</v>
      </c>
      <c r="O26" s="82">
        <f>'2005'!K27</f>
        <v>0</v>
      </c>
      <c r="P26" s="83">
        <f>'2006'!K27</f>
        <v>0</v>
      </c>
      <c r="Q26" s="82">
        <f>'2007'!K27</f>
        <v>0</v>
      </c>
      <c r="R26" s="80">
        <f>'2008'!K27</f>
        <v>0</v>
      </c>
      <c r="S26" s="82">
        <f>'2009'!K27</f>
        <v>0</v>
      </c>
      <c r="T26" s="82">
        <f>'2010'!K27</f>
        <v>0</v>
      </c>
      <c r="U26" s="82">
        <f>'2011'!K27</f>
        <v>0</v>
      </c>
      <c r="V26" s="82">
        <f>'2012'!K27</f>
        <v>0</v>
      </c>
      <c r="W26" s="82">
        <f>'2013'!K27</f>
        <v>0</v>
      </c>
      <c r="X26" s="82">
        <f>'2014'!K27</f>
        <v>0</v>
      </c>
      <c r="Y26" s="82">
        <f>'2015'!K27</f>
        <v>0</v>
      </c>
      <c r="Z26" s="82">
        <f>'2016'!K27</f>
        <v>0</v>
      </c>
      <c r="AA26" s="82">
        <f>'2017'!K27</f>
        <v>0</v>
      </c>
      <c r="AB26" s="82">
        <f>'2018'!K27</f>
        <v>0</v>
      </c>
      <c r="AC26" s="82">
        <f>'2019'!K27</f>
        <v>0</v>
      </c>
      <c r="AD26" s="82">
        <f>'2020'!K27</f>
        <v>0</v>
      </c>
      <c r="AE26" s="82">
        <f>'2021'!K27</f>
        <v>0</v>
      </c>
      <c r="AF26" s="82">
        <f>'2022'!K27</f>
        <v>0</v>
      </c>
      <c r="AG26" s="84">
        <f>'2023'!K27</f>
        <v>0</v>
      </c>
    </row>
    <row r="27" spans="1:33" x14ac:dyDescent="0.25">
      <c r="A27" s="25" t="s">
        <v>29</v>
      </c>
      <c r="B27" s="26"/>
      <c r="C27" s="80">
        <f>'1993'!K28</f>
        <v>0</v>
      </c>
      <c r="D27" s="82">
        <f>'1994'!K28</f>
        <v>0</v>
      </c>
      <c r="E27" s="81">
        <f>'1995'!K28</f>
        <v>0</v>
      </c>
      <c r="F27" s="81">
        <f>'1996'!K28</f>
        <v>14051</v>
      </c>
      <c r="G27" s="81">
        <f>'1997'!K28</f>
        <v>0</v>
      </c>
      <c r="H27" s="81">
        <f>'1998'!K28</f>
        <v>13877</v>
      </c>
      <c r="I27" s="81">
        <f>'1999'!K28</f>
        <v>0</v>
      </c>
      <c r="J27" s="82">
        <f>'2000'!K28</f>
        <v>0</v>
      </c>
      <c r="K27" s="82">
        <f>'2001'!K28</f>
        <v>15119</v>
      </c>
      <c r="L27" s="82">
        <f>'2002'!K28</f>
        <v>3358</v>
      </c>
      <c r="M27" s="82">
        <f>'2003'!K28</f>
        <v>0</v>
      </c>
      <c r="N27" s="82">
        <f>'2004'!K28</f>
        <v>0</v>
      </c>
      <c r="O27" s="82">
        <f>'2005'!K28</f>
        <v>0</v>
      </c>
      <c r="P27" s="83">
        <f>'2006'!K28</f>
        <v>0</v>
      </c>
      <c r="Q27" s="82">
        <f>'2007'!K28</f>
        <v>0</v>
      </c>
      <c r="R27" s="80">
        <f>'2008'!K28</f>
        <v>0</v>
      </c>
      <c r="S27" s="82">
        <f>'2009'!K28</f>
        <v>0</v>
      </c>
      <c r="T27" s="82">
        <f>'2010'!K28</f>
        <v>0</v>
      </c>
      <c r="U27" s="82">
        <f>'2011'!K28</f>
        <v>0</v>
      </c>
      <c r="V27" s="82">
        <f>'2012'!K28</f>
        <v>0</v>
      </c>
      <c r="W27" s="82">
        <f>'2013'!K28</f>
        <v>0</v>
      </c>
      <c r="X27" s="82">
        <f>'2014'!K28</f>
        <v>0</v>
      </c>
      <c r="Y27" s="82">
        <f>'2015'!K28</f>
        <v>0</v>
      </c>
      <c r="Z27" s="82">
        <f>'2016'!K28</f>
        <v>0</v>
      </c>
      <c r="AA27" s="82">
        <f>'2017'!K28</f>
        <v>0</v>
      </c>
      <c r="AB27" s="82">
        <f>'2018'!K28</f>
        <v>0</v>
      </c>
      <c r="AC27" s="82">
        <f>'2019'!K28</f>
        <v>0</v>
      </c>
      <c r="AD27" s="82">
        <f>'2020'!K28</f>
        <v>0</v>
      </c>
      <c r="AE27" s="82">
        <f>'2021'!K28</f>
        <v>0</v>
      </c>
      <c r="AF27" s="82">
        <f>'2022'!K28</f>
        <v>0</v>
      </c>
      <c r="AG27" s="84">
        <f>'2023'!K28</f>
        <v>0</v>
      </c>
    </row>
    <row r="28" spans="1:33" x14ac:dyDescent="0.25">
      <c r="A28" s="25" t="s">
        <v>30</v>
      </c>
      <c r="B28" s="26"/>
      <c r="C28" s="80">
        <f>'1993'!K29</f>
        <v>37107</v>
      </c>
      <c r="D28" s="82">
        <f>'1994'!K29</f>
        <v>44119</v>
      </c>
      <c r="E28" s="82">
        <f>'1995'!K29</f>
        <v>49208</v>
      </c>
      <c r="F28" s="81">
        <f>'1996'!K29</f>
        <v>51328</v>
      </c>
      <c r="G28" s="81">
        <f>'1997'!K29</f>
        <v>49708</v>
      </c>
      <c r="H28" s="82">
        <f>'1998'!K29</f>
        <v>52420</v>
      </c>
      <c r="I28" s="82">
        <f>'1999'!K29</f>
        <v>49763</v>
      </c>
      <c r="J28" s="82">
        <f>'2000'!K29</f>
        <v>64369</v>
      </c>
      <c r="K28" s="82">
        <f>'2001'!K29</f>
        <v>70234</v>
      </c>
      <c r="L28" s="82">
        <f>'2002'!K29</f>
        <v>194011</v>
      </c>
      <c r="M28" s="82">
        <f>'2003'!K29</f>
        <v>512043</v>
      </c>
      <c r="N28" s="82">
        <f>'2004'!K29</f>
        <v>508600</v>
      </c>
      <c r="O28" s="82">
        <f>'2005'!K29</f>
        <v>242539</v>
      </c>
      <c r="P28" s="83">
        <f>'2006'!K29</f>
        <v>2705188</v>
      </c>
      <c r="Q28" s="82">
        <f>'2007'!K29</f>
        <v>487073</v>
      </c>
      <c r="R28" s="80">
        <f>'2008'!K29</f>
        <v>357685</v>
      </c>
      <c r="S28" s="82">
        <f>'2009'!K29</f>
        <v>438297</v>
      </c>
      <c r="T28" s="82">
        <f>'2010'!K29</f>
        <v>0</v>
      </c>
      <c r="U28" s="82">
        <f>'2011'!K29</f>
        <v>336680</v>
      </c>
      <c r="V28" s="82">
        <f>'2012'!K29</f>
        <v>204599</v>
      </c>
      <c r="W28" s="82">
        <f>'2013'!K29</f>
        <v>191442</v>
      </c>
      <c r="X28" s="82">
        <f>'2014'!K29</f>
        <v>0</v>
      </c>
      <c r="Y28" s="82">
        <f>'2015'!K29</f>
        <v>162478</v>
      </c>
      <c r="Z28" s="82">
        <f>'2016'!K29</f>
        <v>363391</v>
      </c>
      <c r="AA28" s="82">
        <f>'2017'!K29</f>
        <v>188732</v>
      </c>
      <c r="AB28" s="82">
        <f>'2018'!K29</f>
        <v>168911</v>
      </c>
      <c r="AC28" s="82">
        <f>'2019'!K29</f>
        <v>198891</v>
      </c>
      <c r="AD28" s="82">
        <f>'2020'!K29</f>
        <v>232789</v>
      </c>
      <c r="AE28" s="82">
        <f>'2021'!K29</f>
        <v>314676</v>
      </c>
      <c r="AF28" s="82">
        <f>'2022'!K29</f>
        <v>346651</v>
      </c>
      <c r="AG28" s="84">
        <f>'2023'!K29</f>
        <v>0</v>
      </c>
    </row>
    <row r="29" spans="1:33" x14ac:dyDescent="0.25">
      <c r="A29" s="25" t="s">
        <v>31</v>
      </c>
      <c r="B29" s="26"/>
      <c r="C29" s="80">
        <f>'1993'!K30</f>
        <v>0</v>
      </c>
      <c r="D29" s="82">
        <f>'1994'!K30</f>
        <v>427508</v>
      </c>
      <c r="E29" s="82">
        <f>'1995'!K30</f>
        <v>439809</v>
      </c>
      <c r="F29" s="81">
        <f>'1996'!K30</f>
        <v>484873</v>
      </c>
      <c r="G29" s="81">
        <f>'1997'!K30</f>
        <v>1003699</v>
      </c>
      <c r="H29" s="82">
        <f>'1998'!K30</f>
        <v>793352</v>
      </c>
      <c r="I29" s="82">
        <f>'1999'!K30</f>
        <v>745936</v>
      </c>
      <c r="J29" s="82">
        <f>'2000'!K30</f>
        <v>842015</v>
      </c>
      <c r="K29" s="82">
        <f>'2001'!K30</f>
        <v>980785</v>
      </c>
      <c r="L29" s="82">
        <f>'2002'!K30</f>
        <v>69779</v>
      </c>
      <c r="M29" s="82">
        <f>'2003'!K30</f>
        <v>43600</v>
      </c>
      <c r="N29" s="82">
        <f>'2004'!K30</f>
        <v>45690</v>
      </c>
      <c r="O29" s="82">
        <f>'2005'!K30</f>
        <v>50786</v>
      </c>
      <c r="P29" s="83">
        <f>'2006'!K30</f>
        <v>49481</v>
      </c>
      <c r="Q29" s="82">
        <f>'2007'!K30</f>
        <v>52037</v>
      </c>
      <c r="R29" s="80">
        <f>'2008'!K30</f>
        <v>94113</v>
      </c>
      <c r="S29" s="82">
        <f>'2009'!K30</f>
        <v>88083</v>
      </c>
      <c r="T29" s="82">
        <f>'2010'!K30</f>
        <v>88229</v>
      </c>
      <c r="U29" s="82">
        <f>'2011'!K30</f>
        <v>91697</v>
      </c>
      <c r="V29" s="82">
        <f>'2012'!K30</f>
        <v>120352</v>
      </c>
      <c r="W29" s="82">
        <f>'2013'!K30</f>
        <v>32000</v>
      </c>
      <c r="X29" s="82">
        <f>'2014'!K30</f>
        <v>69371</v>
      </c>
      <c r="Y29" s="82">
        <f>'2015'!K30</f>
        <v>30000</v>
      </c>
      <c r="Z29" s="82">
        <f>'2016'!K30</f>
        <v>28000</v>
      </c>
      <c r="AA29" s="82">
        <f>'2017'!K30</f>
        <v>28000</v>
      </c>
      <c r="AB29" s="82">
        <f>'2018'!K30</f>
        <v>26000</v>
      </c>
      <c r="AC29" s="82">
        <f>'2019'!K30</f>
        <v>24000</v>
      </c>
      <c r="AD29" s="82">
        <f>'2020'!K30</f>
        <v>24000</v>
      </c>
      <c r="AE29" s="82">
        <f>'2021'!K30</f>
        <v>24000</v>
      </c>
      <c r="AF29" s="82">
        <f>'2022'!K30</f>
        <v>24000</v>
      </c>
      <c r="AG29" s="84">
        <f>'2023'!K30</f>
        <v>38000</v>
      </c>
    </row>
    <row r="30" spans="1:33" x14ac:dyDescent="0.25">
      <c r="A30" s="25" t="s">
        <v>32</v>
      </c>
      <c r="B30" s="26"/>
      <c r="C30" s="80">
        <f>'1993'!K31</f>
        <v>110853</v>
      </c>
      <c r="D30" s="82">
        <f>'1994'!K31</f>
        <v>114970</v>
      </c>
      <c r="E30" s="81">
        <f>'1995'!K31</f>
        <v>137287</v>
      </c>
      <c r="F30" s="81">
        <f>'1996'!K31</f>
        <v>136080</v>
      </c>
      <c r="G30" s="81">
        <f>'1997'!K31</f>
        <v>153621</v>
      </c>
      <c r="H30" s="81">
        <f>'1998'!K31</f>
        <v>172013</v>
      </c>
      <c r="I30" s="81">
        <f>'1999'!K31</f>
        <v>184064</v>
      </c>
      <c r="J30" s="82">
        <f>'2000'!K31</f>
        <v>191545</v>
      </c>
      <c r="K30" s="82">
        <f>'2001'!K31</f>
        <v>204816</v>
      </c>
      <c r="L30" s="82">
        <f>'2002'!K31</f>
        <v>46724</v>
      </c>
      <c r="M30" s="82">
        <f>'2003'!K31</f>
        <v>0</v>
      </c>
      <c r="N30" s="82">
        <f>'2004'!K31</f>
        <v>0</v>
      </c>
      <c r="O30" s="82">
        <f>'2005'!K31</f>
        <v>0</v>
      </c>
      <c r="P30" s="83">
        <f>'2006'!K31</f>
        <v>0</v>
      </c>
      <c r="Q30" s="82">
        <f>'2007'!K31</f>
        <v>0</v>
      </c>
      <c r="R30" s="80">
        <f>'2008'!K31</f>
        <v>0</v>
      </c>
      <c r="S30" s="82">
        <f>'2009'!K31</f>
        <v>0</v>
      </c>
      <c r="T30" s="82">
        <f>'2010'!K31</f>
        <v>0</v>
      </c>
      <c r="U30" s="82">
        <f>'2011'!K31</f>
        <v>0</v>
      </c>
      <c r="V30" s="82">
        <f>'2012'!K31</f>
        <v>0</v>
      </c>
      <c r="W30" s="82">
        <f>'2013'!K31</f>
        <v>0</v>
      </c>
      <c r="X30" s="82">
        <f>'2014'!K31</f>
        <v>0</v>
      </c>
      <c r="Y30" s="82">
        <f>'2015'!K31</f>
        <v>0</v>
      </c>
      <c r="Z30" s="82">
        <f>'2016'!K31</f>
        <v>0</v>
      </c>
      <c r="AA30" s="82">
        <f>'2017'!K31</f>
        <v>0</v>
      </c>
      <c r="AB30" s="82">
        <f>'2018'!K31</f>
        <v>0</v>
      </c>
      <c r="AC30" s="82">
        <f>'2019'!K31</f>
        <v>0</v>
      </c>
      <c r="AD30" s="82">
        <f>'2020'!K31</f>
        <v>0</v>
      </c>
      <c r="AE30" s="82">
        <f>'2021'!K31</f>
        <v>0</v>
      </c>
      <c r="AF30" s="82">
        <f>'2022'!K31</f>
        <v>0</v>
      </c>
      <c r="AG30" s="84">
        <f>'2023'!K31</f>
        <v>0</v>
      </c>
    </row>
    <row r="31" spans="1:33" x14ac:dyDescent="0.25">
      <c r="A31" s="25" t="s">
        <v>33</v>
      </c>
      <c r="B31" s="26"/>
      <c r="C31" s="80">
        <f>'1993'!K32</f>
        <v>2228303</v>
      </c>
      <c r="D31" s="82">
        <f>'1994'!K32</f>
        <v>2443132</v>
      </c>
      <c r="E31" s="82">
        <f>'1995'!K32</f>
        <v>2499434</v>
      </c>
      <c r="F31" s="81">
        <f>'1996'!K32</f>
        <v>2731844</v>
      </c>
      <c r="G31" s="81">
        <f>'1997'!K32</f>
        <v>3003542</v>
      </c>
      <c r="H31" s="82">
        <f>'1998'!K32</f>
        <v>3285397</v>
      </c>
      <c r="I31" s="82">
        <f>'1999'!K32</f>
        <v>3896717</v>
      </c>
      <c r="J31" s="82">
        <f>'2000'!K32</f>
        <v>4354117</v>
      </c>
      <c r="K31" s="82">
        <f>'2001'!K32</f>
        <v>4991309</v>
      </c>
      <c r="L31" s="82">
        <f>'2002'!K32</f>
        <v>4646005</v>
      </c>
      <c r="M31" s="82">
        <f>'2003'!K32</f>
        <v>76613</v>
      </c>
      <c r="N31" s="82">
        <f>'2004'!K32</f>
        <v>61945</v>
      </c>
      <c r="O31" s="82">
        <f>'2005'!K32</f>
        <v>59166</v>
      </c>
      <c r="P31" s="83">
        <f>'2006'!K32</f>
        <v>54645</v>
      </c>
      <c r="Q31" s="82">
        <f>'2007'!K32</f>
        <v>62428</v>
      </c>
      <c r="R31" s="80">
        <f>'2008'!K32</f>
        <v>40949</v>
      </c>
      <c r="S31" s="82">
        <f>'2009'!K32</f>
        <v>40723</v>
      </c>
      <c r="T31" s="82">
        <f>'2010'!K32</f>
        <v>39255</v>
      </c>
      <c r="U31" s="82">
        <f>'2011'!K32</f>
        <v>42701</v>
      </c>
      <c r="V31" s="82">
        <f>'2012'!K32</f>
        <v>60378</v>
      </c>
      <c r="W31" s="82">
        <f>'2013'!K32</f>
        <v>48877</v>
      </c>
      <c r="X31" s="82">
        <f>'2014'!K32</f>
        <v>48565</v>
      </c>
      <c r="Y31" s="82">
        <f>'2015'!K32</f>
        <v>10250</v>
      </c>
      <c r="Z31" s="82">
        <f>'2016'!K32</f>
        <v>10379</v>
      </c>
      <c r="AA31" s="82">
        <f>'2017'!K32</f>
        <v>10306</v>
      </c>
      <c r="AB31" s="82">
        <f>'2018'!K32</f>
        <v>10383</v>
      </c>
      <c r="AC31" s="82">
        <f>'2019'!K32</f>
        <v>10377</v>
      </c>
      <c r="AD31" s="82">
        <f>'2020'!K32</f>
        <v>10499</v>
      </c>
      <c r="AE31" s="82">
        <f>'2021'!K32</f>
        <v>10000</v>
      </c>
      <c r="AF31" s="82">
        <f>'2022'!K32</f>
        <v>11000</v>
      </c>
      <c r="AG31" s="84">
        <f>'2023'!K32</f>
        <v>8992</v>
      </c>
    </row>
    <row r="32" spans="1:33" x14ac:dyDescent="0.25">
      <c r="A32" s="25" t="s">
        <v>34</v>
      </c>
      <c r="B32" s="26"/>
      <c r="C32" s="80">
        <f>'1993'!K33</f>
        <v>0</v>
      </c>
      <c r="D32" s="82">
        <f>'1994'!K33</f>
        <v>0</v>
      </c>
      <c r="E32" s="82">
        <f>'1995'!K33</f>
        <v>2500</v>
      </c>
      <c r="F32" s="81">
        <f>'1996'!K33</f>
        <v>4357</v>
      </c>
      <c r="G32" s="81">
        <f>'1997'!K33</f>
        <v>4783</v>
      </c>
      <c r="H32" s="82">
        <f>'1998'!K33</f>
        <v>5233</v>
      </c>
      <c r="I32" s="82">
        <f>'1999'!K33</f>
        <v>4739</v>
      </c>
      <c r="J32" s="82">
        <f>'2000'!K33</f>
        <v>4128</v>
      </c>
      <c r="K32" s="82">
        <f>'2001'!K33</f>
        <v>5690</v>
      </c>
      <c r="L32" s="82">
        <f>'2002'!K33</f>
        <v>61735</v>
      </c>
      <c r="M32" s="82">
        <f>'2003'!K33</f>
        <v>61861</v>
      </c>
      <c r="N32" s="82">
        <f>'2004'!K33</f>
        <v>62417</v>
      </c>
      <c r="O32" s="82">
        <f>'2005'!K33</f>
        <v>60703</v>
      </c>
      <c r="P32" s="83">
        <f>'2006'!K33</f>
        <v>71811</v>
      </c>
      <c r="Q32" s="82">
        <f>'2007'!K33</f>
        <v>70942</v>
      </c>
      <c r="R32" s="80">
        <f>'2008'!K33</f>
        <v>2505</v>
      </c>
      <c r="S32" s="82">
        <f>'2009'!K33</f>
        <v>2500</v>
      </c>
      <c r="T32" s="82">
        <f>'2010'!K33</f>
        <v>3000</v>
      </c>
      <c r="U32" s="82">
        <f>'2011'!K33</f>
        <v>2005</v>
      </c>
      <c r="V32" s="82">
        <f>'2012'!K33</f>
        <v>2500</v>
      </c>
      <c r="W32" s="82">
        <f>'2013'!K33</f>
        <v>3560</v>
      </c>
      <c r="X32" s="82">
        <f>'2014'!K33</f>
        <v>3000</v>
      </c>
      <c r="Y32" s="82">
        <f>'2015'!K33</f>
        <v>2000</v>
      </c>
      <c r="Z32" s="82">
        <f>'2016'!K33</f>
        <v>2500</v>
      </c>
      <c r="AA32" s="82">
        <f>'2017'!K33</f>
        <v>2000</v>
      </c>
      <c r="AB32" s="82">
        <f>'2018'!K33</f>
        <v>2000</v>
      </c>
      <c r="AC32" s="82">
        <f>'2019'!K33</f>
        <v>500</v>
      </c>
      <c r="AD32" s="82">
        <f>'2020'!K33</f>
        <v>0</v>
      </c>
      <c r="AE32" s="82">
        <f>'2021'!K33</f>
        <v>1000</v>
      </c>
      <c r="AF32" s="82">
        <f>'2022'!K33</f>
        <v>1000</v>
      </c>
      <c r="AG32" s="84">
        <f>'2023'!K33</f>
        <v>2000</v>
      </c>
    </row>
    <row r="33" spans="1:33" x14ac:dyDescent="0.25">
      <c r="A33" s="25" t="s">
        <v>35</v>
      </c>
      <c r="B33" s="26"/>
      <c r="C33" s="80">
        <f>'1993'!K34</f>
        <v>3826343</v>
      </c>
      <c r="D33" s="82">
        <f>'1994'!K34</f>
        <v>4029239</v>
      </c>
      <c r="E33" s="81">
        <f>'1995'!K34</f>
        <v>4388369</v>
      </c>
      <c r="F33" s="81">
        <f>'1996'!K34</f>
        <v>4443024</v>
      </c>
      <c r="G33" s="81">
        <f>'1997'!K34</f>
        <v>4488437</v>
      </c>
      <c r="H33" s="81">
        <f>'1998'!K34</f>
        <v>5363354</v>
      </c>
      <c r="I33" s="81">
        <f>'1999'!K34</f>
        <v>5544164</v>
      </c>
      <c r="J33" s="82">
        <f>'2000'!K34</f>
        <v>5615427</v>
      </c>
      <c r="K33" s="82">
        <f>'2001'!K34</f>
        <v>6288540</v>
      </c>
      <c r="L33" s="82">
        <f>'2002'!K34</f>
        <v>5797407</v>
      </c>
      <c r="M33" s="82">
        <f>'2003'!K34</f>
        <v>6222326</v>
      </c>
      <c r="N33" s="82">
        <f>'2004'!K34</f>
        <v>6720166</v>
      </c>
      <c r="O33" s="82">
        <f>'2005'!K34</f>
        <v>7941020</v>
      </c>
      <c r="P33" s="83">
        <f>'2006'!K34</f>
        <v>9318394</v>
      </c>
      <c r="Q33" s="82">
        <f>'2007'!K34</f>
        <v>9732773</v>
      </c>
      <c r="R33" s="80">
        <f>'2008'!K34</f>
        <v>9443399</v>
      </c>
      <c r="S33" s="82">
        <f>'2009'!K34</f>
        <v>9670169</v>
      </c>
      <c r="T33" s="82">
        <f>'2010'!K34</f>
        <v>9254621</v>
      </c>
      <c r="U33" s="82">
        <f>'2011'!K34</f>
        <v>8730861</v>
      </c>
      <c r="V33" s="82">
        <f>'2012'!K34</f>
        <v>8620401</v>
      </c>
      <c r="W33" s="82">
        <f>'2013'!K34</f>
        <v>8818952</v>
      </c>
      <c r="X33" s="82">
        <f>'2014'!K34</f>
        <v>9310711</v>
      </c>
      <c r="Y33" s="82">
        <f>'2015'!K34</f>
        <v>9180652</v>
      </c>
      <c r="Z33" s="82">
        <f>'2016'!K34</f>
        <v>9273567</v>
      </c>
      <c r="AA33" s="82">
        <f>'2017'!K34</f>
        <v>9130133</v>
      </c>
      <c r="AB33" s="82">
        <f>'2018'!K34</f>
        <v>9447649</v>
      </c>
      <c r="AC33" s="82">
        <f>'2019'!K34</f>
        <v>9124073</v>
      </c>
      <c r="AD33" s="82">
        <f>'2020'!K34</f>
        <v>9005020</v>
      </c>
      <c r="AE33" s="82">
        <f>'2021'!K34</f>
        <v>9463082</v>
      </c>
      <c r="AF33" s="82">
        <f>'2022'!K34</f>
        <v>10763690</v>
      </c>
      <c r="AG33" s="84">
        <f>'2023'!K34</f>
        <v>12022990</v>
      </c>
    </row>
    <row r="34" spans="1:33" x14ac:dyDescent="0.25">
      <c r="A34" s="25" t="s">
        <v>36</v>
      </c>
      <c r="B34" s="26"/>
      <c r="C34" s="80">
        <f>'1993'!K35</f>
        <v>233346</v>
      </c>
      <c r="D34" s="82">
        <f>'1994'!K35</f>
        <v>275736</v>
      </c>
      <c r="E34" s="81">
        <f>'1995'!K35</f>
        <v>413152</v>
      </c>
      <c r="F34" s="81">
        <f>'1996'!K35</f>
        <v>503007</v>
      </c>
      <c r="G34" s="81">
        <f>'1997'!K35</f>
        <v>522973</v>
      </c>
      <c r="H34" s="81">
        <f>'1998'!K35</f>
        <v>529242</v>
      </c>
      <c r="I34" s="81">
        <f>'1999'!K35</f>
        <v>0</v>
      </c>
      <c r="J34" s="82">
        <f>'2000'!K35</f>
        <v>0</v>
      </c>
      <c r="K34" s="82">
        <f>'2001'!K35</f>
        <v>558661</v>
      </c>
      <c r="L34" s="82">
        <f>'2002'!K35</f>
        <v>647219</v>
      </c>
      <c r="M34" s="82">
        <f>'2003'!K35</f>
        <v>605074</v>
      </c>
      <c r="N34" s="82">
        <f>'2004'!K35</f>
        <v>801624</v>
      </c>
      <c r="O34" s="82">
        <f>'2005'!K35</f>
        <v>851640</v>
      </c>
      <c r="P34" s="83">
        <f>'2006'!K35</f>
        <v>934004</v>
      </c>
      <c r="Q34" s="82">
        <f>'2007'!K35</f>
        <v>971015</v>
      </c>
      <c r="R34" s="80">
        <f>'2008'!K35</f>
        <v>1066458</v>
      </c>
      <c r="S34" s="82">
        <f>'2009'!K35</f>
        <v>1145721</v>
      </c>
      <c r="T34" s="82">
        <f>'2010'!K35</f>
        <v>1075947</v>
      </c>
      <c r="U34" s="82">
        <f>'2011'!K35</f>
        <v>1072442</v>
      </c>
      <c r="V34" s="82">
        <f>'2012'!K35</f>
        <v>1097281</v>
      </c>
      <c r="W34" s="82">
        <f>'2013'!K35</f>
        <v>1282562</v>
      </c>
      <c r="X34" s="82">
        <f>'2014'!K35</f>
        <v>1255773</v>
      </c>
      <c r="Y34" s="82">
        <f>'2015'!K35</f>
        <v>1318930</v>
      </c>
      <c r="Z34" s="82">
        <f>'2016'!K35</f>
        <v>1584596</v>
      </c>
      <c r="AA34" s="82">
        <f>'2017'!K35</f>
        <v>1548653</v>
      </c>
      <c r="AB34" s="82">
        <f>'2018'!K35</f>
        <v>1632352</v>
      </c>
      <c r="AC34" s="82">
        <f>'2019'!K35</f>
        <v>2510460</v>
      </c>
      <c r="AD34" s="82">
        <f>'2020'!K35</f>
        <v>2080458</v>
      </c>
      <c r="AE34" s="82">
        <f>'2021'!K35</f>
        <v>1972744</v>
      </c>
      <c r="AF34" s="82">
        <f>'2022'!K35</f>
        <v>5259907</v>
      </c>
      <c r="AG34" s="84">
        <f>'2023'!K35</f>
        <v>5813748</v>
      </c>
    </row>
    <row r="35" spans="1:33" x14ac:dyDescent="0.25">
      <c r="A35" s="25" t="s">
        <v>37</v>
      </c>
      <c r="B35" s="26"/>
      <c r="C35" s="80">
        <f>'1993'!K36</f>
        <v>463</v>
      </c>
      <c r="D35" s="82">
        <f>'1994'!K36</f>
        <v>540</v>
      </c>
      <c r="E35" s="81">
        <f>'1995'!K36</f>
        <v>610</v>
      </c>
      <c r="F35" s="81">
        <f>'1996'!K36</f>
        <v>0</v>
      </c>
      <c r="G35" s="81">
        <f>'1997'!K36</f>
        <v>606</v>
      </c>
      <c r="H35" s="81">
        <f>'1998'!K36</f>
        <v>613</v>
      </c>
      <c r="I35" s="81">
        <f>'1999'!K36</f>
        <v>0</v>
      </c>
      <c r="J35" s="82">
        <f>'2000'!K36</f>
        <v>670</v>
      </c>
      <c r="K35" s="82">
        <f>'2001'!K36</f>
        <v>629</v>
      </c>
      <c r="L35" s="82">
        <f>'2002'!K36</f>
        <v>0</v>
      </c>
      <c r="M35" s="82">
        <f>'2003'!K36</f>
        <v>0</v>
      </c>
      <c r="N35" s="82">
        <f>'2004'!K36</f>
        <v>0</v>
      </c>
      <c r="O35" s="82">
        <f>'2005'!K36</f>
        <v>0</v>
      </c>
      <c r="P35" s="83">
        <f>'2006'!K36</f>
        <v>0</v>
      </c>
      <c r="Q35" s="82">
        <f>'2007'!K36</f>
        <v>0</v>
      </c>
      <c r="R35" s="80">
        <f>'2008'!K36</f>
        <v>0</v>
      </c>
      <c r="S35" s="82">
        <f>'2009'!K36</f>
        <v>0</v>
      </c>
      <c r="T35" s="82">
        <f>'2010'!K36</f>
        <v>0</v>
      </c>
      <c r="U35" s="82">
        <f>'2011'!K36</f>
        <v>0</v>
      </c>
      <c r="V35" s="82">
        <f>'2012'!K36</f>
        <v>0</v>
      </c>
      <c r="W35" s="82">
        <f>'2013'!K36</f>
        <v>0</v>
      </c>
      <c r="X35" s="82">
        <f>'2014'!K36</f>
        <v>0</v>
      </c>
      <c r="Y35" s="82">
        <f>'2015'!K36</f>
        <v>0</v>
      </c>
      <c r="Z35" s="82">
        <f>'2016'!K36</f>
        <v>0</v>
      </c>
      <c r="AA35" s="82">
        <f>'2017'!K36</f>
        <v>0</v>
      </c>
      <c r="AB35" s="82">
        <f>'2018'!K36</f>
        <v>0</v>
      </c>
      <c r="AC35" s="82">
        <f>'2019'!K36</f>
        <v>0</v>
      </c>
      <c r="AD35" s="82">
        <f>'2020'!K36</f>
        <v>0</v>
      </c>
      <c r="AE35" s="82">
        <f>'2021'!K36</f>
        <v>0</v>
      </c>
      <c r="AF35" s="82">
        <f>'2022'!K36</f>
        <v>0</v>
      </c>
      <c r="AG35" s="84">
        <f>'2023'!K36</f>
        <v>0</v>
      </c>
    </row>
    <row r="36" spans="1:33" x14ac:dyDescent="0.25">
      <c r="A36" s="25" t="s">
        <v>38</v>
      </c>
      <c r="B36" s="26"/>
      <c r="C36" s="80">
        <f>'1993'!K37</f>
        <v>0</v>
      </c>
      <c r="D36" s="82">
        <f>'1994'!K37</f>
        <v>0</v>
      </c>
      <c r="E36" s="82">
        <f>'1995'!K37</f>
        <v>0</v>
      </c>
      <c r="F36" s="81">
        <f>'1996'!K37</f>
        <v>0</v>
      </c>
      <c r="G36" s="81">
        <f>'1997'!K37</f>
        <v>0</v>
      </c>
      <c r="H36" s="82">
        <f>'1998'!K37</f>
        <v>0</v>
      </c>
      <c r="I36" s="82">
        <f>'1999'!K37</f>
        <v>0</v>
      </c>
      <c r="J36" s="82">
        <f>'2000'!K37</f>
        <v>0</v>
      </c>
      <c r="K36" s="82">
        <f>'2001'!K37</f>
        <v>0</v>
      </c>
      <c r="L36" s="82">
        <f>'2002'!K37</f>
        <v>0</v>
      </c>
      <c r="M36" s="82">
        <f>'2003'!K37</f>
        <v>26240</v>
      </c>
      <c r="N36" s="82">
        <f>'2004'!K37</f>
        <v>0</v>
      </c>
      <c r="O36" s="82">
        <f>'2005'!K37</f>
        <v>36857</v>
      </c>
      <c r="P36" s="83">
        <f>'2006'!K37</f>
        <v>0</v>
      </c>
      <c r="Q36" s="82">
        <f>'2007'!K37</f>
        <v>0</v>
      </c>
      <c r="R36" s="80">
        <f>'2008'!K37</f>
        <v>0</v>
      </c>
      <c r="S36" s="82">
        <f>'2009'!K37</f>
        <v>0</v>
      </c>
      <c r="T36" s="82">
        <f>'2010'!K37</f>
        <v>0</v>
      </c>
      <c r="U36" s="82">
        <f>'2011'!K37</f>
        <v>0</v>
      </c>
      <c r="V36" s="82">
        <f>'2012'!K37</f>
        <v>0</v>
      </c>
      <c r="W36" s="82">
        <f>'2013'!K37</f>
        <v>0</v>
      </c>
      <c r="X36" s="82">
        <f>'2014'!K37</f>
        <v>0</v>
      </c>
      <c r="Y36" s="82">
        <f>'2015'!K37</f>
        <v>0</v>
      </c>
      <c r="Z36" s="82">
        <f>'2016'!K37</f>
        <v>0</v>
      </c>
      <c r="AA36" s="82">
        <f>'2017'!K37</f>
        <v>0</v>
      </c>
      <c r="AB36" s="82">
        <f>'2018'!K37</f>
        <v>0</v>
      </c>
      <c r="AC36" s="82">
        <f>'2019'!K37</f>
        <v>0</v>
      </c>
      <c r="AD36" s="82">
        <f>'2020'!K37</f>
        <v>0</v>
      </c>
      <c r="AE36" s="82">
        <f>'2021'!K37</f>
        <v>0</v>
      </c>
      <c r="AF36" s="82">
        <f>'2022'!K37</f>
        <v>0</v>
      </c>
      <c r="AG36" s="84">
        <f>'2023'!K37</f>
        <v>0</v>
      </c>
    </row>
    <row r="37" spans="1:33" x14ac:dyDescent="0.25">
      <c r="A37" s="25" t="s">
        <v>39</v>
      </c>
      <c r="B37" s="26"/>
      <c r="C37" s="80">
        <f>'1993'!K38</f>
        <v>144910</v>
      </c>
      <c r="D37" s="82">
        <f>'1994'!K38</f>
        <v>259085</v>
      </c>
      <c r="E37" s="81">
        <f>'1995'!K38</f>
        <v>358258</v>
      </c>
      <c r="F37" s="81">
        <f>'1996'!K38</f>
        <v>406200</v>
      </c>
      <c r="G37" s="81">
        <f>'1997'!K38</f>
        <v>744430</v>
      </c>
      <c r="H37" s="81">
        <f>'1998'!K38</f>
        <v>703095</v>
      </c>
      <c r="I37" s="81">
        <f>'1999'!K38</f>
        <v>810776</v>
      </c>
      <c r="J37" s="82">
        <f>'2000'!K38</f>
        <v>774733</v>
      </c>
      <c r="K37" s="82">
        <f>'2001'!K38</f>
        <v>276764</v>
      </c>
      <c r="L37" s="82">
        <f>'2002'!K38</f>
        <v>315578</v>
      </c>
      <c r="M37" s="82">
        <f>'2003'!K38</f>
        <v>0</v>
      </c>
      <c r="N37" s="82">
        <f>'2004'!K38</f>
        <v>0</v>
      </c>
      <c r="O37" s="82">
        <f>'2005'!K38</f>
        <v>0</v>
      </c>
      <c r="P37" s="83">
        <f>'2006'!K38</f>
        <v>0</v>
      </c>
      <c r="Q37" s="82">
        <f>'2007'!K38</f>
        <v>0</v>
      </c>
      <c r="R37" s="80">
        <f>'2008'!K38</f>
        <v>0</v>
      </c>
      <c r="S37" s="82">
        <f>'2009'!K38</f>
        <v>0</v>
      </c>
      <c r="T37" s="82">
        <f>'2010'!K38</f>
        <v>0</v>
      </c>
      <c r="U37" s="82">
        <f>'2011'!K38</f>
        <v>0</v>
      </c>
      <c r="V37" s="82">
        <f>'2012'!K38</f>
        <v>0</v>
      </c>
      <c r="W37" s="82">
        <f>'2013'!K38</f>
        <v>0</v>
      </c>
      <c r="X37" s="82">
        <f>'2014'!K38</f>
        <v>0</v>
      </c>
      <c r="Y37" s="82">
        <f>'2015'!K38</f>
        <v>0</v>
      </c>
      <c r="Z37" s="82">
        <f>'2016'!K38</f>
        <v>0</v>
      </c>
      <c r="AA37" s="82">
        <f>'2017'!K38</f>
        <v>0</v>
      </c>
      <c r="AB37" s="82">
        <f>'2018'!K38</f>
        <v>0</v>
      </c>
      <c r="AC37" s="82">
        <f>'2019'!K38</f>
        <v>0</v>
      </c>
      <c r="AD37" s="82">
        <f>'2020'!K38</f>
        <v>0</v>
      </c>
      <c r="AE37" s="82">
        <f>'2021'!K38</f>
        <v>0</v>
      </c>
      <c r="AF37" s="82">
        <f>'2022'!K38</f>
        <v>0</v>
      </c>
      <c r="AG37" s="84">
        <f>'2023'!K38</f>
        <v>0</v>
      </c>
    </row>
    <row r="38" spans="1:33" x14ac:dyDescent="0.25">
      <c r="A38" s="25" t="s">
        <v>1</v>
      </c>
      <c r="B38" s="26"/>
      <c r="C38" s="80">
        <f>'1993'!K39</f>
        <v>1562033</v>
      </c>
      <c r="D38" s="82">
        <f>'1994'!K39</f>
        <v>1784582</v>
      </c>
      <c r="E38" s="81">
        <f>'1995'!K39</f>
        <v>1779181</v>
      </c>
      <c r="F38" s="81">
        <f>'1996'!K39</f>
        <v>1349115</v>
      </c>
      <c r="G38" s="81">
        <f>'1997'!K39</f>
        <v>1664337</v>
      </c>
      <c r="H38" s="81">
        <f>'1998'!K39</f>
        <v>5608149</v>
      </c>
      <c r="I38" s="81">
        <f>'1999'!K39</f>
        <v>5809275</v>
      </c>
      <c r="J38" s="82">
        <f>'2000'!K39</f>
        <v>5961121</v>
      </c>
      <c r="K38" s="82">
        <f>'2001'!K39</f>
        <v>7441541</v>
      </c>
      <c r="L38" s="82">
        <f>'2002'!K39</f>
        <v>6004663</v>
      </c>
      <c r="M38" s="82">
        <f>'2003'!K39</f>
        <v>6297406</v>
      </c>
      <c r="N38" s="82">
        <f>'2004'!K39</f>
        <v>6962581</v>
      </c>
      <c r="O38" s="82">
        <f>'2005'!K39</f>
        <v>7818555</v>
      </c>
      <c r="P38" s="83">
        <f>'2006'!K39</f>
        <v>10298952</v>
      </c>
      <c r="Q38" s="82">
        <f>'2007'!K39</f>
        <v>10886899</v>
      </c>
      <c r="R38" s="80">
        <f>'2008'!K39</f>
        <v>11381860</v>
      </c>
      <c r="S38" s="82">
        <f>'2009'!K39</f>
        <v>10878978</v>
      </c>
      <c r="T38" s="82">
        <f>'2010'!K39</f>
        <v>10010827</v>
      </c>
      <c r="U38" s="82">
        <f>'2011'!K39</f>
        <v>9979002</v>
      </c>
      <c r="V38" s="82">
        <f>'2012'!K39</f>
        <v>9712321</v>
      </c>
      <c r="W38" s="82">
        <f>'2013'!K39</f>
        <v>10031807</v>
      </c>
      <c r="X38" s="82">
        <f>'2014'!K39</f>
        <v>17984568</v>
      </c>
      <c r="Y38" s="82">
        <f>'2015'!K39</f>
        <v>21253612</v>
      </c>
      <c r="Z38" s="82">
        <f>'2016'!K39</f>
        <v>19352912</v>
      </c>
      <c r="AA38" s="82">
        <f>'2017'!K39</f>
        <v>19672586</v>
      </c>
      <c r="AB38" s="82">
        <f>'2018'!K39</f>
        <v>19822307</v>
      </c>
      <c r="AC38" s="82">
        <f>'2019'!K39</f>
        <v>20728538</v>
      </c>
      <c r="AD38" s="82">
        <f>'2020'!K39</f>
        <v>20559449</v>
      </c>
      <c r="AE38" s="82">
        <f>'2021'!K39</f>
        <v>21426325</v>
      </c>
      <c r="AF38" s="82">
        <f>'2022'!K39</f>
        <v>25369203</v>
      </c>
      <c r="AG38" s="84">
        <f>'2023'!K39</f>
        <v>28961734</v>
      </c>
    </row>
    <row r="39" spans="1:33" x14ac:dyDescent="0.25">
      <c r="A39" s="25" t="s">
        <v>40</v>
      </c>
      <c r="B39" s="26"/>
      <c r="C39" s="80">
        <f>'1993'!K40</f>
        <v>3168894</v>
      </c>
      <c r="D39" s="82">
        <f>'1994'!K40</f>
        <v>3264435</v>
      </c>
      <c r="E39" s="82">
        <f>'1995'!K40</f>
        <v>3505612</v>
      </c>
      <c r="F39" s="81">
        <f>'1996'!K40</f>
        <v>4243474</v>
      </c>
      <c r="G39" s="81">
        <f>'1997'!K40</f>
        <v>4159360</v>
      </c>
      <c r="H39" s="82">
        <f>'1998'!K40</f>
        <v>5031562</v>
      </c>
      <c r="I39" s="82">
        <f>'1999'!K40</f>
        <v>3921976</v>
      </c>
      <c r="J39" s="82">
        <f>'2000'!K40</f>
        <v>3129842</v>
      </c>
      <c r="K39" s="82">
        <f>'2001'!K40</f>
        <v>885763</v>
      </c>
      <c r="L39" s="82">
        <f>'2002'!K40</f>
        <v>635636</v>
      </c>
      <c r="M39" s="82">
        <f>'2003'!K40</f>
        <v>412350</v>
      </c>
      <c r="N39" s="82">
        <f>'2004'!K40</f>
        <v>373401</v>
      </c>
      <c r="O39" s="82">
        <f>'2005'!K40</f>
        <v>202983</v>
      </c>
      <c r="P39" s="83">
        <f>'2006'!K40</f>
        <v>241599</v>
      </c>
      <c r="Q39" s="82">
        <f>'2007'!K40</f>
        <v>353476</v>
      </c>
      <c r="R39" s="80">
        <f>'2008'!K40</f>
        <v>335633</v>
      </c>
      <c r="S39" s="82">
        <f>'2009'!K40</f>
        <v>332528</v>
      </c>
      <c r="T39" s="82">
        <f>'2010'!K40</f>
        <v>329169</v>
      </c>
      <c r="U39" s="82">
        <f>'2011'!K40</f>
        <v>338515</v>
      </c>
      <c r="V39" s="82">
        <f>'2012'!K40</f>
        <v>259300</v>
      </c>
      <c r="W39" s="82">
        <f>'2013'!K40</f>
        <v>422953</v>
      </c>
      <c r="X39" s="82">
        <f>'2014'!K40</f>
        <v>253875</v>
      </c>
      <c r="Y39" s="82">
        <f>'2015'!K40</f>
        <v>207902</v>
      </c>
      <c r="Z39" s="82">
        <f>'2016'!K40</f>
        <v>283089</v>
      </c>
      <c r="AA39" s="82">
        <f>'2017'!K40</f>
        <v>357583</v>
      </c>
      <c r="AB39" s="82">
        <f>'2018'!K40</f>
        <v>223802</v>
      </c>
      <c r="AC39" s="82">
        <f>'2019'!K40</f>
        <v>311644</v>
      </c>
      <c r="AD39" s="82">
        <f>'2020'!K40</f>
        <v>316389</v>
      </c>
      <c r="AE39" s="82">
        <f>'2021'!K40</f>
        <v>332130</v>
      </c>
      <c r="AF39" s="82">
        <f>'2022'!K40</f>
        <v>443916</v>
      </c>
      <c r="AG39" s="84">
        <f>'2023'!K40</f>
        <v>306899</v>
      </c>
    </row>
    <row r="40" spans="1:33" x14ac:dyDescent="0.25">
      <c r="A40" s="25" t="s">
        <v>41</v>
      </c>
      <c r="B40" s="26"/>
      <c r="C40" s="80">
        <f>'1993'!K41</f>
        <v>0</v>
      </c>
      <c r="D40" s="82">
        <f>'1994'!K41</f>
        <v>0</v>
      </c>
      <c r="E40" s="81">
        <f>'1995'!K41</f>
        <v>0</v>
      </c>
      <c r="F40" s="81">
        <f>'1996'!K41</f>
        <v>0</v>
      </c>
      <c r="G40" s="81">
        <f>'1997'!K41</f>
        <v>0</v>
      </c>
      <c r="H40" s="81">
        <f>'1998'!K41</f>
        <v>0</v>
      </c>
      <c r="I40" s="81">
        <f>'1999'!K41</f>
        <v>0</v>
      </c>
      <c r="J40" s="82">
        <f>'2000'!K41</f>
        <v>0</v>
      </c>
      <c r="K40" s="82">
        <f>'2001'!K41</f>
        <v>0</v>
      </c>
      <c r="L40" s="82">
        <f>'2002'!K41</f>
        <v>0</v>
      </c>
      <c r="M40" s="82">
        <f>'2003'!K41</f>
        <v>0</v>
      </c>
      <c r="N40" s="82">
        <f>'2004'!K41</f>
        <v>0</v>
      </c>
      <c r="O40" s="82">
        <f>'2005'!K41</f>
        <v>0</v>
      </c>
      <c r="P40" s="83">
        <f>'2006'!K41</f>
        <v>0</v>
      </c>
      <c r="Q40" s="82">
        <f>'2007'!K41</f>
        <v>0</v>
      </c>
      <c r="R40" s="80">
        <f>'2008'!K41</f>
        <v>0</v>
      </c>
      <c r="S40" s="82">
        <f>'2009'!K41</f>
        <v>0</v>
      </c>
      <c r="T40" s="82">
        <f>'2010'!K41</f>
        <v>0</v>
      </c>
      <c r="U40" s="82">
        <f>'2011'!K41</f>
        <v>0</v>
      </c>
      <c r="V40" s="82">
        <f>'2012'!K41</f>
        <v>0</v>
      </c>
      <c r="W40" s="82">
        <f>'2013'!K41</f>
        <v>0</v>
      </c>
      <c r="X40" s="82">
        <f>'2014'!K41</f>
        <v>0</v>
      </c>
      <c r="Y40" s="82">
        <f>'2015'!K41</f>
        <v>0</v>
      </c>
      <c r="Z40" s="82">
        <f>'2016'!K41</f>
        <v>0</v>
      </c>
      <c r="AA40" s="82">
        <f>'2017'!K41</f>
        <v>0</v>
      </c>
      <c r="AB40" s="82">
        <f>'2018'!K41</f>
        <v>0</v>
      </c>
      <c r="AC40" s="82">
        <f>'2019'!K41</f>
        <v>0</v>
      </c>
      <c r="AD40" s="82">
        <f>'2020'!K41</f>
        <v>0</v>
      </c>
      <c r="AE40" s="82">
        <f>'2021'!K41</f>
        <v>0</v>
      </c>
      <c r="AF40" s="82">
        <f>'2022'!K41</f>
        <v>0</v>
      </c>
      <c r="AG40" s="84">
        <f>'2023'!K41</f>
        <v>0</v>
      </c>
    </row>
    <row r="41" spans="1:33" x14ac:dyDescent="0.25">
      <c r="A41" s="25" t="s">
        <v>42</v>
      </c>
      <c r="B41" s="26"/>
      <c r="C41" s="80">
        <f>'1993'!K42</f>
        <v>0</v>
      </c>
      <c r="D41" s="82">
        <f>'1994'!K42</f>
        <v>0</v>
      </c>
      <c r="E41" s="81">
        <f>'1995'!K42</f>
        <v>0</v>
      </c>
      <c r="F41" s="81">
        <f>'1996'!K42</f>
        <v>0</v>
      </c>
      <c r="G41" s="81">
        <f>'1997'!K42</f>
        <v>54071</v>
      </c>
      <c r="H41" s="81">
        <f>'1998'!K42</f>
        <v>48970</v>
      </c>
      <c r="I41" s="81">
        <f>'1999'!K42</f>
        <v>49136</v>
      </c>
      <c r="J41" s="82">
        <f>'2000'!K42</f>
        <v>0</v>
      </c>
      <c r="K41" s="82">
        <f>'2001'!K42</f>
        <v>0</v>
      </c>
      <c r="L41" s="82">
        <f>'2002'!K42</f>
        <v>0</v>
      </c>
      <c r="M41" s="82">
        <f>'2003'!K42</f>
        <v>0</v>
      </c>
      <c r="N41" s="82">
        <f>'2004'!K42</f>
        <v>0</v>
      </c>
      <c r="O41" s="82">
        <f>'2005'!K42</f>
        <v>0</v>
      </c>
      <c r="P41" s="83">
        <f>'2006'!K42</f>
        <v>0</v>
      </c>
      <c r="Q41" s="82">
        <f>'2007'!K42</f>
        <v>0</v>
      </c>
      <c r="R41" s="80">
        <f>'2008'!K42</f>
        <v>0</v>
      </c>
      <c r="S41" s="82">
        <f>'2009'!K42</f>
        <v>0</v>
      </c>
      <c r="T41" s="82">
        <f>'2010'!K42</f>
        <v>0</v>
      </c>
      <c r="U41" s="82">
        <f>'2011'!K42</f>
        <v>0</v>
      </c>
      <c r="V41" s="82">
        <f>'2012'!K42</f>
        <v>0</v>
      </c>
      <c r="W41" s="82">
        <f>'2013'!K42</f>
        <v>0</v>
      </c>
      <c r="X41" s="82">
        <f>'2014'!K42</f>
        <v>0</v>
      </c>
      <c r="Y41" s="82">
        <f>'2015'!K42</f>
        <v>0</v>
      </c>
      <c r="Z41" s="82">
        <f>'2016'!K42</f>
        <v>50</v>
      </c>
      <c r="AA41" s="82">
        <f>'2017'!K42</f>
        <v>50</v>
      </c>
      <c r="AB41" s="82">
        <f>'2018'!K42</f>
        <v>0</v>
      </c>
      <c r="AC41" s="82">
        <f>'2019'!K42</f>
        <v>0</v>
      </c>
      <c r="AD41" s="82">
        <f>'2020'!K42</f>
        <v>0</v>
      </c>
      <c r="AE41" s="82">
        <f>'2021'!K42</f>
        <v>0</v>
      </c>
      <c r="AF41" s="82">
        <f>'2022'!K42</f>
        <v>0</v>
      </c>
      <c r="AG41" s="84">
        <f>'2023'!K42</f>
        <v>0</v>
      </c>
    </row>
    <row r="42" spans="1:33" x14ac:dyDescent="0.25">
      <c r="A42" s="25" t="s">
        <v>2</v>
      </c>
      <c r="B42" s="26"/>
      <c r="C42" s="80">
        <f>'1993'!K43</f>
        <v>0</v>
      </c>
      <c r="D42" s="82">
        <f>'1994'!K43</f>
        <v>369</v>
      </c>
      <c r="E42" s="82">
        <f>'1995'!K43</f>
        <v>341</v>
      </c>
      <c r="F42" s="81">
        <f>'1996'!K43</f>
        <v>4023</v>
      </c>
      <c r="G42" s="81">
        <f>'1997'!K43</f>
        <v>6156</v>
      </c>
      <c r="H42" s="82">
        <f>'1998'!K43</f>
        <v>7163</v>
      </c>
      <c r="I42" s="82">
        <f>'1999'!K43</f>
        <v>23235</v>
      </c>
      <c r="J42" s="82">
        <f>'2000'!K43</f>
        <v>8817</v>
      </c>
      <c r="K42" s="82">
        <f>'2001'!K43</f>
        <v>14625</v>
      </c>
      <c r="L42" s="82">
        <f>'2002'!K43</f>
        <v>594</v>
      </c>
      <c r="M42" s="82">
        <f>'2003'!K43</f>
        <v>0</v>
      </c>
      <c r="N42" s="82">
        <f>'2004'!K43</f>
        <v>0</v>
      </c>
      <c r="O42" s="82">
        <f>'2005'!K43</f>
        <v>0</v>
      </c>
      <c r="P42" s="83">
        <f>'2006'!K43</f>
        <v>0</v>
      </c>
      <c r="Q42" s="82">
        <f>'2007'!K43</f>
        <v>0</v>
      </c>
      <c r="R42" s="80">
        <f>'2008'!K43</f>
        <v>0</v>
      </c>
      <c r="S42" s="82">
        <f>'2009'!K43</f>
        <v>0</v>
      </c>
      <c r="T42" s="82">
        <f>'2010'!K43</f>
        <v>0</v>
      </c>
      <c r="U42" s="82">
        <f>'2011'!K43</f>
        <v>0</v>
      </c>
      <c r="V42" s="82">
        <f>'2012'!K43</f>
        <v>0</v>
      </c>
      <c r="W42" s="82">
        <f>'2013'!K43</f>
        <v>0</v>
      </c>
      <c r="X42" s="82">
        <f>'2014'!K43</f>
        <v>0</v>
      </c>
      <c r="Y42" s="82">
        <f>'2015'!K43</f>
        <v>0</v>
      </c>
      <c r="Z42" s="82">
        <f>'2016'!K43</f>
        <v>0</v>
      </c>
      <c r="AA42" s="82">
        <f>'2017'!K43</f>
        <v>0</v>
      </c>
      <c r="AB42" s="82">
        <f>'2018'!K43</f>
        <v>0</v>
      </c>
      <c r="AC42" s="82">
        <f>'2019'!K43</f>
        <v>0</v>
      </c>
      <c r="AD42" s="82">
        <f>'2020'!K43</f>
        <v>0</v>
      </c>
      <c r="AE42" s="82">
        <f>'2021'!K43</f>
        <v>0</v>
      </c>
      <c r="AF42" s="82">
        <f>'2022'!K43</f>
        <v>0</v>
      </c>
      <c r="AG42" s="84">
        <f>'2023'!K43</f>
        <v>0</v>
      </c>
    </row>
    <row r="43" spans="1:33" x14ac:dyDescent="0.25">
      <c r="A43" s="25" t="s">
        <v>43</v>
      </c>
      <c r="B43" s="26"/>
      <c r="C43" s="80">
        <f>'1993'!K44</f>
        <v>1113354</v>
      </c>
      <c r="D43" s="82">
        <f>'1994'!K44</f>
        <v>1444993</v>
      </c>
      <c r="E43" s="81">
        <f>'1995'!K44</f>
        <v>1330817</v>
      </c>
      <c r="F43" s="81">
        <f>'1996'!K44</f>
        <v>1415772</v>
      </c>
      <c r="G43" s="81">
        <f>'1997'!K44</f>
        <v>1486742</v>
      </c>
      <c r="H43" s="81">
        <f>'1998'!K44</f>
        <v>697765</v>
      </c>
      <c r="I43" s="81">
        <f>'1999'!K44</f>
        <v>743475</v>
      </c>
      <c r="J43" s="82">
        <f>'2000'!K44</f>
        <v>858204</v>
      </c>
      <c r="K43" s="82">
        <f>'2001'!K44</f>
        <v>982470</v>
      </c>
      <c r="L43" s="82">
        <f>'2002'!K44</f>
        <v>405030</v>
      </c>
      <c r="M43" s="82">
        <f>'2003'!K44</f>
        <v>0</v>
      </c>
      <c r="N43" s="82">
        <f>'2004'!K44</f>
        <v>0</v>
      </c>
      <c r="O43" s="82">
        <f>'2005'!K44</f>
        <v>0</v>
      </c>
      <c r="P43" s="83">
        <f>'2006'!K44</f>
        <v>50363</v>
      </c>
      <c r="Q43" s="82">
        <f>'2007'!K44</f>
        <v>87543</v>
      </c>
      <c r="R43" s="80">
        <f>'2008'!K44</f>
        <v>883</v>
      </c>
      <c r="S43" s="82">
        <f>'2009'!K44</f>
        <v>23190</v>
      </c>
      <c r="T43" s="82">
        <f>'2010'!K44</f>
        <v>37066</v>
      </c>
      <c r="U43" s="82">
        <f>'2011'!K44</f>
        <v>0</v>
      </c>
      <c r="V43" s="82">
        <f>'2012'!K44</f>
        <v>5000</v>
      </c>
      <c r="W43" s="82">
        <f>'2013'!K44</f>
        <v>0</v>
      </c>
      <c r="X43" s="82">
        <f>'2014'!K44</f>
        <v>0</v>
      </c>
      <c r="Y43" s="82">
        <f>'2015'!K44</f>
        <v>0</v>
      </c>
      <c r="Z43" s="82">
        <f>'2016'!K44</f>
        <v>0</v>
      </c>
      <c r="AA43" s="82">
        <f>'2017'!K44</f>
        <v>0</v>
      </c>
      <c r="AB43" s="82">
        <f>'2018'!K44</f>
        <v>0</v>
      </c>
      <c r="AC43" s="82">
        <f>'2019'!K44</f>
        <v>0</v>
      </c>
      <c r="AD43" s="82">
        <f>'2020'!K44</f>
        <v>0</v>
      </c>
      <c r="AE43" s="82">
        <f>'2021'!K44</f>
        <v>0</v>
      </c>
      <c r="AF43" s="82">
        <f>'2022'!K44</f>
        <v>0</v>
      </c>
      <c r="AG43" s="84">
        <f>'2023'!K44</f>
        <v>0</v>
      </c>
    </row>
    <row r="44" spans="1:33" x14ac:dyDescent="0.25">
      <c r="A44" s="25" t="s">
        <v>44</v>
      </c>
      <c r="B44" s="26"/>
      <c r="C44" s="80">
        <f>'1993'!K45</f>
        <v>64870</v>
      </c>
      <c r="D44" s="82">
        <f>'1994'!K45</f>
        <v>71372</v>
      </c>
      <c r="E44" s="81">
        <f>'1995'!K45</f>
        <v>71447</v>
      </c>
      <c r="F44" s="81">
        <f>'1996'!K45</f>
        <v>77631</v>
      </c>
      <c r="G44" s="81">
        <f>'1997'!K45</f>
        <v>71234</v>
      </c>
      <c r="H44" s="81">
        <f>'1998'!K45</f>
        <v>78781</v>
      </c>
      <c r="I44" s="81">
        <f>'1999'!K45</f>
        <v>73932</v>
      </c>
      <c r="J44" s="82">
        <f>'2000'!K45</f>
        <v>1200</v>
      </c>
      <c r="K44" s="82">
        <f>'2001'!K45</f>
        <v>335</v>
      </c>
      <c r="L44" s="82">
        <f>'2002'!K45</f>
        <v>84385</v>
      </c>
      <c r="M44" s="82">
        <f>'2003'!K45</f>
        <v>92997</v>
      </c>
      <c r="N44" s="82">
        <f>'2004'!K45</f>
        <v>0</v>
      </c>
      <c r="O44" s="82">
        <f>'2005'!K45</f>
        <v>675902</v>
      </c>
      <c r="P44" s="83">
        <f>'2006'!K45</f>
        <v>932825</v>
      </c>
      <c r="Q44" s="82">
        <f>'2007'!K45</f>
        <v>1424870</v>
      </c>
      <c r="R44" s="80">
        <f>'2008'!K45</f>
        <v>878473</v>
      </c>
      <c r="S44" s="82">
        <f>'2009'!K45</f>
        <v>787284</v>
      </c>
      <c r="T44" s="82">
        <f>'2010'!K45</f>
        <v>658413</v>
      </c>
      <c r="U44" s="82">
        <f>'2011'!K45</f>
        <v>649195</v>
      </c>
      <c r="V44" s="82">
        <f>'2012'!K45</f>
        <v>583378</v>
      </c>
      <c r="W44" s="82">
        <f>'2013'!K45</f>
        <v>632410</v>
      </c>
      <c r="X44" s="82">
        <f>'2014'!K45</f>
        <v>334020</v>
      </c>
      <c r="Y44" s="82">
        <f>'2015'!K45</f>
        <v>0</v>
      </c>
      <c r="Z44" s="82">
        <f>'2016'!K45</f>
        <v>0</v>
      </c>
      <c r="AA44" s="82">
        <f>'2017'!K45</f>
        <v>0</v>
      </c>
      <c r="AB44" s="82">
        <f>'2018'!K45</f>
        <v>-1</v>
      </c>
      <c r="AC44" s="82">
        <f>'2019'!K45</f>
        <v>1000</v>
      </c>
      <c r="AD44" s="82">
        <f>'2020'!K45</f>
        <v>2000</v>
      </c>
      <c r="AE44" s="82">
        <f>'2021'!K45</f>
        <v>0</v>
      </c>
      <c r="AF44" s="82">
        <f>'2022'!K45</f>
        <v>0</v>
      </c>
      <c r="AG44" s="84">
        <f>'2023'!K45</f>
        <v>0</v>
      </c>
    </row>
    <row r="45" spans="1:33" x14ac:dyDescent="0.25">
      <c r="A45" s="25" t="s">
        <v>45</v>
      </c>
      <c r="B45" s="26"/>
      <c r="C45" s="80">
        <f>'1993'!K46</f>
        <v>590448</v>
      </c>
      <c r="D45" s="82">
        <f>'1994'!K46</f>
        <v>437730</v>
      </c>
      <c r="E45" s="81">
        <f>'1995'!K46</f>
        <v>812827</v>
      </c>
      <c r="F45" s="81">
        <f>'1996'!K46</f>
        <v>875005</v>
      </c>
      <c r="G45" s="81">
        <f>'1997'!K46</f>
        <v>732899</v>
      </c>
      <c r="H45" s="81">
        <f>'1998'!K46</f>
        <v>739773</v>
      </c>
      <c r="I45" s="81">
        <f>'1999'!K46</f>
        <v>891911</v>
      </c>
      <c r="J45" s="82">
        <f>'2000'!K46</f>
        <v>971724</v>
      </c>
      <c r="K45" s="82">
        <f>'2001'!K46</f>
        <v>1075948</v>
      </c>
      <c r="L45" s="82">
        <f>'2002'!K46</f>
        <v>180845</v>
      </c>
      <c r="M45" s="82">
        <f>'2003'!K46</f>
        <v>176591</v>
      </c>
      <c r="N45" s="82">
        <f>'2004'!K46</f>
        <v>248289</v>
      </c>
      <c r="O45" s="82">
        <f>'2005'!K46</f>
        <v>184957</v>
      </c>
      <c r="P45" s="83">
        <f>'2006'!K46</f>
        <v>211679</v>
      </c>
      <c r="Q45" s="82">
        <f>'2007'!K46</f>
        <v>229351</v>
      </c>
      <c r="R45" s="80">
        <f>'2008'!K46</f>
        <v>805461</v>
      </c>
      <c r="S45" s="82">
        <f>'2009'!K46</f>
        <v>759957</v>
      </c>
      <c r="T45" s="82">
        <f>'2010'!K46</f>
        <v>731813</v>
      </c>
      <c r="U45" s="82">
        <f>'2011'!K46</f>
        <v>691885</v>
      </c>
      <c r="V45" s="82">
        <f>'2012'!K46</f>
        <v>742680</v>
      </c>
      <c r="W45" s="82">
        <f>'2013'!K46</f>
        <v>896624</v>
      </c>
      <c r="X45" s="82">
        <f>'2014'!K46</f>
        <v>819108</v>
      </c>
      <c r="Y45" s="82">
        <f>'2015'!K46</f>
        <v>830391</v>
      </c>
      <c r="Z45" s="82">
        <f>'2016'!K46</f>
        <v>7384108</v>
      </c>
      <c r="AA45" s="82">
        <f>'2017'!K46</f>
        <v>9736662</v>
      </c>
      <c r="AB45" s="82">
        <f>'2018'!K46</f>
        <v>9782621</v>
      </c>
      <c r="AC45" s="82">
        <f>'2019'!K46</f>
        <v>9726695</v>
      </c>
      <c r="AD45" s="82">
        <f>'2020'!K46</f>
        <v>9874044</v>
      </c>
      <c r="AE45" s="82">
        <f>'2021'!K46</f>
        <v>10195655</v>
      </c>
      <c r="AF45" s="82">
        <f>'2022'!K46</f>
        <v>11750106</v>
      </c>
      <c r="AG45" s="84">
        <f>'2023'!K46</f>
        <v>13283399</v>
      </c>
    </row>
    <row r="46" spans="1:33" x14ac:dyDescent="0.25">
      <c r="A46" s="25" t="s">
        <v>46</v>
      </c>
      <c r="B46" s="26"/>
      <c r="C46" s="80">
        <f>'1993'!K47</f>
        <v>19888000</v>
      </c>
      <c r="D46" s="82">
        <f>'1994'!K47</f>
        <v>22343000</v>
      </c>
      <c r="E46" s="81">
        <f>'1995'!K47</f>
        <v>20655856</v>
      </c>
      <c r="F46" s="81">
        <f>'1996'!K47</f>
        <v>24890865</v>
      </c>
      <c r="G46" s="81">
        <f>'1997'!K47</f>
        <v>30177293</v>
      </c>
      <c r="H46" s="81">
        <f>'1998'!K47</f>
        <v>30702056</v>
      </c>
      <c r="I46" s="81">
        <f>'1999'!K47</f>
        <v>29989948</v>
      </c>
      <c r="J46" s="82">
        <f>'2000'!K47</f>
        <v>27759063</v>
      </c>
      <c r="K46" s="82">
        <f>'2001'!K47</f>
        <v>27621340</v>
      </c>
      <c r="L46" s="82">
        <f>'2002'!K47</f>
        <v>37690655</v>
      </c>
      <c r="M46" s="82">
        <f>'2003'!K47</f>
        <v>33397229</v>
      </c>
      <c r="N46" s="82">
        <f>'2004'!K47</f>
        <v>37272510</v>
      </c>
      <c r="O46" s="82">
        <f>'2005'!K47</f>
        <v>36616071</v>
      </c>
      <c r="P46" s="83">
        <f>'2006'!K47</f>
        <v>38723997</v>
      </c>
      <c r="Q46" s="82">
        <f>'2007'!K47</f>
        <v>51813365</v>
      </c>
      <c r="R46" s="80">
        <f>'2008'!K47</f>
        <v>48668038</v>
      </c>
      <c r="S46" s="82">
        <f>'2009'!K47</f>
        <v>44241336</v>
      </c>
      <c r="T46" s="82">
        <f>'2010'!K47</f>
        <v>45059265</v>
      </c>
      <c r="U46" s="82">
        <f>'2011'!K47</f>
        <v>31608060</v>
      </c>
      <c r="V46" s="82">
        <f>'2012'!K47</f>
        <v>37925148</v>
      </c>
      <c r="W46" s="82">
        <f>'2013'!K47</f>
        <v>35535854</v>
      </c>
      <c r="X46" s="82">
        <f>'2014'!K47</f>
        <v>24934431</v>
      </c>
      <c r="Y46" s="82">
        <f>'2015'!K47</f>
        <v>25682784</v>
      </c>
      <c r="Z46" s="82">
        <f>'2016'!K47</f>
        <v>25310786</v>
      </c>
      <c r="AA46" s="82">
        <f>'2017'!K47</f>
        <v>19114968</v>
      </c>
      <c r="AB46" s="82">
        <f>'2018'!K47</f>
        <v>28167117</v>
      </c>
      <c r="AC46" s="82">
        <f>'2019'!K47</f>
        <v>24580826</v>
      </c>
      <c r="AD46" s="82">
        <f>'2020'!K47</f>
        <v>0</v>
      </c>
      <c r="AE46" s="82">
        <f>'2021'!K47</f>
        <v>0</v>
      </c>
      <c r="AF46" s="82">
        <f>'2022'!K47</f>
        <v>0</v>
      </c>
      <c r="AG46" s="84">
        <f>'2023'!K47</f>
        <v>0</v>
      </c>
    </row>
    <row r="47" spans="1:33" x14ac:dyDescent="0.25">
      <c r="A47" s="25" t="s">
        <v>47</v>
      </c>
      <c r="B47" s="26"/>
      <c r="C47" s="80">
        <f>'1993'!K48</f>
        <v>3467867</v>
      </c>
      <c r="D47" s="82">
        <f>'1994'!K48</f>
        <v>3510436</v>
      </c>
      <c r="E47" s="81">
        <f>'1995'!K48</f>
        <v>3357832</v>
      </c>
      <c r="F47" s="81">
        <f>'1996'!K48</f>
        <v>3736471</v>
      </c>
      <c r="G47" s="81">
        <f>'1997'!K48</f>
        <v>3939536</v>
      </c>
      <c r="H47" s="81">
        <f>'1998'!K48</f>
        <v>825257</v>
      </c>
      <c r="I47" s="81">
        <f>'1999'!K48</f>
        <v>838727</v>
      </c>
      <c r="J47" s="82">
        <f>'2000'!K48</f>
        <v>844366</v>
      </c>
      <c r="K47" s="82">
        <f>'2001'!K48</f>
        <v>614014</v>
      </c>
      <c r="L47" s="82">
        <f>'2002'!K48</f>
        <v>191480</v>
      </c>
      <c r="M47" s="82">
        <f>'2003'!K48</f>
        <v>151678</v>
      </c>
      <c r="N47" s="82">
        <f>'2004'!K48</f>
        <v>261416</v>
      </c>
      <c r="O47" s="82">
        <f>'2005'!K48</f>
        <v>222551</v>
      </c>
      <c r="P47" s="83">
        <f>'2006'!K48</f>
        <v>248832</v>
      </c>
      <c r="Q47" s="82">
        <f>'2007'!K48</f>
        <v>260824</v>
      </c>
      <c r="R47" s="80">
        <f>'2008'!K48</f>
        <v>267249</v>
      </c>
      <c r="S47" s="82">
        <f>'2009'!K48</f>
        <v>275503</v>
      </c>
      <c r="T47" s="82">
        <f>'2010'!K48</f>
        <v>0</v>
      </c>
      <c r="U47" s="82">
        <f>'2011'!K48</f>
        <v>476366</v>
      </c>
      <c r="V47" s="82">
        <f>'2012'!K48</f>
        <v>507601</v>
      </c>
      <c r="W47" s="82">
        <f>'2013'!K48</f>
        <v>514965</v>
      </c>
      <c r="X47" s="82">
        <f>'2014'!K48</f>
        <v>527233</v>
      </c>
      <c r="Y47" s="82">
        <f>'2015'!K48</f>
        <v>484741</v>
      </c>
      <c r="Z47" s="82">
        <f>'2016'!K48</f>
        <v>473600</v>
      </c>
      <c r="AA47" s="82">
        <f>'2017'!K48</f>
        <v>539757</v>
      </c>
      <c r="AB47" s="82">
        <f>'2018'!K48</f>
        <v>548730</v>
      </c>
      <c r="AC47" s="82">
        <f>'2019'!K48</f>
        <v>581819</v>
      </c>
      <c r="AD47" s="82">
        <f>'2020'!K48</f>
        <v>571105</v>
      </c>
      <c r="AE47" s="82">
        <f>'2021'!K48</f>
        <v>573418</v>
      </c>
      <c r="AF47" s="82">
        <f>'2022'!K48</f>
        <v>661076</v>
      </c>
      <c r="AG47" s="84">
        <f>'2023'!K48</f>
        <v>746441</v>
      </c>
    </row>
    <row r="48" spans="1:33" x14ac:dyDescent="0.25">
      <c r="A48" s="25" t="s">
        <v>48</v>
      </c>
      <c r="B48" s="26"/>
      <c r="C48" s="80">
        <f>'1993'!K49</f>
        <v>77081</v>
      </c>
      <c r="D48" s="82">
        <f>'1994'!K49</f>
        <v>83656</v>
      </c>
      <c r="E48" s="81">
        <f>'1995'!K49</f>
        <v>86198</v>
      </c>
      <c r="F48" s="81">
        <f>'1996'!K49</f>
        <v>91191</v>
      </c>
      <c r="G48" s="81">
        <f>'1997'!K49</f>
        <v>94687</v>
      </c>
      <c r="H48" s="81">
        <f>'1998'!K49</f>
        <v>104413</v>
      </c>
      <c r="I48" s="81">
        <f>'1999'!K49</f>
        <v>115994</v>
      </c>
      <c r="J48" s="82">
        <f>'2000'!K49</f>
        <v>128523</v>
      </c>
      <c r="K48" s="82">
        <f>'2001'!K49</f>
        <v>141165</v>
      </c>
      <c r="L48" s="82">
        <f>'2002'!K49</f>
        <v>496241</v>
      </c>
      <c r="M48" s="82">
        <f>'2003'!K49</f>
        <v>0</v>
      </c>
      <c r="N48" s="82">
        <f>'2004'!K49</f>
        <v>0</v>
      </c>
      <c r="O48" s="82">
        <f>'2005'!K49</f>
        <v>0</v>
      </c>
      <c r="P48" s="83">
        <f>'2006'!K49</f>
        <v>0</v>
      </c>
      <c r="Q48" s="82">
        <f>'2007'!K49</f>
        <v>0</v>
      </c>
      <c r="R48" s="80">
        <f>'2008'!K49</f>
        <v>0</v>
      </c>
      <c r="S48" s="82">
        <f>'2009'!K49</f>
        <v>1000</v>
      </c>
      <c r="T48" s="82">
        <f>'2010'!K49</f>
        <v>0</v>
      </c>
      <c r="U48" s="82">
        <f>'2011'!K49</f>
        <v>0</v>
      </c>
      <c r="V48" s="82">
        <f>'2012'!K49</f>
        <v>0</v>
      </c>
      <c r="W48" s="82">
        <f>'2013'!K49</f>
        <v>0</v>
      </c>
      <c r="X48" s="82">
        <f>'2014'!K49</f>
        <v>0</v>
      </c>
      <c r="Y48" s="82">
        <f>'2015'!K49</f>
        <v>0</v>
      </c>
      <c r="Z48" s="82">
        <f>'2016'!K49</f>
        <v>0</v>
      </c>
      <c r="AA48" s="82">
        <f>'2017'!K49</f>
        <v>0</v>
      </c>
      <c r="AB48" s="82">
        <f>'2018'!K49</f>
        <v>0</v>
      </c>
      <c r="AC48" s="82">
        <f>'2019'!K49</f>
        <v>0</v>
      </c>
      <c r="AD48" s="82">
        <f>'2020'!K49</f>
        <v>0</v>
      </c>
      <c r="AE48" s="82">
        <f>'2021'!K49</f>
        <v>0</v>
      </c>
      <c r="AF48" s="82">
        <f>'2022'!K49</f>
        <v>0</v>
      </c>
      <c r="AG48" s="84">
        <f>'2023'!K49</f>
        <v>0</v>
      </c>
    </row>
    <row r="49" spans="1:33" x14ac:dyDescent="0.25">
      <c r="A49" s="25" t="s">
        <v>49</v>
      </c>
      <c r="B49" s="26"/>
      <c r="C49" s="80">
        <f>'1993'!K50</f>
        <v>203860</v>
      </c>
      <c r="D49" s="82">
        <f>'1994'!K50</f>
        <v>243211</v>
      </c>
      <c r="E49" s="81">
        <f>'1995'!K50</f>
        <v>284825</v>
      </c>
      <c r="F49" s="81">
        <f>'1996'!K50</f>
        <v>309977</v>
      </c>
      <c r="G49" s="81">
        <f>'1997'!K50</f>
        <v>346128</v>
      </c>
      <c r="H49" s="81">
        <f>'1998'!K50</f>
        <v>364238</v>
      </c>
      <c r="I49" s="81">
        <f>'1999'!K50</f>
        <v>395039</v>
      </c>
      <c r="J49" s="82">
        <f>'2000'!K50</f>
        <v>444280</v>
      </c>
      <c r="K49" s="82">
        <f>'2001'!K50</f>
        <v>533885</v>
      </c>
      <c r="L49" s="82">
        <f>'2002'!K50</f>
        <v>0</v>
      </c>
      <c r="M49" s="82">
        <f>'2003'!K50</f>
        <v>0</v>
      </c>
      <c r="N49" s="82">
        <f>'2004'!K50</f>
        <v>0</v>
      </c>
      <c r="O49" s="82">
        <f>'2005'!K50</f>
        <v>0</v>
      </c>
      <c r="P49" s="83">
        <f>'2006'!K50</f>
        <v>0</v>
      </c>
      <c r="Q49" s="82">
        <f>'2007'!K50</f>
        <v>0</v>
      </c>
      <c r="R49" s="80">
        <f>'2008'!K50</f>
        <v>0</v>
      </c>
      <c r="S49" s="82">
        <f>'2009'!K50</f>
        <v>0</v>
      </c>
      <c r="T49" s="82">
        <f>'2010'!K50</f>
        <v>0</v>
      </c>
      <c r="U49" s="82">
        <f>'2011'!K50</f>
        <v>0</v>
      </c>
      <c r="V49" s="82">
        <f>'2012'!K50</f>
        <v>0</v>
      </c>
      <c r="W49" s="82">
        <f>'2013'!K50</f>
        <v>0</v>
      </c>
      <c r="X49" s="82">
        <f>'2014'!K50</f>
        <v>0</v>
      </c>
      <c r="Y49" s="82">
        <f>'2015'!K50</f>
        <v>0</v>
      </c>
      <c r="Z49" s="82">
        <f>'2016'!K50</f>
        <v>0</v>
      </c>
      <c r="AA49" s="82">
        <f>'2017'!K50</f>
        <v>0</v>
      </c>
      <c r="AB49" s="82">
        <f>'2018'!K50</f>
        <v>0</v>
      </c>
      <c r="AC49" s="82">
        <f>'2019'!K50</f>
        <v>0</v>
      </c>
      <c r="AD49" s="82">
        <f>'2020'!K50</f>
        <v>0</v>
      </c>
      <c r="AE49" s="82">
        <f>'2021'!K50</f>
        <v>0</v>
      </c>
      <c r="AF49" s="82">
        <f>'2022'!K50</f>
        <v>0</v>
      </c>
      <c r="AG49" s="84">
        <f>'2023'!K50</f>
        <v>0</v>
      </c>
    </row>
    <row r="50" spans="1:33" x14ac:dyDescent="0.25">
      <c r="A50" s="25" t="s">
        <v>3</v>
      </c>
      <c r="B50" s="26"/>
      <c r="C50" s="80">
        <f>'1993'!K51</f>
        <v>56961</v>
      </c>
      <c r="D50" s="82">
        <f>'1994'!K51</f>
        <v>76674</v>
      </c>
      <c r="E50" s="81">
        <f>'1995'!K51</f>
        <v>89889</v>
      </c>
      <c r="F50" s="81">
        <f>'1996'!K51</f>
        <v>64506</v>
      </c>
      <c r="G50" s="81">
        <f>'1997'!K51</f>
        <v>65112</v>
      </c>
      <c r="H50" s="81">
        <f>'1998'!K51</f>
        <v>70096</v>
      </c>
      <c r="I50" s="81">
        <f>'1999'!K51</f>
        <v>252637</v>
      </c>
      <c r="J50" s="82">
        <f>'2000'!K51</f>
        <v>268198</v>
      </c>
      <c r="K50" s="82">
        <f>'2001'!K51</f>
        <v>254079</v>
      </c>
      <c r="L50" s="82">
        <f>'2002'!K51</f>
        <v>225328</v>
      </c>
      <c r="M50" s="82">
        <f>'2003'!K51</f>
        <v>220816</v>
      </c>
      <c r="N50" s="82">
        <f>'2004'!K51</f>
        <v>239071</v>
      </c>
      <c r="O50" s="82">
        <f>'2005'!K51</f>
        <v>264324</v>
      </c>
      <c r="P50" s="83">
        <f>'2006'!K51</f>
        <v>398556</v>
      </c>
      <c r="Q50" s="82">
        <f>'2007'!K51</f>
        <v>393062</v>
      </c>
      <c r="R50" s="80">
        <f>'2008'!K51</f>
        <v>304578</v>
      </c>
      <c r="S50" s="82">
        <f>'2009'!K51</f>
        <v>357704</v>
      </c>
      <c r="T50" s="82">
        <f>'2010'!K51</f>
        <v>355333</v>
      </c>
      <c r="U50" s="82">
        <f>'2011'!K51</f>
        <v>355936</v>
      </c>
      <c r="V50" s="82">
        <f>'2012'!K51</f>
        <v>271412</v>
      </c>
      <c r="W50" s="82">
        <f>'2013'!K51</f>
        <v>267941</v>
      </c>
      <c r="X50" s="82">
        <f>'2014'!K51</f>
        <v>385918</v>
      </c>
      <c r="Y50" s="82">
        <f>'2015'!K51</f>
        <v>366002</v>
      </c>
      <c r="Z50" s="82">
        <f>'2016'!K51</f>
        <v>375654</v>
      </c>
      <c r="AA50" s="82">
        <f>'2017'!K51</f>
        <v>402489</v>
      </c>
      <c r="AB50" s="82">
        <f>'2018'!K51</f>
        <v>435934</v>
      </c>
      <c r="AC50" s="82">
        <f>'2019'!K51</f>
        <v>435784</v>
      </c>
      <c r="AD50" s="82">
        <f>'2020'!K51</f>
        <v>430176</v>
      </c>
      <c r="AE50" s="82">
        <f>'2021'!K51</f>
        <v>432235</v>
      </c>
      <c r="AF50" s="82">
        <f>'2022'!K51</f>
        <v>477999</v>
      </c>
      <c r="AG50" s="84">
        <f>'2023'!K51</f>
        <v>631154</v>
      </c>
    </row>
    <row r="51" spans="1:33" x14ac:dyDescent="0.25">
      <c r="A51" s="25" t="s">
        <v>50</v>
      </c>
      <c r="B51" s="26"/>
      <c r="C51" s="80">
        <f>'1993'!K52</f>
        <v>2071958</v>
      </c>
      <c r="D51" s="82">
        <f>'1994'!K52</f>
        <v>2205824</v>
      </c>
      <c r="E51" s="81">
        <f>'1995'!K52</f>
        <v>2909702</v>
      </c>
      <c r="F51" s="81">
        <f>'1996'!K52</f>
        <v>1926685</v>
      </c>
      <c r="G51" s="81">
        <f>'1997'!K52</f>
        <v>2770442</v>
      </c>
      <c r="H51" s="81">
        <f>'1998'!K52</f>
        <v>3067394</v>
      </c>
      <c r="I51" s="81">
        <f>'1999'!K52</f>
        <v>3339183</v>
      </c>
      <c r="J51" s="82">
        <f>'2000'!K52</f>
        <v>3747389</v>
      </c>
      <c r="K51" s="82">
        <f>'2001'!K52</f>
        <v>5683053</v>
      </c>
      <c r="L51" s="82">
        <f>'2002'!K52</f>
        <v>582066</v>
      </c>
      <c r="M51" s="82">
        <f>'2003'!K52</f>
        <v>7400</v>
      </c>
      <c r="N51" s="82">
        <f>'2004'!K52</f>
        <v>9120</v>
      </c>
      <c r="O51" s="82">
        <f>'2005'!K52</f>
        <v>6700</v>
      </c>
      <c r="P51" s="83">
        <f>'2006'!K52</f>
        <v>7150</v>
      </c>
      <c r="Q51" s="82">
        <f>'2007'!K52</f>
        <v>10025</v>
      </c>
      <c r="R51" s="80">
        <f>'2008'!K52</f>
        <v>9775</v>
      </c>
      <c r="S51" s="82">
        <f>'2009'!K52</f>
        <v>9950</v>
      </c>
      <c r="T51" s="82">
        <f>'2010'!K52</f>
        <v>8675</v>
      </c>
      <c r="U51" s="82">
        <f>'2011'!K52</f>
        <v>7405</v>
      </c>
      <c r="V51" s="82">
        <f>'2012'!K52</f>
        <v>8200</v>
      </c>
      <c r="W51" s="82">
        <f>'2013'!K52</f>
        <v>7225</v>
      </c>
      <c r="X51" s="82">
        <f>'2014'!K52</f>
        <v>7600</v>
      </c>
      <c r="Y51" s="82">
        <f>'2015'!K52</f>
        <v>7050</v>
      </c>
      <c r="Z51" s="82">
        <f>'2016'!K52</f>
        <v>6460</v>
      </c>
      <c r="AA51" s="82">
        <f>'2017'!K52</f>
        <v>6800</v>
      </c>
      <c r="AB51" s="82">
        <f>'2018'!K52</f>
        <v>7150</v>
      </c>
      <c r="AC51" s="82">
        <f>'2019'!K52</f>
        <v>7150</v>
      </c>
      <c r="AD51" s="82">
        <f>'2020'!K52</f>
        <v>7500</v>
      </c>
      <c r="AE51" s="82">
        <f>'2021'!K52</f>
        <v>7600</v>
      </c>
      <c r="AF51" s="82">
        <f>'2022'!K52</f>
        <v>7660</v>
      </c>
      <c r="AG51" s="84">
        <f>'2023'!K52</f>
        <v>7975</v>
      </c>
    </row>
    <row r="52" spans="1:33" x14ac:dyDescent="0.25">
      <c r="A52" s="25" t="s">
        <v>51</v>
      </c>
      <c r="B52" s="26"/>
      <c r="C52" s="80">
        <f>'1993'!K53</f>
        <v>703367</v>
      </c>
      <c r="D52" s="82">
        <f>'1994'!K53</f>
        <v>798518</v>
      </c>
      <c r="E52" s="81">
        <f>'1995'!K53</f>
        <v>696297</v>
      </c>
      <c r="F52" s="81">
        <f>'1996'!K53</f>
        <v>937160</v>
      </c>
      <c r="G52" s="81">
        <f>'1997'!K53</f>
        <v>983879</v>
      </c>
      <c r="H52" s="81">
        <f>'1998'!K53</f>
        <v>871308</v>
      </c>
      <c r="I52" s="81">
        <f>'1999'!K53</f>
        <v>635053</v>
      </c>
      <c r="J52" s="82">
        <f>'2000'!K53</f>
        <v>656525</v>
      </c>
      <c r="K52" s="82">
        <f>'2001'!K53</f>
        <v>981281</v>
      </c>
      <c r="L52" s="82">
        <f>'2002'!K53</f>
        <v>433384</v>
      </c>
      <c r="M52" s="82">
        <f>'2003'!K53</f>
        <v>512910</v>
      </c>
      <c r="N52" s="82">
        <f>'2004'!K53</f>
        <v>489847</v>
      </c>
      <c r="O52" s="82">
        <f>'2005'!K53</f>
        <v>578653</v>
      </c>
      <c r="P52" s="83">
        <f>'2006'!K53</f>
        <v>1807862</v>
      </c>
      <c r="Q52" s="82">
        <f>'2007'!K53</f>
        <v>1613324</v>
      </c>
      <c r="R52" s="80">
        <f>'2008'!K53</f>
        <v>0</v>
      </c>
      <c r="S52" s="82">
        <f>'2009'!K53</f>
        <v>1423676</v>
      </c>
      <c r="T52" s="82">
        <f>'2010'!K53</f>
        <v>1350000</v>
      </c>
      <c r="U52" s="82">
        <f>'2011'!K53</f>
        <v>1328000</v>
      </c>
      <c r="V52" s="82">
        <f>'2012'!K53</f>
        <v>1437000</v>
      </c>
      <c r="W52" s="82">
        <f>'2013'!K53</f>
        <v>1523967</v>
      </c>
      <c r="X52" s="82">
        <f>'2014'!K53</f>
        <v>1582884</v>
      </c>
      <c r="Y52" s="82">
        <f>'2015'!K53</f>
        <v>1702037</v>
      </c>
      <c r="Z52" s="82">
        <f>'2016'!K53</f>
        <v>1901546</v>
      </c>
      <c r="AA52" s="82">
        <f>'2017'!K53</f>
        <v>2212483</v>
      </c>
      <c r="AB52" s="82">
        <f>'2018'!K53</f>
        <v>2515009</v>
      </c>
      <c r="AC52" s="82">
        <f>'2019'!K53</f>
        <v>2808238</v>
      </c>
      <c r="AD52" s="82">
        <f>'2020'!K53</f>
        <v>3147569</v>
      </c>
      <c r="AE52" s="82">
        <f>'2021'!K53</f>
        <v>4479986</v>
      </c>
      <c r="AF52" s="82">
        <f>'2022'!K53</f>
        <v>5729677</v>
      </c>
      <c r="AG52" s="84">
        <f>'2023'!K53</f>
        <v>6620639</v>
      </c>
    </row>
    <row r="53" spans="1:33" x14ac:dyDescent="0.25">
      <c r="A53" s="25" t="s">
        <v>4</v>
      </c>
      <c r="B53" s="26"/>
      <c r="C53" s="80">
        <f>'1993'!K54</f>
        <v>15834724</v>
      </c>
      <c r="D53" s="82">
        <f>'1994'!K54</f>
        <v>17593107</v>
      </c>
      <c r="E53" s="81">
        <f>'1995'!K54</f>
        <v>18399678</v>
      </c>
      <c r="F53" s="81">
        <f>'1996'!K54</f>
        <v>19309061</v>
      </c>
      <c r="G53" s="81">
        <f>'1997'!K54</f>
        <v>20863826</v>
      </c>
      <c r="H53" s="81">
        <f>'1998'!K54</f>
        <v>20469842</v>
      </c>
      <c r="I53" s="81">
        <f>'1999'!K54</f>
        <v>20899000</v>
      </c>
      <c r="J53" s="82">
        <f>'2000'!K54</f>
        <v>20806932</v>
      </c>
      <c r="K53" s="82">
        <f>'2001'!K54</f>
        <v>26578773</v>
      </c>
      <c r="L53" s="82">
        <f>'2002'!K54</f>
        <v>21516559</v>
      </c>
      <c r="M53" s="82">
        <f>'2003'!K54</f>
        <v>22844935</v>
      </c>
      <c r="N53" s="82">
        <f>'2004'!K54</f>
        <v>22856094</v>
      </c>
      <c r="O53" s="82">
        <f>'2005'!K54</f>
        <v>25707598</v>
      </c>
      <c r="P53" s="83">
        <f>'2006'!K54</f>
        <v>29707735</v>
      </c>
      <c r="Q53" s="82">
        <f>'2007'!K54</f>
        <v>30005367</v>
      </c>
      <c r="R53" s="80">
        <f>'2008'!K54</f>
        <v>25042044</v>
      </c>
      <c r="S53" s="82">
        <f>'2009'!K54</f>
        <v>34249094</v>
      </c>
      <c r="T53" s="82">
        <f>'2010'!K54</f>
        <v>38498068</v>
      </c>
      <c r="U53" s="82">
        <f>'2011'!K54</f>
        <v>38598102</v>
      </c>
      <c r="V53" s="82">
        <f>'2012'!K54</f>
        <v>36561984</v>
      </c>
      <c r="W53" s="82">
        <f>'2013'!K54</f>
        <v>35990635</v>
      </c>
      <c r="X53" s="82">
        <f>'2014'!K54</f>
        <v>38440408</v>
      </c>
      <c r="Y53" s="82">
        <f>'2015'!K54</f>
        <v>38575751</v>
      </c>
      <c r="Z53" s="82">
        <f>'2016'!K54</f>
        <v>37419564</v>
      </c>
      <c r="AA53" s="82">
        <f>'2017'!K54</f>
        <v>38182571</v>
      </c>
      <c r="AB53" s="82">
        <f>'2018'!K54</f>
        <v>38053811</v>
      </c>
      <c r="AC53" s="82">
        <f>'2019'!K54</f>
        <v>38976723</v>
      </c>
      <c r="AD53" s="82">
        <f>'2020'!K54</f>
        <v>38313363</v>
      </c>
      <c r="AE53" s="82">
        <f>'2021'!K54</f>
        <v>38015972</v>
      </c>
      <c r="AF53" s="82">
        <f>'2022'!K54</f>
        <v>44292895</v>
      </c>
      <c r="AG53" s="84">
        <f>'2023'!K54</f>
        <v>50214942</v>
      </c>
    </row>
    <row r="54" spans="1:33" x14ac:dyDescent="0.25">
      <c r="A54" s="25" t="s">
        <v>52</v>
      </c>
      <c r="B54" s="26"/>
      <c r="C54" s="80">
        <f>'1993'!K55</f>
        <v>633935</v>
      </c>
      <c r="D54" s="82">
        <f>'1994'!K55</f>
        <v>864123</v>
      </c>
      <c r="E54" s="81">
        <f>'1995'!K55</f>
        <v>728019</v>
      </c>
      <c r="F54" s="81">
        <f>'1996'!K55</f>
        <v>859104</v>
      </c>
      <c r="G54" s="81">
        <f>'1997'!K55</f>
        <v>925092</v>
      </c>
      <c r="H54" s="81">
        <f>'1998'!K55</f>
        <v>1007115</v>
      </c>
      <c r="I54" s="81">
        <f>'1999'!K55</f>
        <v>1070136</v>
      </c>
      <c r="J54" s="82">
        <f>'2000'!K55</f>
        <v>1121180</v>
      </c>
      <c r="K54" s="82">
        <f>'2001'!K55</f>
        <v>1471962</v>
      </c>
      <c r="L54" s="82">
        <f>'2002'!K55</f>
        <v>374372</v>
      </c>
      <c r="M54" s="82">
        <f>'2003'!K55</f>
        <v>447226</v>
      </c>
      <c r="N54" s="82">
        <f>'2004'!K55</f>
        <v>31925</v>
      </c>
      <c r="O54" s="82">
        <f>'2005'!K55</f>
        <v>29830</v>
      </c>
      <c r="P54" s="83">
        <f>'2006'!K55</f>
        <v>30330</v>
      </c>
      <c r="Q54" s="82">
        <f>'2007'!K55</f>
        <v>20700</v>
      </c>
      <c r="R54" s="80">
        <f>'2008'!K55</f>
        <v>21850</v>
      </c>
      <c r="S54" s="82">
        <f>'2009'!K55</f>
        <v>36925</v>
      </c>
      <c r="T54" s="82">
        <f>'2010'!K55</f>
        <v>38850</v>
      </c>
      <c r="U54" s="82">
        <f>'2011'!K55</f>
        <v>32141</v>
      </c>
      <c r="V54" s="82">
        <f>'2012'!K55</f>
        <v>31600</v>
      </c>
      <c r="W54" s="82">
        <f>'2013'!K55</f>
        <v>37287</v>
      </c>
      <c r="X54" s="82">
        <f>'2014'!K55</f>
        <v>32071</v>
      </c>
      <c r="Y54" s="82">
        <f>'2015'!K55</f>
        <v>36072</v>
      </c>
      <c r="Z54" s="82">
        <f>'2016'!K55</f>
        <v>42082</v>
      </c>
      <c r="AA54" s="82">
        <f>'2017'!K55</f>
        <v>39972</v>
      </c>
      <c r="AB54" s="82">
        <f>'2018'!K55</f>
        <v>841821</v>
      </c>
      <c r="AC54" s="82">
        <f>'2019'!K55</f>
        <v>76587</v>
      </c>
      <c r="AD54" s="82">
        <f>'2020'!K55</f>
        <v>63602</v>
      </c>
      <c r="AE54" s="82">
        <f>'2021'!K55</f>
        <v>516805</v>
      </c>
      <c r="AF54" s="82">
        <f>'2022'!K55</f>
        <v>32884</v>
      </c>
      <c r="AG54" s="84">
        <f>'2023'!K55</f>
        <v>0</v>
      </c>
    </row>
    <row r="55" spans="1:33" x14ac:dyDescent="0.25">
      <c r="A55" s="25" t="s">
        <v>53</v>
      </c>
      <c r="B55" s="26"/>
      <c r="C55" s="80">
        <f>'1993'!K56</f>
        <v>890903</v>
      </c>
      <c r="D55" s="82">
        <f>'1994'!K56</f>
        <v>903280</v>
      </c>
      <c r="E55" s="81">
        <f>'1995'!K56</f>
        <v>995410</v>
      </c>
      <c r="F55" s="81">
        <f>'1996'!K56</f>
        <v>1154420</v>
      </c>
      <c r="G55" s="81">
        <f>'1997'!K56</f>
        <v>1196328</v>
      </c>
      <c r="H55" s="81">
        <f>'1998'!K56</f>
        <v>1350235</v>
      </c>
      <c r="I55" s="81">
        <f>'1999'!K56</f>
        <v>1806874</v>
      </c>
      <c r="J55" s="82">
        <f>'2000'!K56</f>
        <v>3185312</v>
      </c>
      <c r="K55" s="82">
        <f>'2001'!K56</f>
        <v>3513896</v>
      </c>
      <c r="L55" s="82">
        <f>'2002'!K56</f>
        <v>545967</v>
      </c>
      <c r="M55" s="82">
        <f>'2003'!K56</f>
        <v>528792</v>
      </c>
      <c r="N55" s="82">
        <f>'2004'!K56</f>
        <v>524667</v>
      </c>
      <c r="O55" s="82">
        <f>'2005'!K56</f>
        <v>505289</v>
      </c>
      <c r="P55" s="83">
        <f>'2006'!K56</f>
        <v>457425</v>
      </c>
      <c r="Q55" s="82">
        <f>'2007'!K56</f>
        <v>583655</v>
      </c>
      <c r="R55" s="80">
        <f>'2008'!K56</f>
        <v>541282</v>
      </c>
      <c r="S55" s="82">
        <f>'2009'!K56</f>
        <v>557960</v>
      </c>
      <c r="T55" s="82">
        <f>'2010'!K56</f>
        <v>462614</v>
      </c>
      <c r="U55" s="82">
        <f>'2011'!K56</f>
        <v>442804</v>
      </c>
      <c r="V55" s="82">
        <f>'2012'!K56</f>
        <v>369077</v>
      </c>
      <c r="W55" s="82">
        <f>'2013'!K56</f>
        <v>167411</v>
      </c>
      <c r="X55" s="82">
        <f>'2014'!K56</f>
        <v>0</v>
      </c>
      <c r="Y55" s="82">
        <f>'2015'!K56</f>
        <v>0</v>
      </c>
      <c r="Z55" s="82">
        <f>'2016'!K56</f>
        <v>0</v>
      </c>
      <c r="AA55" s="82">
        <f>'2017'!K56</f>
        <v>0</v>
      </c>
      <c r="AB55" s="82">
        <f>'2018'!K56</f>
        <v>0</v>
      </c>
      <c r="AC55" s="82">
        <f>'2019'!K56</f>
        <v>0</v>
      </c>
      <c r="AD55" s="82">
        <f>'2020'!K56</f>
        <v>0</v>
      </c>
      <c r="AE55" s="82">
        <f>'2021'!K56</f>
        <v>0</v>
      </c>
      <c r="AF55" s="82">
        <f>'2022'!K56</f>
        <v>0</v>
      </c>
      <c r="AG55" s="84">
        <f>'2023'!K56</f>
        <v>0</v>
      </c>
    </row>
    <row r="56" spans="1:33" x14ac:dyDescent="0.25">
      <c r="A56" s="25" t="s">
        <v>54</v>
      </c>
      <c r="B56" s="26"/>
      <c r="C56" s="80">
        <f>'1993'!K57</f>
        <v>415204</v>
      </c>
      <c r="D56" s="82">
        <f>'1994'!K57</f>
        <v>464219</v>
      </c>
      <c r="E56" s="81">
        <f>'1995'!K57</f>
        <v>497591</v>
      </c>
      <c r="F56" s="81">
        <f>'1996'!K57</f>
        <v>515962</v>
      </c>
      <c r="G56" s="81">
        <f>'1997'!K57</f>
        <v>473882</v>
      </c>
      <c r="H56" s="81">
        <f>'1998'!K57</f>
        <v>1227886</v>
      </c>
      <c r="I56" s="81">
        <f>'1999'!K57</f>
        <v>1374900</v>
      </c>
      <c r="J56" s="82">
        <f>'2000'!K57</f>
        <v>1457951</v>
      </c>
      <c r="K56" s="82">
        <f>'2001'!K57</f>
        <v>1632583</v>
      </c>
      <c r="L56" s="82">
        <f>'2002'!K57</f>
        <v>1485469</v>
      </c>
      <c r="M56" s="82">
        <f>'2003'!K57</f>
        <v>51961</v>
      </c>
      <c r="N56" s="82">
        <f>'2004'!K57</f>
        <v>119453</v>
      </c>
      <c r="O56" s="82">
        <f>'2005'!K57</f>
        <v>305199</v>
      </c>
      <c r="P56" s="83">
        <f>'2006'!K57</f>
        <v>375461</v>
      </c>
      <c r="Q56" s="82">
        <f>'2007'!K57</f>
        <v>242632</v>
      </c>
      <c r="R56" s="80">
        <f>'2008'!K57</f>
        <v>210573</v>
      </c>
      <c r="S56" s="82">
        <f>'2009'!K57</f>
        <v>189702</v>
      </c>
      <c r="T56" s="82">
        <f>'2010'!K57</f>
        <v>147367</v>
      </c>
      <c r="U56" s="82">
        <f>'2011'!K57</f>
        <v>184267</v>
      </c>
      <c r="V56" s="82">
        <f>'2012'!K57</f>
        <v>261733</v>
      </c>
      <c r="W56" s="82">
        <f>'2013'!K57</f>
        <v>230988</v>
      </c>
      <c r="X56" s="82">
        <f>'2014'!K57</f>
        <v>236687</v>
      </c>
      <c r="Y56" s="82">
        <f>'2015'!K57</f>
        <v>229278</v>
      </c>
      <c r="Z56" s="82">
        <f>'2016'!K57</f>
        <v>253778</v>
      </c>
      <c r="AA56" s="82">
        <f>'2017'!K57</f>
        <v>274038</v>
      </c>
      <c r="AB56" s="82">
        <f>'2018'!K57</f>
        <v>296475</v>
      </c>
      <c r="AC56" s="82">
        <f>'2019'!K57</f>
        <v>312330</v>
      </c>
      <c r="AD56" s="82">
        <f>'2020'!K57</f>
        <v>278866</v>
      </c>
      <c r="AE56" s="82">
        <f>'2021'!K57</f>
        <v>334230</v>
      </c>
      <c r="AF56" s="82">
        <f>'2022'!K57</f>
        <v>255489</v>
      </c>
      <c r="AG56" s="84">
        <f>'2023'!K57</f>
        <v>221640</v>
      </c>
    </row>
    <row r="57" spans="1:33" x14ac:dyDescent="0.25">
      <c r="A57" s="25" t="s">
        <v>55</v>
      </c>
      <c r="B57" s="26"/>
      <c r="C57" s="80">
        <f>'1993'!K58</f>
        <v>122407</v>
      </c>
      <c r="D57" s="82">
        <f>'1994'!K58</f>
        <v>123729</v>
      </c>
      <c r="E57" s="81">
        <f>'1995'!K58</f>
        <v>127986</v>
      </c>
      <c r="F57" s="81">
        <f>'1996'!K58</f>
        <v>132791</v>
      </c>
      <c r="G57" s="81">
        <f>'1997'!K58</f>
        <v>160160</v>
      </c>
      <c r="H57" s="81">
        <f>'1998'!K58</f>
        <v>164934</v>
      </c>
      <c r="I57" s="81">
        <f>'1999'!K58</f>
        <v>198255</v>
      </c>
      <c r="J57" s="82">
        <f>'2000'!K58</f>
        <v>213955</v>
      </c>
      <c r="K57" s="82">
        <f>'2001'!K58</f>
        <v>222589</v>
      </c>
      <c r="L57" s="82">
        <f>'2002'!K58</f>
        <v>71019</v>
      </c>
      <c r="M57" s="82">
        <f>'2003'!K58</f>
        <v>0</v>
      </c>
      <c r="N57" s="82">
        <f>'2004'!K58</f>
        <v>0</v>
      </c>
      <c r="O57" s="82">
        <f>'2005'!K58</f>
        <v>0</v>
      </c>
      <c r="P57" s="83">
        <f>'2006'!K58</f>
        <v>0</v>
      </c>
      <c r="Q57" s="82">
        <f>'2007'!K58</f>
        <v>0</v>
      </c>
      <c r="R57" s="80">
        <f>'2008'!K58</f>
        <v>0</v>
      </c>
      <c r="S57" s="82">
        <f>'2009'!K58</f>
        <v>0</v>
      </c>
      <c r="T57" s="82">
        <f>'2010'!K58</f>
        <v>0</v>
      </c>
      <c r="U57" s="82">
        <f>'2011'!K58</f>
        <v>0</v>
      </c>
      <c r="V57" s="82">
        <f>'2012'!K58</f>
        <v>0</v>
      </c>
      <c r="W57" s="82">
        <f>'2013'!K58</f>
        <v>0</v>
      </c>
      <c r="X57" s="82">
        <f>'2014'!K58</f>
        <v>0</v>
      </c>
      <c r="Y57" s="82">
        <f>'2015'!K58</f>
        <v>0</v>
      </c>
      <c r="Z57" s="82">
        <f>'2016'!K58</f>
        <v>0</v>
      </c>
      <c r="AA57" s="82">
        <f>'2017'!K58</f>
        <v>0</v>
      </c>
      <c r="AB57" s="82">
        <f>'2018'!K58</f>
        <v>0</v>
      </c>
      <c r="AC57" s="82">
        <f>'2019'!K58</f>
        <v>0</v>
      </c>
      <c r="AD57" s="82">
        <f>'2020'!K58</f>
        <v>0</v>
      </c>
      <c r="AE57" s="82">
        <f>'2021'!K58</f>
        <v>0</v>
      </c>
      <c r="AF57" s="82">
        <f>'2022'!K58</f>
        <v>0</v>
      </c>
      <c r="AG57" s="84">
        <f>'2023'!K58</f>
        <v>0</v>
      </c>
    </row>
    <row r="58" spans="1:33" x14ac:dyDescent="0.25">
      <c r="A58" s="75" t="s">
        <v>98</v>
      </c>
      <c r="B58" s="26"/>
      <c r="C58" s="80">
        <f>'1993'!K59</f>
        <v>709938</v>
      </c>
      <c r="D58" s="82">
        <f>'1994'!K59</f>
        <v>737611</v>
      </c>
      <c r="E58" s="82">
        <f>'1995'!K59</f>
        <v>636069</v>
      </c>
      <c r="F58" s="81">
        <f>'1996'!K59</f>
        <v>720932</v>
      </c>
      <c r="G58" s="81">
        <f>'1997'!K59</f>
        <v>765102</v>
      </c>
      <c r="H58" s="82">
        <f>'1998'!K59</f>
        <v>836930</v>
      </c>
      <c r="I58" s="82">
        <f>'1999'!K59</f>
        <v>1021192</v>
      </c>
      <c r="J58" s="82">
        <f>'2000'!K59</f>
        <v>1422127</v>
      </c>
      <c r="K58" s="82">
        <f>'2001'!K59</f>
        <v>1148138</v>
      </c>
      <c r="L58" s="82">
        <f>'2002'!K59</f>
        <v>1173234</v>
      </c>
      <c r="M58" s="82">
        <f>'2003'!K59</f>
        <v>895253</v>
      </c>
      <c r="N58" s="82">
        <f>'2004'!K59</f>
        <v>854092</v>
      </c>
      <c r="O58" s="82">
        <f>'2005'!K59</f>
        <v>994789</v>
      </c>
      <c r="P58" s="83">
        <f>'2006'!K59</f>
        <v>1153675</v>
      </c>
      <c r="Q58" s="82">
        <f>'2007'!K59</f>
        <v>891437</v>
      </c>
      <c r="R58" s="80">
        <f>'2008'!K59</f>
        <v>680796</v>
      </c>
      <c r="S58" s="82">
        <f>'2009'!K59</f>
        <v>573477</v>
      </c>
      <c r="T58" s="82">
        <f>'2010'!K59</f>
        <v>529039</v>
      </c>
      <c r="U58" s="82">
        <f>'2011'!K59</f>
        <v>472157</v>
      </c>
      <c r="V58" s="82">
        <f>'2012'!K59</f>
        <v>534602</v>
      </c>
      <c r="W58" s="82">
        <f>'2013'!K59</f>
        <v>593635</v>
      </c>
      <c r="X58" s="82">
        <f>'2014'!K59</f>
        <v>659238</v>
      </c>
      <c r="Y58" s="82">
        <f>'2015'!K59</f>
        <v>731284</v>
      </c>
      <c r="Z58" s="82">
        <f>'2016'!K59</f>
        <v>775980</v>
      </c>
      <c r="AA58" s="82">
        <f>'2017'!K59</f>
        <v>886547</v>
      </c>
      <c r="AB58" s="82">
        <f>'2018'!K59</f>
        <v>1220986</v>
      </c>
      <c r="AC58" s="82">
        <f>'2019'!K59</f>
        <v>1293007</v>
      </c>
      <c r="AD58" s="82">
        <f>'2020'!K59</f>
        <v>1426817</v>
      </c>
      <c r="AE58" s="82">
        <f>'2021'!K59</f>
        <v>2247348</v>
      </c>
      <c r="AF58" s="82">
        <f>'2022'!K59</f>
        <v>3757336</v>
      </c>
      <c r="AG58" s="84">
        <f>'2023'!K59</f>
        <v>4504123</v>
      </c>
    </row>
    <row r="59" spans="1:33" x14ac:dyDescent="0.25">
      <c r="A59" s="75" t="s">
        <v>99</v>
      </c>
      <c r="B59" s="26"/>
      <c r="C59" s="80">
        <f>'1993'!K60</f>
        <v>966</v>
      </c>
      <c r="D59" s="82">
        <f>'1994'!K60</f>
        <v>250818</v>
      </c>
      <c r="E59" s="82">
        <f>'1995'!K60</f>
        <v>297728</v>
      </c>
      <c r="F59" s="81">
        <f>'1996'!K60</f>
        <v>253719</v>
      </c>
      <c r="G59" s="81">
        <f>'1997'!K60</f>
        <v>216740</v>
      </c>
      <c r="H59" s="82">
        <f>'1998'!K60</f>
        <v>2851370</v>
      </c>
      <c r="I59" s="82">
        <f>'1999'!K60</f>
        <v>3482796</v>
      </c>
      <c r="J59" s="82">
        <f>'2000'!K60</f>
        <v>3478304</v>
      </c>
      <c r="K59" s="82">
        <f>'2001'!K60</f>
        <v>3909232</v>
      </c>
      <c r="L59" s="82">
        <f>'2002'!K60</f>
        <v>3362650</v>
      </c>
      <c r="M59" s="82">
        <f>'2003'!K60</f>
        <v>3398614</v>
      </c>
      <c r="N59" s="82">
        <f>'2004'!K60</f>
        <v>4176134</v>
      </c>
      <c r="O59" s="82">
        <f>'2005'!K60</f>
        <v>3796063</v>
      </c>
      <c r="P59" s="83">
        <f>'2006'!K60</f>
        <v>4788934</v>
      </c>
      <c r="Q59" s="82">
        <f>'2007'!K60</f>
        <v>4677023</v>
      </c>
      <c r="R59" s="80">
        <f>'2008'!K60</f>
        <v>4271971</v>
      </c>
      <c r="S59" s="82">
        <f>'2009'!K60</f>
        <v>4560760</v>
      </c>
      <c r="T59" s="82">
        <f>'2010'!K60</f>
        <v>4256426</v>
      </c>
      <c r="U59" s="82">
        <f>'2011'!K60</f>
        <v>4389451</v>
      </c>
      <c r="V59" s="82">
        <f>'2012'!K60</f>
        <v>4297714</v>
      </c>
      <c r="W59" s="82">
        <f>'2013'!K60</f>
        <v>4195024</v>
      </c>
      <c r="X59" s="82">
        <f>'2014'!K60</f>
        <v>4390097</v>
      </c>
      <c r="Y59" s="82">
        <f>'2015'!K60</f>
        <v>4534764</v>
      </c>
      <c r="Z59" s="82">
        <f>'2016'!K60</f>
        <v>4382246</v>
      </c>
      <c r="AA59" s="82">
        <f>'2017'!K60</f>
        <v>4543360</v>
      </c>
      <c r="AB59" s="82">
        <f>'2018'!K60</f>
        <v>4500244</v>
      </c>
      <c r="AC59" s="82">
        <f>'2019'!K60</f>
        <v>4285164</v>
      </c>
      <c r="AD59" s="82">
        <f>'2020'!K60</f>
        <v>4749272</v>
      </c>
      <c r="AE59" s="82">
        <f>'2021'!K60</f>
        <v>5211736</v>
      </c>
      <c r="AF59" s="82">
        <f>'2022'!K60</f>
        <v>5881426</v>
      </c>
      <c r="AG59" s="84">
        <f>'2023'!K60</f>
        <v>7106122</v>
      </c>
    </row>
    <row r="60" spans="1:33" x14ac:dyDescent="0.25">
      <c r="A60" s="25" t="s">
        <v>56</v>
      </c>
      <c r="B60" s="26"/>
      <c r="C60" s="80">
        <f>'1993'!K61</f>
        <v>88447</v>
      </c>
      <c r="D60" s="82">
        <f>'1994'!K61</f>
        <v>102641</v>
      </c>
      <c r="E60" s="81">
        <f>'1995'!K61</f>
        <v>116084</v>
      </c>
      <c r="F60" s="81">
        <f>'1996'!K61</f>
        <v>2708388</v>
      </c>
      <c r="G60" s="81">
        <f>'1997'!K61</f>
        <v>2897392</v>
      </c>
      <c r="H60" s="81">
        <f>'1998'!K61</f>
        <v>3274737</v>
      </c>
      <c r="I60" s="81">
        <f>'1999'!K61</f>
        <v>3280584</v>
      </c>
      <c r="J60" s="82">
        <f>'2000'!K61</f>
        <v>3403274</v>
      </c>
      <c r="K60" s="82">
        <f>'2001'!K61</f>
        <v>3632674</v>
      </c>
      <c r="L60" s="82">
        <f>'2002'!K61</f>
        <v>4040199</v>
      </c>
      <c r="M60" s="82">
        <f>'2003'!K61</f>
        <v>4049287</v>
      </c>
      <c r="N60" s="82">
        <f>'2004'!K61</f>
        <v>3826315</v>
      </c>
      <c r="O60" s="82">
        <f>'2005'!K61</f>
        <v>4247337</v>
      </c>
      <c r="P60" s="83">
        <f>'2006'!K61</f>
        <v>4643093</v>
      </c>
      <c r="Q60" s="82">
        <f>'2007'!K61</f>
        <v>5110630</v>
      </c>
      <c r="R60" s="80">
        <f>'2008'!K61</f>
        <v>5224408</v>
      </c>
      <c r="S60" s="82">
        <f>'2009'!K61</f>
        <v>5807671</v>
      </c>
      <c r="T60" s="82">
        <f>'2010'!K61</f>
        <v>6074075</v>
      </c>
      <c r="U60" s="82">
        <f>'2011'!K61</f>
        <v>5976614</v>
      </c>
      <c r="V60" s="82">
        <f>'2012'!K61</f>
        <v>5749499</v>
      </c>
      <c r="W60" s="82">
        <f>'2013'!K61</f>
        <v>5670573</v>
      </c>
      <c r="X60" s="82">
        <f>'2014'!K61</f>
        <v>6197743</v>
      </c>
      <c r="Y60" s="82">
        <f>'2015'!K61</f>
        <v>6620713</v>
      </c>
      <c r="Z60" s="82">
        <f>'2016'!K61</f>
        <v>6539387</v>
      </c>
      <c r="AA60" s="82">
        <f>'2017'!K61</f>
        <v>6618554</v>
      </c>
      <c r="AB60" s="82">
        <f>'2018'!K61</f>
        <v>6993470</v>
      </c>
      <c r="AC60" s="82">
        <f>'2019'!K61</f>
        <v>7060779</v>
      </c>
      <c r="AD60" s="82">
        <f>'2020'!K61</f>
        <v>7126008</v>
      </c>
      <c r="AE60" s="82">
        <f>'2021'!K61</f>
        <v>7701668</v>
      </c>
      <c r="AF60" s="82">
        <f>'2022'!K61</f>
        <v>8210553</v>
      </c>
      <c r="AG60" s="84">
        <f>'2023'!K61</f>
        <v>7960578</v>
      </c>
    </row>
    <row r="61" spans="1:33" x14ac:dyDescent="0.25">
      <c r="A61" s="25" t="s">
        <v>6</v>
      </c>
      <c r="B61" s="26"/>
      <c r="C61" s="80">
        <f>'1993'!K62</f>
        <v>9286256</v>
      </c>
      <c r="D61" s="82">
        <f>'1994'!K62</f>
        <v>9447372</v>
      </c>
      <c r="E61" s="82">
        <f>'1995'!K62</f>
        <v>9536841</v>
      </c>
      <c r="F61" s="81">
        <f>'1996'!K62</f>
        <v>10491032</v>
      </c>
      <c r="G61" s="81">
        <f>'1997'!K62</f>
        <v>10995588</v>
      </c>
      <c r="H61" s="82">
        <f>'1998'!K62</f>
        <v>11547005</v>
      </c>
      <c r="I61" s="82">
        <f>'1999'!K62</f>
        <v>11736209</v>
      </c>
      <c r="J61" s="82">
        <f>'2000'!K62</f>
        <v>11545555</v>
      </c>
      <c r="K61" s="82">
        <f>'2001'!K62</f>
        <v>13629024</v>
      </c>
      <c r="L61" s="82">
        <f>'2002'!K62</f>
        <v>13554631</v>
      </c>
      <c r="M61" s="82">
        <f>'2003'!K62</f>
        <v>14035340</v>
      </c>
      <c r="N61" s="82">
        <f>'2004'!K62</f>
        <v>14794596</v>
      </c>
      <c r="O61" s="82">
        <f>'2005'!K62</f>
        <v>13749054</v>
      </c>
      <c r="P61" s="83">
        <f>'2006'!K62</f>
        <v>16743975</v>
      </c>
      <c r="Q61" s="82">
        <f>'2007'!K62</f>
        <v>0</v>
      </c>
      <c r="R61" s="80">
        <f>'2008'!K62</f>
        <v>18273961</v>
      </c>
      <c r="S61" s="82">
        <f>'2009'!K62</f>
        <v>18629619</v>
      </c>
      <c r="T61" s="82">
        <f>'2010'!K62</f>
        <v>16941643</v>
      </c>
      <c r="U61" s="82">
        <f>'2011'!K62</f>
        <v>16576491</v>
      </c>
      <c r="V61" s="82">
        <f>'2012'!K62</f>
        <v>15665884</v>
      </c>
      <c r="W61" s="82">
        <f>'2013'!K62</f>
        <v>15346666</v>
      </c>
      <c r="X61" s="82">
        <f>'2014'!K62</f>
        <v>16618542</v>
      </c>
      <c r="Y61" s="82">
        <f>'2015'!K62</f>
        <v>17308484</v>
      </c>
      <c r="Z61" s="82">
        <f>'2016'!K62</f>
        <v>16660545</v>
      </c>
      <c r="AA61" s="82">
        <f>'2017'!K62</f>
        <v>17003645</v>
      </c>
      <c r="AB61" s="82">
        <f>'2018'!K62</f>
        <v>17401685</v>
      </c>
      <c r="AC61" s="82">
        <f>'2019'!K62</f>
        <v>17873285</v>
      </c>
      <c r="AD61" s="82">
        <f>'2020'!K62</f>
        <v>17383486</v>
      </c>
      <c r="AE61" s="82">
        <f>'2021'!K62</f>
        <v>18339641</v>
      </c>
      <c r="AF61" s="82">
        <f>'2022'!K62</f>
        <v>21611056.239999998</v>
      </c>
      <c r="AG61" s="84">
        <f>'2023'!K62</f>
        <v>25004343</v>
      </c>
    </row>
    <row r="62" spans="1:33" x14ac:dyDescent="0.25">
      <c r="A62" s="25" t="s">
        <v>5</v>
      </c>
      <c r="B62" s="26"/>
      <c r="C62" s="80">
        <f>'1993'!K63</f>
        <v>624088</v>
      </c>
      <c r="D62" s="82">
        <f>'1994'!K63</f>
        <v>657179</v>
      </c>
      <c r="E62" s="81">
        <f>'1995'!K63</f>
        <v>690273</v>
      </c>
      <c r="F62" s="81">
        <f>'1996'!K63</f>
        <v>848239</v>
      </c>
      <c r="G62" s="81">
        <f>'1997'!K63</f>
        <v>867242</v>
      </c>
      <c r="H62" s="81">
        <f>'1998'!K63</f>
        <v>1074746</v>
      </c>
      <c r="I62" s="81">
        <f>'1999'!K63</f>
        <v>1177154</v>
      </c>
      <c r="J62" s="82">
        <f>'2000'!K63</f>
        <v>1289078</v>
      </c>
      <c r="K62" s="82">
        <f>'2001'!K63</f>
        <v>1615938</v>
      </c>
      <c r="L62" s="82">
        <f>'2002'!K63</f>
        <v>160671</v>
      </c>
      <c r="M62" s="82">
        <f>'2003'!K63</f>
        <v>101151</v>
      </c>
      <c r="N62" s="82">
        <f>'2004'!K63</f>
        <v>147976</v>
      </c>
      <c r="O62" s="82">
        <f>'2005'!K63</f>
        <v>146818</v>
      </c>
      <c r="P62" s="83">
        <f>'2006'!K63</f>
        <v>383905</v>
      </c>
      <c r="Q62" s="82">
        <f>'2007'!K63</f>
        <v>117626</v>
      </c>
      <c r="R62" s="80">
        <f>'2008'!K63</f>
        <v>87658</v>
      </c>
      <c r="S62" s="82">
        <f>'2009'!K63</f>
        <v>64814</v>
      </c>
      <c r="T62" s="82">
        <f>'2010'!K63</f>
        <v>73975</v>
      </c>
      <c r="U62" s="82">
        <f>'2011'!K63</f>
        <v>49268</v>
      </c>
      <c r="V62" s="82">
        <f>'2012'!K63</f>
        <v>35147</v>
      </c>
      <c r="W62" s="82">
        <f>'2013'!K63</f>
        <v>58355</v>
      </c>
      <c r="X62" s="82">
        <f>'2014'!K63</f>
        <v>66286</v>
      </c>
      <c r="Y62" s="82">
        <f>'2015'!K63</f>
        <v>81996</v>
      </c>
      <c r="Z62" s="82">
        <f>'2016'!K63</f>
        <v>66625</v>
      </c>
      <c r="AA62" s="82">
        <f>'2017'!K63</f>
        <v>87418</v>
      </c>
      <c r="AB62" s="82">
        <f>'2018'!K63</f>
        <v>115197</v>
      </c>
      <c r="AC62" s="82">
        <f>'2019'!K63</f>
        <v>168495</v>
      </c>
      <c r="AD62" s="82">
        <f>'2020'!K63</f>
        <v>217105</v>
      </c>
      <c r="AE62" s="82">
        <f>'2021'!K63</f>
        <v>214045</v>
      </c>
      <c r="AF62" s="82">
        <f>'2022'!K63</f>
        <v>155037</v>
      </c>
      <c r="AG62" s="84">
        <f>'2023'!K63</f>
        <v>142380</v>
      </c>
    </row>
    <row r="63" spans="1:33" x14ac:dyDescent="0.25">
      <c r="A63" s="25" t="s">
        <v>57</v>
      </c>
      <c r="B63" s="26"/>
      <c r="C63" s="80">
        <f>'1993'!K64</f>
        <v>22525</v>
      </c>
      <c r="D63" s="82">
        <f>'1994'!K64</f>
        <v>25952</v>
      </c>
      <c r="E63" s="81">
        <f>'1995'!K64</f>
        <v>27468</v>
      </c>
      <c r="F63" s="81">
        <f>'1996'!K64</f>
        <v>32892</v>
      </c>
      <c r="G63" s="81">
        <f>'1997'!K64</f>
        <v>59907</v>
      </c>
      <c r="H63" s="81">
        <f>'1998'!K64</f>
        <v>82484</v>
      </c>
      <c r="I63" s="81">
        <f>'1999'!K64</f>
        <v>108196</v>
      </c>
      <c r="J63" s="82">
        <f>'2000'!K64</f>
        <v>132335</v>
      </c>
      <c r="K63" s="82">
        <f>'2001'!K64</f>
        <v>164786</v>
      </c>
      <c r="L63" s="82">
        <f>'2002'!K64</f>
        <v>505960</v>
      </c>
      <c r="M63" s="82">
        <f>'2003'!K64</f>
        <v>0</v>
      </c>
      <c r="N63" s="82">
        <f>'2004'!K64</f>
        <v>0</v>
      </c>
      <c r="O63" s="82">
        <f>'2005'!K64</f>
        <v>0</v>
      </c>
      <c r="P63" s="83">
        <f>'2006'!K64</f>
        <v>0</v>
      </c>
      <c r="Q63" s="82">
        <f>'2007'!K64</f>
        <v>0</v>
      </c>
      <c r="R63" s="80">
        <f>'2008'!K64</f>
        <v>0</v>
      </c>
      <c r="S63" s="82">
        <f>'2009'!K64</f>
        <v>0</v>
      </c>
      <c r="T63" s="82">
        <f>'2010'!K64</f>
        <v>0</v>
      </c>
      <c r="U63" s="82">
        <f>'2011'!K64</f>
        <v>0</v>
      </c>
      <c r="V63" s="82">
        <f>'2012'!K64</f>
        <v>0</v>
      </c>
      <c r="W63" s="82">
        <f>'2013'!K64</f>
        <v>0</v>
      </c>
      <c r="X63" s="82">
        <f>'2014'!K64</f>
        <v>0</v>
      </c>
      <c r="Y63" s="82">
        <f>'2015'!K64</f>
        <v>0</v>
      </c>
      <c r="Z63" s="82">
        <f>'2016'!K64</f>
        <v>0</v>
      </c>
      <c r="AA63" s="82">
        <f>'2017'!K64</f>
        <v>0</v>
      </c>
      <c r="AB63" s="82">
        <f>'2018'!K64</f>
        <v>0</v>
      </c>
      <c r="AC63" s="82">
        <f>'2019'!K64</f>
        <v>0</v>
      </c>
      <c r="AD63" s="82">
        <f>'2020'!K64</f>
        <v>0</v>
      </c>
      <c r="AE63" s="82">
        <f>'2021'!K64</f>
        <v>0</v>
      </c>
      <c r="AF63" s="82">
        <f>'2022'!K64</f>
        <v>0</v>
      </c>
      <c r="AG63" s="84">
        <f>'2023'!K64</f>
        <v>0</v>
      </c>
    </row>
    <row r="64" spans="1:33" x14ac:dyDescent="0.25">
      <c r="A64" s="25" t="s">
        <v>58</v>
      </c>
      <c r="B64" s="26"/>
      <c r="C64" s="80">
        <f>'1993'!K65</f>
        <v>0</v>
      </c>
      <c r="D64" s="82">
        <f>'1994'!K65</f>
        <v>13298</v>
      </c>
      <c r="E64" s="81">
        <f>'1995'!K65</f>
        <v>14442</v>
      </c>
      <c r="F64" s="81">
        <f>'1996'!K65</f>
        <v>15472</v>
      </c>
      <c r="G64" s="81">
        <f>'1997'!K65</f>
        <v>16504</v>
      </c>
      <c r="H64" s="81">
        <f>'1998'!K65</f>
        <v>17205</v>
      </c>
      <c r="I64" s="81">
        <f>'1999'!K65</f>
        <v>13050</v>
      </c>
      <c r="J64" s="82">
        <f>'2000'!K65</f>
        <v>19876</v>
      </c>
      <c r="K64" s="82">
        <f>'2001'!K65</f>
        <v>20453</v>
      </c>
      <c r="L64" s="82">
        <f>'2002'!K65</f>
        <v>6929</v>
      </c>
      <c r="M64" s="82">
        <f>'2003'!K65</f>
        <v>0</v>
      </c>
      <c r="N64" s="82">
        <f>'2004'!K65</f>
        <v>0</v>
      </c>
      <c r="O64" s="82">
        <f>'2005'!K65</f>
        <v>0</v>
      </c>
      <c r="P64" s="83">
        <f>'2006'!K65</f>
        <v>0</v>
      </c>
      <c r="Q64" s="82">
        <f>'2007'!K65</f>
        <v>0</v>
      </c>
      <c r="R64" s="80">
        <f>'2008'!K65</f>
        <v>0</v>
      </c>
      <c r="S64" s="82">
        <f>'2009'!K65</f>
        <v>0</v>
      </c>
      <c r="T64" s="82">
        <f>'2010'!K65</f>
        <v>0</v>
      </c>
      <c r="U64" s="82">
        <f>'2011'!K65</f>
        <v>312896</v>
      </c>
      <c r="V64" s="82">
        <f>'2012'!K65</f>
        <v>0</v>
      </c>
      <c r="W64" s="82">
        <f>'2013'!K65</f>
        <v>0</v>
      </c>
      <c r="X64" s="82">
        <f>'2014'!K65</f>
        <v>0</v>
      </c>
      <c r="Y64" s="82">
        <f>'2015'!K65</f>
        <v>0</v>
      </c>
      <c r="Z64" s="82">
        <f>'2016'!K65</f>
        <v>0</v>
      </c>
      <c r="AA64" s="82">
        <f>'2017'!K65</f>
        <v>0</v>
      </c>
      <c r="AB64" s="82">
        <f>'2018'!K65</f>
        <v>0</v>
      </c>
      <c r="AC64" s="82">
        <f>'2019'!K65</f>
        <v>0</v>
      </c>
      <c r="AD64" s="82">
        <f>'2020'!K65</f>
        <v>0</v>
      </c>
      <c r="AE64" s="82">
        <f>'2021'!K65</f>
        <v>0</v>
      </c>
      <c r="AF64" s="82">
        <f>'2022'!K65</f>
        <v>0</v>
      </c>
      <c r="AG64" s="84">
        <f>'2023'!K65</f>
        <v>0</v>
      </c>
    </row>
    <row r="65" spans="1:33" x14ac:dyDescent="0.25">
      <c r="A65" s="25" t="s">
        <v>59</v>
      </c>
      <c r="B65" s="26"/>
      <c r="C65" s="80">
        <f>'1993'!K66</f>
        <v>18516</v>
      </c>
      <c r="D65" s="82">
        <f>'1994'!K66</f>
        <v>19705</v>
      </c>
      <c r="E65" s="82">
        <f>'1995'!K66</f>
        <v>22283</v>
      </c>
      <c r="F65" s="81">
        <f>'1996'!K66</f>
        <v>47615</v>
      </c>
      <c r="G65" s="81">
        <f>'1997'!K66</f>
        <v>23327</v>
      </c>
      <c r="H65" s="82">
        <f>'1998'!K66</f>
        <v>34259</v>
      </c>
      <c r="I65" s="82">
        <f>'1999'!K66</f>
        <v>7935</v>
      </c>
      <c r="J65" s="82">
        <f>'2000'!K66</f>
        <v>31885</v>
      </c>
      <c r="K65" s="82">
        <f>'2001'!K66</f>
        <v>38020</v>
      </c>
      <c r="L65" s="82">
        <f>'2002'!K66</f>
        <v>35576</v>
      </c>
      <c r="M65" s="82">
        <f>'2003'!K66</f>
        <v>5892</v>
      </c>
      <c r="N65" s="82">
        <f>'2004'!K66</f>
        <v>5886</v>
      </c>
      <c r="O65" s="82">
        <f>'2005'!K66</f>
        <v>12685</v>
      </c>
      <c r="P65" s="83">
        <f>'2006'!K66</f>
        <v>18067</v>
      </c>
      <c r="Q65" s="82">
        <f>'2007'!K66</f>
        <v>16459</v>
      </c>
      <c r="R65" s="80">
        <f>'2008'!K66</f>
        <v>20101</v>
      </c>
      <c r="S65" s="82">
        <f>'2009'!K66</f>
        <v>17861</v>
      </c>
      <c r="T65" s="82">
        <f>'2010'!K66</f>
        <v>13940</v>
      </c>
      <c r="U65" s="82">
        <f>'2011'!K66</f>
        <v>13556</v>
      </c>
      <c r="V65" s="82">
        <f>'2012'!K66</f>
        <v>8760</v>
      </c>
      <c r="W65" s="82">
        <f>'2013'!K66</f>
        <v>4944</v>
      </c>
      <c r="X65" s="82">
        <f>'2014'!K66</f>
        <v>24947</v>
      </c>
      <c r="Y65" s="82">
        <f>'2015'!K66</f>
        <v>13630</v>
      </c>
      <c r="Z65" s="82">
        <f>'2016'!K66</f>
        <v>14772</v>
      </c>
      <c r="AA65" s="82">
        <f>'2017'!K66</f>
        <v>16607</v>
      </c>
      <c r="AB65" s="82">
        <f>'2018'!K66</f>
        <v>17359</v>
      </c>
      <c r="AC65" s="82">
        <f>'2019'!K66</f>
        <v>17281</v>
      </c>
      <c r="AD65" s="82">
        <f>'2020'!K66</f>
        <v>15031</v>
      </c>
      <c r="AE65" s="82">
        <f>'2021'!K66</f>
        <v>18581</v>
      </c>
      <c r="AF65" s="82">
        <f>'2022'!K66</f>
        <v>20318</v>
      </c>
      <c r="AG65" s="84">
        <f>'2023'!K66</f>
        <v>0</v>
      </c>
    </row>
    <row r="66" spans="1:33" x14ac:dyDescent="0.25">
      <c r="A66" s="25" t="s">
        <v>60</v>
      </c>
      <c r="B66" s="26"/>
      <c r="C66" s="80">
        <f>'1993'!K67</f>
        <v>0</v>
      </c>
      <c r="D66" s="82">
        <f>'1994'!K67</f>
        <v>0</v>
      </c>
      <c r="E66" s="81">
        <f>'1995'!K67</f>
        <v>0</v>
      </c>
      <c r="F66" s="81">
        <f>'1996'!K67</f>
        <v>0</v>
      </c>
      <c r="G66" s="81">
        <f>'1997'!K67</f>
        <v>0</v>
      </c>
      <c r="H66" s="81">
        <f>'1998'!K67</f>
        <v>0</v>
      </c>
      <c r="I66" s="81">
        <f>'1999'!K67</f>
        <v>0</v>
      </c>
      <c r="J66" s="82">
        <f>'2000'!K67</f>
        <v>0</v>
      </c>
      <c r="K66" s="82">
        <f>'2001'!K67</f>
        <v>0</v>
      </c>
      <c r="L66" s="82">
        <f>'2002'!K67</f>
        <v>0</v>
      </c>
      <c r="M66" s="82">
        <f>'2003'!K67</f>
        <v>0</v>
      </c>
      <c r="N66" s="82">
        <f>'2004'!K67</f>
        <v>0</v>
      </c>
      <c r="O66" s="82">
        <f>'2005'!K67</f>
        <v>0</v>
      </c>
      <c r="P66" s="83">
        <f>'2006'!K67</f>
        <v>0</v>
      </c>
      <c r="Q66" s="82">
        <f>'2007'!K67</f>
        <v>0</v>
      </c>
      <c r="R66" s="80">
        <f>'2008'!K67</f>
        <v>0</v>
      </c>
      <c r="S66" s="82">
        <f>'2009'!K67</f>
        <v>0</v>
      </c>
      <c r="T66" s="82">
        <f>'2010'!K67</f>
        <v>0</v>
      </c>
      <c r="U66" s="82">
        <f>'2011'!K67</f>
        <v>0</v>
      </c>
      <c r="V66" s="82">
        <f>'2012'!K67</f>
        <v>0</v>
      </c>
      <c r="W66" s="82">
        <f>'2013'!K67</f>
        <v>0</v>
      </c>
      <c r="X66" s="82">
        <f>'2014'!K67</f>
        <v>0</v>
      </c>
      <c r="Y66" s="82">
        <f>'2015'!K67</f>
        <v>0</v>
      </c>
      <c r="Z66" s="82">
        <f>'2016'!K67</f>
        <v>0</v>
      </c>
      <c r="AA66" s="82">
        <f>'2017'!K67</f>
        <v>0</v>
      </c>
      <c r="AB66" s="82">
        <f>'2018'!K67</f>
        <v>0</v>
      </c>
      <c r="AC66" s="82">
        <f>'2019'!K67</f>
        <v>0</v>
      </c>
      <c r="AD66" s="82">
        <f>'2020'!K67</f>
        <v>0</v>
      </c>
      <c r="AE66" s="82">
        <f>'2021'!K67</f>
        <v>0</v>
      </c>
      <c r="AF66" s="82">
        <f>'2022'!K67</f>
        <v>14092</v>
      </c>
      <c r="AG66" s="84">
        <f>'2023'!K67</f>
        <v>147588</v>
      </c>
    </row>
    <row r="67" spans="1:33" x14ac:dyDescent="0.25">
      <c r="A67" s="25" t="s">
        <v>61</v>
      </c>
      <c r="B67" s="26"/>
      <c r="C67" s="80">
        <f>'1993'!K68</f>
        <v>935974</v>
      </c>
      <c r="D67" s="82">
        <f>'1994'!K68</f>
        <v>915790</v>
      </c>
      <c r="E67" s="81">
        <f>'1995'!K68</f>
        <v>1290724</v>
      </c>
      <c r="F67" s="81">
        <f>'1996'!K68</f>
        <v>1246397</v>
      </c>
      <c r="G67" s="81">
        <f>'1997'!K68</f>
        <v>1018545</v>
      </c>
      <c r="H67" s="81">
        <f>'1998'!K68</f>
        <v>593079</v>
      </c>
      <c r="I67" s="81">
        <f>'1999'!K68</f>
        <v>635073</v>
      </c>
      <c r="J67" s="82">
        <f>'2000'!K68</f>
        <v>629019</v>
      </c>
      <c r="K67" s="82">
        <f>'2001'!K68</f>
        <v>923617</v>
      </c>
      <c r="L67" s="82">
        <f>'2002'!K68</f>
        <v>760278</v>
      </c>
      <c r="M67" s="82">
        <f>'2003'!K68</f>
        <v>750353</v>
      </c>
      <c r="N67" s="82">
        <f>'2004'!K68</f>
        <v>757614</v>
      </c>
      <c r="O67" s="82">
        <f>'2005'!K68</f>
        <v>145766</v>
      </c>
      <c r="P67" s="83">
        <f>'2006'!K68</f>
        <v>357291</v>
      </c>
      <c r="Q67" s="82">
        <f>'2007'!K68</f>
        <v>581547</v>
      </c>
      <c r="R67" s="80">
        <f>'2008'!K68</f>
        <v>660439</v>
      </c>
      <c r="S67" s="82">
        <f>'2009'!K68</f>
        <v>609972</v>
      </c>
      <c r="T67" s="82">
        <f>'2010'!K68</f>
        <v>631116</v>
      </c>
      <c r="U67" s="82">
        <f>'2011'!K68</f>
        <v>766047</v>
      </c>
      <c r="V67" s="82">
        <f>'2012'!K68</f>
        <v>737420</v>
      </c>
      <c r="W67" s="82">
        <f>'2013'!K68</f>
        <v>693831</v>
      </c>
      <c r="X67" s="82">
        <f>'2014'!K68</f>
        <v>718639</v>
      </c>
      <c r="Y67" s="82">
        <f>'2015'!K68</f>
        <v>678501</v>
      </c>
      <c r="Z67" s="82">
        <f>'2016'!K68</f>
        <v>863190</v>
      </c>
      <c r="AA67" s="82">
        <f>'2017'!K68</f>
        <v>703655</v>
      </c>
      <c r="AB67" s="82">
        <f>'2018'!K68</f>
        <v>951729</v>
      </c>
      <c r="AC67" s="82">
        <f>'2019'!K68</f>
        <v>864560</v>
      </c>
      <c r="AD67" s="82">
        <f>'2020'!K68</f>
        <v>920176</v>
      </c>
      <c r="AE67" s="82">
        <f>'2021'!K68</f>
        <v>0</v>
      </c>
      <c r="AF67" s="82">
        <f>'2022'!K68</f>
        <v>1102122</v>
      </c>
      <c r="AG67" s="84">
        <f>'2023'!K68</f>
        <v>934226</v>
      </c>
    </row>
    <row r="68" spans="1:33" x14ac:dyDescent="0.25">
      <c r="A68" s="25" t="s">
        <v>62</v>
      </c>
      <c r="B68" s="26"/>
      <c r="C68" s="80">
        <f>'1993'!K69</f>
        <v>24082</v>
      </c>
      <c r="D68" s="82">
        <f>'1994'!K69</f>
        <v>0</v>
      </c>
      <c r="E68" s="81">
        <f>'1995'!K69</f>
        <v>26035</v>
      </c>
      <c r="F68" s="81">
        <f>'1996'!K69</f>
        <v>476606</v>
      </c>
      <c r="G68" s="81">
        <f>'1997'!K69</f>
        <v>524868</v>
      </c>
      <c r="H68" s="81">
        <f>'1998'!K69</f>
        <v>63826</v>
      </c>
      <c r="I68" s="81">
        <f>'1999'!K69</f>
        <v>463921</v>
      </c>
      <c r="J68" s="82">
        <f>'2000'!K69</f>
        <v>0</v>
      </c>
      <c r="K68" s="82">
        <f>'2001'!K69</f>
        <v>0</v>
      </c>
      <c r="L68" s="82">
        <f>'2002'!K69</f>
        <v>0</v>
      </c>
      <c r="M68" s="82">
        <f>'2003'!K69</f>
        <v>0</v>
      </c>
      <c r="N68" s="82">
        <f>'2004'!K69</f>
        <v>0</v>
      </c>
      <c r="O68" s="82">
        <f>'2005'!K69</f>
        <v>0</v>
      </c>
      <c r="P68" s="83">
        <f>'2006'!K69</f>
        <v>0</v>
      </c>
      <c r="Q68" s="82">
        <f>'2007'!K69</f>
        <v>0</v>
      </c>
      <c r="R68" s="80">
        <f>'2008'!K69</f>
        <v>0</v>
      </c>
      <c r="S68" s="82">
        <f>'2009'!K69</f>
        <v>0</v>
      </c>
      <c r="T68" s="82">
        <f>'2010'!K69</f>
        <v>0</v>
      </c>
      <c r="U68" s="82">
        <f>'2011'!K69</f>
        <v>295612</v>
      </c>
      <c r="V68" s="82">
        <f>'2012'!K69</f>
        <v>0</v>
      </c>
      <c r="W68" s="82">
        <f>'2013'!K69</f>
        <v>0</v>
      </c>
      <c r="X68" s="82">
        <f>'2014'!K69</f>
        <v>0</v>
      </c>
      <c r="Y68" s="82">
        <f>'2015'!K69</f>
        <v>0</v>
      </c>
      <c r="Z68" s="82">
        <f>'2016'!K69</f>
        <v>0</v>
      </c>
      <c r="AA68" s="82">
        <f>'2017'!K69</f>
        <v>0</v>
      </c>
      <c r="AB68" s="82">
        <f>'2018'!K69</f>
        <v>0</v>
      </c>
      <c r="AC68" s="82">
        <f>'2019'!K69</f>
        <v>0</v>
      </c>
      <c r="AD68" s="82">
        <f>'2020'!K69</f>
        <v>0</v>
      </c>
      <c r="AE68" s="82">
        <f>'2021'!K69</f>
        <v>0</v>
      </c>
      <c r="AF68" s="82">
        <f>'2022'!K69</f>
        <v>0</v>
      </c>
      <c r="AG68" s="84">
        <f>'2023'!K69</f>
        <v>0</v>
      </c>
    </row>
    <row r="69" spans="1:33" x14ac:dyDescent="0.25">
      <c r="A69" s="25" t="s">
        <v>63</v>
      </c>
      <c r="B69" s="26"/>
      <c r="C69" s="80">
        <f>'1993'!K70</f>
        <v>41487</v>
      </c>
      <c r="D69" s="82">
        <f>'1994'!K70</f>
        <v>49281</v>
      </c>
      <c r="E69" s="81">
        <f>'1995'!K70</f>
        <v>50443</v>
      </c>
      <c r="F69" s="81">
        <f>'1996'!K70</f>
        <v>56160</v>
      </c>
      <c r="G69" s="81">
        <f>'1997'!K70</f>
        <v>69302</v>
      </c>
      <c r="H69" s="81">
        <f>'1998'!K70</f>
        <v>40772</v>
      </c>
      <c r="I69" s="81">
        <f>'1999'!K70</f>
        <v>84063</v>
      </c>
      <c r="J69" s="82">
        <f>'2000'!K70</f>
        <v>101083</v>
      </c>
      <c r="K69" s="82">
        <f>'2001'!K70</f>
        <v>160535</v>
      </c>
      <c r="L69" s="82">
        <f>'2002'!K70</f>
        <v>46642</v>
      </c>
      <c r="M69" s="82">
        <f>'2003'!K70</f>
        <v>0</v>
      </c>
      <c r="N69" s="82">
        <f>'2004'!K70</f>
        <v>0</v>
      </c>
      <c r="O69" s="82">
        <f>'2005'!K70</f>
        <v>0</v>
      </c>
      <c r="P69" s="83">
        <f>'2006'!K70</f>
        <v>0</v>
      </c>
      <c r="Q69" s="82">
        <f>'2007'!K70</f>
        <v>0</v>
      </c>
      <c r="R69" s="80">
        <f>'2008'!K70</f>
        <v>0</v>
      </c>
      <c r="S69" s="82">
        <f>'2009'!K70</f>
        <v>0</v>
      </c>
      <c r="T69" s="82">
        <f>'2010'!K70</f>
        <v>0</v>
      </c>
      <c r="U69" s="82">
        <f>'2011'!K70</f>
        <v>0</v>
      </c>
      <c r="V69" s="82">
        <f>'2012'!K70</f>
        <v>0</v>
      </c>
      <c r="W69" s="82">
        <f>'2013'!K70</f>
        <v>0</v>
      </c>
      <c r="X69" s="82">
        <f>'2014'!K70</f>
        <v>0</v>
      </c>
      <c r="Y69" s="82">
        <f>'2015'!K70</f>
        <v>0</v>
      </c>
      <c r="Z69" s="82">
        <f>'2016'!K70</f>
        <v>0</v>
      </c>
      <c r="AA69" s="82">
        <f>'2017'!K70</f>
        <v>0</v>
      </c>
      <c r="AB69" s="82">
        <f>'2018'!K70</f>
        <v>0</v>
      </c>
      <c r="AC69" s="82">
        <f>'2019'!K70</f>
        <v>0</v>
      </c>
      <c r="AD69" s="82">
        <f>'2020'!K70</f>
        <v>0</v>
      </c>
      <c r="AE69" s="82">
        <f>'2021'!K70</f>
        <v>0</v>
      </c>
      <c r="AF69" s="82">
        <f>'2022'!K70</f>
        <v>0</v>
      </c>
      <c r="AG69" s="84">
        <f>'2023'!K70</f>
        <v>0</v>
      </c>
    </row>
    <row r="70" spans="1:33" x14ac:dyDescent="0.25">
      <c r="A70" s="25" t="s">
        <v>64</v>
      </c>
      <c r="B70" s="26"/>
      <c r="C70" s="80">
        <f>'1993'!K71</f>
        <v>0</v>
      </c>
      <c r="D70" s="82">
        <f>'1994'!K71</f>
        <v>0</v>
      </c>
      <c r="E70" s="81">
        <f>'1995'!K71</f>
        <v>0</v>
      </c>
      <c r="F70" s="81">
        <f>'1996'!K71</f>
        <v>0</v>
      </c>
      <c r="G70" s="81">
        <f>'1997'!K71</f>
        <v>0</v>
      </c>
      <c r="H70" s="81">
        <f>'1998'!K71</f>
        <v>0</v>
      </c>
      <c r="I70" s="81">
        <f>'1999'!K71</f>
        <v>0</v>
      </c>
      <c r="J70" s="82">
        <f>'2000'!K71</f>
        <v>0</v>
      </c>
      <c r="K70" s="82">
        <f>'2001'!K71</f>
        <v>5391</v>
      </c>
      <c r="L70" s="82">
        <f>'2002'!K71</f>
        <v>81605</v>
      </c>
      <c r="M70" s="82">
        <f>'2003'!K71</f>
        <v>112069</v>
      </c>
      <c r="N70" s="82">
        <f>'2004'!K71</f>
        <v>130281</v>
      </c>
      <c r="O70" s="82">
        <f>'2005'!K71</f>
        <v>140473</v>
      </c>
      <c r="P70" s="83">
        <f>'2006'!K71</f>
        <v>172406</v>
      </c>
      <c r="Q70" s="82">
        <f>'2007'!K71</f>
        <v>147078</v>
      </c>
      <c r="R70" s="80">
        <f>'2008'!K71</f>
        <v>174421</v>
      </c>
      <c r="S70" s="82">
        <f>'2009'!K71</f>
        <v>0</v>
      </c>
      <c r="T70" s="82">
        <f>'2010'!K71</f>
        <v>0</v>
      </c>
      <c r="U70" s="82">
        <f>'2011'!K71</f>
        <v>0</v>
      </c>
      <c r="V70" s="82">
        <f>'2012'!K71</f>
        <v>132264</v>
      </c>
      <c r="W70" s="82">
        <f>'2013'!K71</f>
        <v>130754</v>
      </c>
      <c r="X70" s="82">
        <f>'2014'!K71</f>
        <v>0</v>
      </c>
      <c r="Y70" s="82">
        <f>'2015'!K71</f>
        <v>0</v>
      </c>
      <c r="Z70" s="82">
        <f>'2016'!K71</f>
        <v>0</v>
      </c>
      <c r="AA70" s="82">
        <f>'2017'!K71</f>
        <v>0</v>
      </c>
      <c r="AB70" s="82">
        <f>'2018'!K71</f>
        <v>1248459</v>
      </c>
      <c r="AC70" s="82">
        <f>'2019'!K71</f>
        <v>1463563</v>
      </c>
      <c r="AD70" s="82">
        <f>'2020'!K71</f>
        <v>1413892</v>
      </c>
      <c r="AE70" s="82">
        <f>'2021'!K71</f>
        <v>1353876</v>
      </c>
      <c r="AF70" s="82">
        <f>'2022'!K71</f>
        <v>1649348</v>
      </c>
      <c r="AG70" s="84">
        <f>'2023'!K71</f>
        <v>2021114</v>
      </c>
    </row>
    <row r="71" spans="1:33" x14ac:dyDescent="0.25">
      <c r="A71" s="51" t="s">
        <v>93</v>
      </c>
      <c r="B71" s="52"/>
      <c r="C71" s="53">
        <f>'1993'!K72</f>
        <v>85339834</v>
      </c>
      <c r="D71" s="54">
        <f>'1994'!K72</f>
        <v>90629920</v>
      </c>
      <c r="E71" s="54">
        <f>'1995'!K72</f>
        <v>96622004</v>
      </c>
      <c r="F71" s="54">
        <f>'1996'!K72</f>
        <v>111239528</v>
      </c>
      <c r="G71" s="54">
        <f>'1997'!K72</f>
        <v>124035539</v>
      </c>
      <c r="H71" s="54">
        <f>'1998'!K72</f>
        <v>130514466</v>
      </c>
      <c r="I71" s="54">
        <f>'1999'!K72</f>
        <v>135982260</v>
      </c>
      <c r="J71" s="54">
        <f>'2000'!K72</f>
        <v>137848510</v>
      </c>
      <c r="K71" s="54">
        <f>'2001'!K72</f>
        <v>156070055</v>
      </c>
      <c r="L71" s="54">
        <f>'2002'!K72</f>
        <v>136959585</v>
      </c>
      <c r="M71" s="54">
        <f>'2003'!K72</f>
        <v>136577033</v>
      </c>
      <c r="N71" s="54">
        <f>'2004'!K72</f>
        <v>137968128</v>
      </c>
      <c r="O71" s="54">
        <f>'2005'!K72</f>
        <v>145991416</v>
      </c>
      <c r="P71" s="72">
        <f>'2006'!K72</f>
        <v>171207441</v>
      </c>
      <c r="Q71" s="54">
        <f>'2007'!K72</f>
        <v>170428497</v>
      </c>
      <c r="R71" s="53">
        <f>'2008'!K72</f>
        <v>177647312</v>
      </c>
      <c r="S71" s="54">
        <f>'2009'!K72</f>
        <v>178925729</v>
      </c>
      <c r="T71" s="54">
        <f>'2010'!K72</f>
        <v>178424425</v>
      </c>
      <c r="U71" s="54">
        <f>'2011'!K72</f>
        <v>165239360</v>
      </c>
      <c r="V71" s="54">
        <f>'2012'!K72</f>
        <v>163361458</v>
      </c>
      <c r="W71" s="54">
        <f>'2013'!K72</f>
        <v>160292116</v>
      </c>
      <c r="X71" s="54">
        <f>'2014'!K72</f>
        <v>164848421</v>
      </c>
      <c r="Y71" s="54">
        <f>'2015'!K72</f>
        <v>172373179</v>
      </c>
      <c r="Z71" s="54">
        <f>'2016'!K72</f>
        <v>175193893</v>
      </c>
      <c r="AA71" s="54">
        <f>'2017'!K72</f>
        <v>173905188</v>
      </c>
      <c r="AB71" s="54">
        <f>'2018'!K72</f>
        <v>188572716</v>
      </c>
      <c r="AC71" s="54">
        <f>'2019'!K72</f>
        <v>188267155</v>
      </c>
      <c r="AD71" s="54">
        <f>'2020'!K72</f>
        <v>162374132</v>
      </c>
      <c r="AE71" s="54">
        <f>'2021'!K72</f>
        <v>169686390</v>
      </c>
      <c r="AF71" s="54">
        <f>'2022'!K72</f>
        <v>201083938.24000001</v>
      </c>
      <c r="AG71" s="55">
        <f>'2023'!K72</f>
        <v>223595547</v>
      </c>
    </row>
    <row r="72" spans="1:33" x14ac:dyDescent="0.25">
      <c r="A72" s="56" t="s">
        <v>94</v>
      </c>
      <c r="B72" s="52"/>
      <c r="C72" s="57" t="s">
        <v>95</v>
      </c>
      <c r="D72" s="58">
        <f>(D71-C71)/C71</f>
        <v>6.1988473049994448E-2</v>
      </c>
      <c r="E72" s="58">
        <f t="shared" ref="E72:M72" si="0">(E71-D71)/D71</f>
        <v>6.6115958173636261E-2</v>
      </c>
      <c r="F72" s="58">
        <f t="shared" si="0"/>
        <v>0.15128566366725327</v>
      </c>
      <c r="G72" s="58">
        <f t="shared" si="0"/>
        <v>0.11503115151657242</v>
      </c>
      <c r="H72" s="58">
        <f t="shared" si="0"/>
        <v>5.2234440646885892E-2</v>
      </c>
      <c r="I72" s="58">
        <f t="shared" si="0"/>
        <v>4.1894160605920883E-2</v>
      </c>
      <c r="J72" s="58">
        <f t="shared" si="0"/>
        <v>1.3724216673557272E-2</v>
      </c>
      <c r="K72" s="58">
        <f t="shared" si="0"/>
        <v>0.13218528803829654</v>
      </c>
      <c r="L72" s="58">
        <f t="shared" si="0"/>
        <v>-0.12244802502312183</v>
      </c>
      <c r="M72" s="58">
        <f t="shared" si="0"/>
        <v>-2.793174351397166E-3</v>
      </c>
      <c r="N72" s="58">
        <f t="shared" ref="N72:S72" si="1">(N71-M71)/M71</f>
        <v>1.0185424074924808E-2</v>
      </c>
      <c r="O72" s="58">
        <f t="shared" si="1"/>
        <v>5.8153198976505643E-2</v>
      </c>
      <c r="P72" s="58">
        <f t="shared" si="1"/>
        <v>0.17272265514569707</v>
      </c>
      <c r="Q72" s="58">
        <f t="shared" si="1"/>
        <v>-4.5497087944910055E-3</v>
      </c>
      <c r="R72" s="58">
        <f t="shared" si="1"/>
        <v>4.2356854206136663E-2</v>
      </c>
      <c r="S72" s="58">
        <f t="shared" si="1"/>
        <v>7.1963768300642795E-3</v>
      </c>
      <c r="T72" s="58">
        <f t="shared" ref="T72:Y72" si="2">(T71-S71)/S71</f>
        <v>-2.80174351001247E-3</v>
      </c>
      <c r="U72" s="58">
        <f t="shared" si="2"/>
        <v>-7.3897197651050295E-2</v>
      </c>
      <c r="V72" s="58">
        <f t="shared" si="2"/>
        <v>-1.1364737796127993E-2</v>
      </c>
      <c r="W72" s="58">
        <f t="shared" si="2"/>
        <v>-1.8788654542982838E-2</v>
      </c>
      <c r="X72" s="58">
        <f t="shared" si="2"/>
        <v>2.8425009998620267E-2</v>
      </c>
      <c r="Y72" s="58">
        <f t="shared" si="2"/>
        <v>4.5646527606109127E-2</v>
      </c>
      <c r="Z72" s="58">
        <f t="shared" ref="Z72:AD72" si="3">(Z71-Y71)/Y71</f>
        <v>1.6363995932337012E-2</v>
      </c>
      <c r="AA72" s="58">
        <f t="shared" si="3"/>
        <v>-7.3558785522278448E-3</v>
      </c>
      <c r="AB72" s="58">
        <f t="shared" si="3"/>
        <v>8.4342095648118329E-2</v>
      </c>
      <c r="AC72" s="58">
        <f t="shared" si="3"/>
        <v>-1.6203881795922163E-3</v>
      </c>
      <c r="AD72" s="58">
        <f t="shared" si="3"/>
        <v>-0.13753340565432137</v>
      </c>
      <c r="AE72" s="58">
        <f>(AE71-AD71)/AD71</f>
        <v>4.5033392387895874E-2</v>
      </c>
      <c r="AF72" s="58">
        <f>(AF71-AE71)/AE71</f>
        <v>0.18503280221825694</v>
      </c>
      <c r="AG72" s="87">
        <f>(AG71-AF71)/AF71</f>
        <v>0.11195130231203089</v>
      </c>
    </row>
    <row r="73" spans="1:33" x14ac:dyDescent="0.25">
      <c r="A73" s="51" t="s">
        <v>96</v>
      </c>
      <c r="B73" s="52"/>
      <c r="C73" s="67">
        <f>'1993'!$K$74</f>
        <v>52</v>
      </c>
      <c r="D73" s="68">
        <f>'1994'!$K$74</f>
        <v>54</v>
      </c>
      <c r="E73" s="68">
        <f>'1995'!$K$74</f>
        <v>57</v>
      </c>
      <c r="F73" s="68">
        <f>'1996'!$K$74</f>
        <v>58</v>
      </c>
      <c r="G73" s="68">
        <f>'1997'!$K$74</f>
        <v>59</v>
      </c>
      <c r="H73" s="68">
        <f>'1998'!$K$74</f>
        <v>59</v>
      </c>
      <c r="I73" s="68">
        <f>'1999'!$K$74</f>
        <v>56</v>
      </c>
      <c r="J73" s="68">
        <f>'2000'!$K$74</f>
        <v>55</v>
      </c>
      <c r="K73" s="68">
        <f>'2001'!$K$74</f>
        <v>59</v>
      </c>
      <c r="L73" s="68">
        <f>'2002'!$K$74</f>
        <v>56</v>
      </c>
      <c r="M73" s="68">
        <f>'2003'!$K$74</f>
        <v>43</v>
      </c>
      <c r="N73" s="68">
        <f>'2004'!$K$74</f>
        <v>41</v>
      </c>
      <c r="O73" s="68">
        <f>'2005'!$K$74</f>
        <v>44</v>
      </c>
      <c r="P73" s="73">
        <f>'2006'!$K$74</f>
        <v>43</v>
      </c>
      <c r="Q73" s="68">
        <f>'2007'!$K$74</f>
        <v>42</v>
      </c>
      <c r="R73" s="67">
        <f>'2008'!$K$74</f>
        <v>40</v>
      </c>
      <c r="S73" s="68">
        <f>'2009'!$K$74</f>
        <v>41</v>
      </c>
      <c r="T73" s="68">
        <f>'2010'!$K$74</f>
        <v>38</v>
      </c>
      <c r="U73" s="68">
        <f>'2011'!$K$74</f>
        <v>41</v>
      </c>
      <c r="V73" s="68">
        <f>'2012'!$K$74</f>
        <v>40</v>
      </c>
      <c r="W73" s="68">
        <f>'2013'!$K$74</f>
        <v>37</v>
      </c>
      <c r="X73" s="68">
        <f>'2014'!$K$74</f>
        <v>35</v>
      </c>
      <c r="Y73" s="68">
        <f>'2015'!$K$74</f>
        <v>36</v>
      </c>
      <c r="Z73" s="68">
        <f>'2016'!$K$74</f>
        <v>37</v>
      </c>
      <c r="AA73" s="68">
        <f>'2017'!$K$74</f>
        <v>37</v>
      </c>
      <c r="AB73" s="68">
        <f>'2018'!$K$74</f>
        <v>37</v>
      </c>
      <c r="AC73" s="68">
        <f>'2019'!$K$74</f>
        <v>38</v>
      </c>
      <c r="AD73" s="68">
        <f>'2020'!$K$74</f>
        <v>36</v>
      </c>
      <c r="AE73" s="68">
        <f>'2021'!$K$74</f>
        <v>34</v>
      </c>
      <c r="AF73" s="68">
        <f>'2022'!$K$74</f>
        <v>37</v>
      </c>
      <c r="AG73" s="74"/>
    </row>
    <row r="74" spans="1:33" x14ac:dyDescent="0.25">
      <c r="A74" s="13"/>
      <c r="B74" s="14"/>
      <c r="C74" s="29"/>
      <c r="D74" s="29"/>
      <c r="E74" s="29"/>
      <c r="F74" s="29"/>
      <c r="G74" s="29"/>
      <c r="H74" s="29"/>
      <c r="I74" s="29"/>
      <c r="J74" s="29"/>
      <c r="K74" s="29"/>
      <c r="L74" s="29"/>
      <c r="M74" s="29"/>
      <c r="N74" s="29"/>
      <c r="O74" s="76"/>
      <c r="P74" s="76"/>
      <c r="Q74" s="76"/>
      <c r="R74" s="78"/>
      <c r="S74" s="76"/>
      <c r="T74" s="76"/>
      <c r="U74" s="76"/>
      <c r="V74" s="76"/>
      <c r="W74" s="76"/>
      <c r="X74" s="76"/>
      <c r="Y74" s="76"/>
      <c r="Z74" s="76"/>
      <c r="AA74" s="76"/>
      <c r="AB74" s="76"/>
      <c r="AC74" s="76"/>
      <c r="AD74" s="76"/>
      <c r="AE74" s="76"/>
      <c r="AF74" s="76"/>
      <c r="AG74" s="77"/>
    </row>
    <row r="75" spans="1:33" ht="25.5" customHeight="1" x14ac:dyDescent="0.25">
      <c r="A75" s="88" t="s">
        <v>119</v>
      </c>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90"/>
    </row>
    <row r="76" spans="1:33" x14ac:dyDescent="0.25">
      <c r="A76" s="13"/>
      <c r="B76" s="14"/>
      <c r="C76" s="29"/>
      <c r="D76" s="29"/>
      <c r="E76" s="29"/>
      <c r="F76" s="29"/>
      <c r="G76" s="29"/>
      <c r="H76" s="29"/>
      <c r="I76" s="29"/>
      <c r="J76" s="29"/>
      <c r="K76" s="29"/>
      <c r="L76" s="29"/>
      <c r="M76" s="29"/>
      <c r="N76" s="29"/>
      <c r="O76" s="76"/>
      <c r="P76" s="76"/>
      <c r="Q76" s="76"/>
      <c r="R76" s="76"/>
      <c r="S76" s="76"/>
      <c r="T76" s="76"/>
      <c r="U76" s="76"/>
      <c r="V76" s="76"/>
      <c r="W76" s="76"/>
      <c r="X76" s="76"/>
      <c r="Y76" s="76"/>
      <c r="Z76" s="76"/>
      <c r="AA76" s="76"/>
      <c r="AB76" s="76"/>
      <c r="AC76" s="76"/>
      <c r="AD76" s="76"/>
      <c r="AE76" s="76"/>
      <c r="AF76" s="76"/>
      <c r="AG76" s="77"/>
    </row>
    <row r="77" spans="1:33" ht="13.8" thickBot="1" x14ac:dyDescent="0.3">
      <c r="A77" s="31" t="s">
        <v>76</v>
      </c>
      <c r="B77" s="32"/>
      <c r="C77" s="32"/>
      <c r="D77" s="32"/>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4"/>
    </row>
    <row r="78" spans="1:33" x14ac:dyDescent="0.25">
      <c r="A78" s="2"/>
      <c r="B78" s="2"/>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x14ac:dyDescent="0.25">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x14ac:dyDescent="0.25">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5:33" x14ac:dyDescent="0.25">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5:33" x14ac:dyDescent="0.25">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sheetData>
  <mergeCells count="1">
    <mergeCell ref="A75:AG75"/>
  </mergeCells>
  <phoneticPr fontId="6" type="noConversion"/>
  <printOptions horizontalCentered="1"/>
  <pageMargins left="0.5" right="0.5" top="0.5" bottom="0.5" header="0.3" footer="0.3"/>
  <pageSetup paperSize="5" scale="38" fitToHeight="0" orientation="landscape" r:id="rId1"/>
  <headerFooter>
    <oddFooter>&amp;L&amp;16Office of Economic and Demographic Research&amp;C&amp;16Page &amp;P of &amp;N&amp;R&amp;16January 25, 2025</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111</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285534</v>
      </c>
      <c r="J5" s="22">
        <v>0</v>
      </c>
      <c r="K5" s="24">
        <f>SUM(C5:J5)</f>
        <v>285534</v>
      </c>
    </row>
    <row r="6" spans="1:11" x14ac:dyDescent="0.25">
      <c r="A6" s="46" t="s">
        <v>8</v>
      </c>
      <c r="B6" s="26"/>
      <c r="C6" s="80">
        <v>582548</v>
      </c>
      <c r="D6" s="81">
        <v>0</v>
      </c>
      <c r="E6" s="81">
        <v>0</v>
      </c>
      <c r="F6" s="81">
        <v>0</v>
      </c>
      <c r="G6" s="81">
        <v>0</v>
      </c>
      <c r="H6" s="81">
        <v>0</v>
      </c>
      <c r="I6" s="81">
        <v>0</v>
      </c>
      <c r="J6" s="81">
        <v>0</v>
      </c>
      <c r="K6" s="79">
        <f>SUM(C6:J6)</f>
        <v>582548</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13671199</v>
      </c>
      <c r="D9" s="81">
        <v>0</v>
      </c>
      <c r="E9" s="81">
        <v>0</v>
      </c>
      <c r="F9" s="81">
        <v>0</v>
      </c>
      <c r="G9" s="81">
        <v>0</v>
      </c>
      <c r="H9" s="81">
        <v>0</v>
      </c>
      <c r="I9" s="81">
        <v>0</v>
      </c>
      <c r="J9" s="81">
        <v>0</v>
      </c>
      <c r="K9" s="79">
        <f t="shared" si="0"/>
        <v>13671199</v>
      </c>
    </row>
    <row r="10" spans="1:11" x14ac:dyDescent="0.25">
      <c r="A10" s="46" t="s">
        <v>12</v>
      </c>
      <c r="B10" s="26"/>
      <c r="C10" s="80">
        <v>864000</v>
      </c>
      <c r="D10" s="81">
        <v>0</v>
      </c>
      <c r="E10" s="81">
        <v>0</v>
      </c>
      <c r="F10" s="81">
        <v>0</v>
      </c>
      <c r="G10" s="81">
        <v>0</v>
      </c>
      <c r="H10" s="81">
        <v>0</v>
      </c>
      <c r="I10" s="81">
        <v>0</v>
      </c>
      <c r="J10" s="81">
        <v>0</v>
      </c>
      <c r="K10" s="79">
        <f t="shared" si="0"/>
        <v>864000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9117461</v>
      </c>
      <c r="D12" s="81">
        <v>0</v>
      </c>
      <c r="E12" s="81">
        <v>0</v>
      </c>
      <c r="F12" s="81">
        <v>0</v>
      </c>
      <c r="G12" s="81">
        <v>0</v>
      </c>
      <c r="H12" s="81">
        <v>0</v>
      </c>
      <c r="I12" s="81">
        <v>0</v>
      </c>
      <c r="J12" s="81">
        <v>0</v>
      </c>
      <c r="K12" s="79">
        <f t="shared" si="0"/>
        <v>9117461</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8089</v>
      </c>
      <c r="D14" s="81">
        <v>0</v>
      </c>
      <c r="E14" s="81">
        <v>0</v>
      </c>
      <c r="F14" s="81">
        <v>0</v>
      </c>
      <c r="G14" s="81">
        <v>0</v>
      </c>
      <c r="H14" s="81">
        <v>0</v>
      </c>
      <c r="I14" s="81">
        <v>943251</v>
      </c>
      <c r="J14" s="81">
        <v>0</v>
      </c>
      <c r="K14" s="79">
        <f t="shared" si="0"/>
        <v>951340</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120292</v>
      </c>
      <c r="J16" s="81">
        <v>0</v>
      </c>
      <c r="K16" s="79">
        <f t="shared" si="0"/>
        <v>120292</v>
      </c>
    </row>
    <row r="17" spans="1:11" x14ac:dyDescent="0.25">
      <c r="A17" s="46" t="s">
        <v>105</v>
      </c>
      <c r="B17" s="26"/>
      <c r="C17" s="80">
        <v>1224621</v>
      </c>
      <c r="D17" s="81">
        <v>0</v>
      </c>
      <c r="E17" s="81">
        <v>0</v>
      </c>
      <c r="F17" s="81">
        <v>0</v>
      </c>
      <c r="G17" s="81">
        <v>0</v>
      </c>
      <c r="H17" s="81">
        <v>0</v>
      </c>
      <c r="I17" s="81">
        <v>0</v>
      </c>
      <c r="J17" s="81">
        <v>0</v>
      </c>
      <c r="K17" s="79">
        <f t="shared" si="0"/>
        <v>1224621</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11830914</v>
      </c>
      <c r="D20" s="81">
        <v>0</v>
      </c>
      <c r="E20" s="81">
        <v>0</v>
      </c>
      <c r="F20" s="81">
        <v>1473556</v>
      </c>
      <c r="G20" s="81">
        <v>0</v>
      </c>
      <c r="H20" s="81">
        <v>0</v>
      </c>
      <c r="I20" s="81">
        <v>1835237</v>
      </c>
      <c r="J20" s="81">
        <v>487</v>
      </c>
      <c r="K20" s="79">
        <f t="shared" si="0"/>
        <v>15140194</v>
      </c>
    </row>
    <row r="21" spans="1:11" x14ac:dyDescent="0.25">
      <c r="A21" s="46" t="s">
        <v>21</v>
      </c>
      <c r="B21" s="26"/>
      <c r="C21" s="80">
        <v>0</v>
      </c>
      <c r="D21" s="81">
        <v>0</v>
      </c>
      <c r="E21" s="81">
        <v>0</v>
      </c>
      <c r="F21" s="81">
        <v>0</v>
      </c>
      <c r="G21" s="81">
        <v>0</v>
      </c>
      <c r="H21" s="81">
        <v>0</v>
      </c>
      <c r="I21" s="81">
        <v>129303</v>
      </c>
      <c r="J21" s="81">
        <v>0</v>
      </c>
      <c r="K21" s="79">
        <f t="shared" si="0"/>
        <v>129303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129518</v>
      </c>
      <c r="J23" s="81">
        <v>0</v>
      </c>
      <c r="K23" s="79">
        <f t="shared" si="0"/>
        <v>129518</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60000</v>
      </c>
      <c r="J25" s="81">
        <v>47867</v>
      </c>
      <c r="K25" s="79">
        <f t="shared" si="0"/>
        <v>107867</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112709</v>
      </c>
      <c r="H29" s="81">
        <v>0</v>
      </c>
      <c r="I29" s="81">
        <v>49769</v>
      </c>
      <c r="J29" s="81">
        <v>0</v>
      </c>
      <c r="K29" s="79">
        <f t="shared" si="0"/>
        <v>162478</v>
      </c>
    </row>
    <row r="30" spans="1:11" x14ac:dyDescent="0.25">
      <c r="A30" s="46" t="s">
        <v>31</v>
      </c>
      <c r="B30" s="26"/>
      <c r="C30" s="80">
        <v>0</v>
      </c>
      <c r="D30" s="81">
        <v>0</v>
      </c>
      <c r="E30" s="81">
        <v>0</v>
      </c>
      <c r="F30" s="81">
        <v>0</v>
      </c>
      <c r="G30" s="81">
        <v>0</v>
      </c>
      <c r="H30" s="81">
        <v>0</v>
      </c>
      <c r="I30" s="81">
        <v>30000</v>
      </c>
      <c r="J30" s="81">
        <v>0</v>
      </c>
      <c r="K30" s="79">
        <f t="shared" si="0"/>
        <v>30000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3158</v>
      </c>
      <c r="F32" s="81">
        <v>0</v>
      </c>
      <c r="G32" s="81">
        <v>0</v>
      </c>
      <c r="H32" s="81">
        <v>7092</v>
      </c>
      <c r="I32" s="81">
        <v>0</v>
      </c>
      <c r="J32" s="81">
        <v>0</v>
      </c>
      <c r="K32" s="79">
        <f t="shared" si="0"/>
        <v>10250</v>
      </c>
    </row>
    <row r="33" spans="1:11" x14ac:dyDescent="0.25">
      <c r="A33" s="46" t="s">
        <v>34</v>
      </c>
      <c r="B33" s="26"/>
      <c r="C33" s="80">
        <v>0</v>
      </c>
      <c r="D33" s="81">
        <v>0</v>
      </c>
      <c r="E33" s="81">
        <v>0</v>
      </c>
      <c r="F33" s="81">
        <v>0</v>
      </c>
      <c r="G33" s="81">
        <v>0</v>
      </c>
      <c r="H33" s="81">
        <v>0</v>
      </c>
      <c r="I33" s="81">
        <v>2000</v>
      </c>
      <c r="J33" s="81">
        <v>0</v>
      </c>
      <c r="K33" s="79">
        <f t="shared" si="0"/>
        <v>2000</v>
      </c>
    </row>
    <row r="34" spans="1:11" x14ac:dyDescent="0.25">
      <c r="A34" s="46" t="s">
        <v>35</v>
      </c>
      <c r="B34" s="26"/>
      <c r="C34" s="80">
        <v>7034498</v>
      </c>
      <c r="D34" s="81">
        <v>0</v>
      </c>
      <c r="E34" s="81">
        <v>1600139</v>
      </c>
      <c r="F34" s="81">
        <v>90940</v>
      </c>
      <c r="G34" s="81">
        <v>0</v>
      </c>
      <c r="H34" s="81">
        <v>0</v>
      </c>
      <c r="I34" s="81">
        <v>455075</v>
      </c>
      <c r="J34" s="81">
        <v>0</v>
      </c>
      <c r="K34" s="79">
        <f t="shared" si="0"/>
        <v>9180652</v>
      </c>
    </row>
    <row r="35" spans="1:11" x14ac:dyDescent="0.25">
      <c r="A35" s="46" t="s">
        <v>36</v>
      </c>
      <c r="B35" s="26"/>
      <c r="C35" s="80">
        <v>0</v>
      </c>
      <c r="D35" s="81">
        <v>0</v>
      </c>
      <c r="E35" s="81">
        <v>0</v>
      </c>
      <c r="F35" s="81">
        <v>0</v>
      </c>
      <c r="G35" s="81">
        <v>0</v>
      </c>
      <c r="H35" s="81">
        <v>0</v>
      </c>
      <c r="I35" s="81">
        <v>1318930</v>
      </c>
      <c r="J35" s="81">
        <v>0</v>
      </c>
      <c r="K35" s="79">
        <f t="shared" si="0"/>
        <v>1318930</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19475612</v>
      </c>
      <c r="D39" s="81">
        <v>0</v>
      </c>
      <c r="E39" s="81">
        <v>0</v>
      </c>
      <c r="F39" s="81">
        <v>0</v>
      </c>
      <c r="G39" s="81">
        <v>0</v>
      </c>
      <c r="H39" s="81">
        <v>0</v>
      </c>
      <c r="I39" s="81">
        <v>1778000</v>
      </c>
      <c r="J39" s="81">
        <v>0</v>
      </c>
      <c r="K39" s="79">
        <f t="shared" si="0"/>
        <v>21253612</v>
      </c>
    </row>
    <row r="40" spans="1:11" x14ac:dyDescent="0.25">
      <c r="A40" s="46" t="s">
        <v>40</v>
      </c>
      <c r="B40" s="26"/>
      <c r="C40" s="80">
        <v>0</v>
      </c>
      <c r="D40" s="81">
        <v>0</v>
      </c>
      <c r="E40" s="81">
        <v>0</v>
      </c>
      <c r="F40" s="81">
        <v>0</v>
      </c>
      <c r="G40" s="81">
        <v>0</v>
      </c>
      <c r="H40" s="81">
        <v>0</v>
      </c>
      <c r="I40" s="81">
        <v>207902</v>
      </c>
      <c r="J40" s="81">
        <v>0</v>
      </c>
      <c r="K40" s="79">
        <f t="shared" si="0"/>
        <v>207902</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0</v>
      </c>
      <c r="D46" s="81">
        <v>0</v>
      </c>
      <c r="E46" s="81">
        <v>0</v>
      </c>
      <c r="F46" s="81">
        <v>0</v>
      </c>
      <c r="G46" s="81">
        <v>0</v>
      </c>
      <c r="H46" s="81">
        <v>0</v>
      </c>
      <c r="I46" s="81">
        <v>830391</v>
      </c>
      <c r="J46" s="81">
        <v>0</v>
      </c>
      <c r="K46" s="79">
        <f t="shared" si="0"/>
        <v>830391</v>
      </c>
    </row>
    <row r="47" spans="1:11" x14ac:dyDescent="0.25">
      <c r="A47" s="46" t="s">
        <v>46</v>
      </c>
      <c r="B47" s="26"/>
      <c r="C47" s="80">
        <v>25682784</v>
      </c>
      <c r="D47" s="81">
        <v>0</v>
      </c>
      <c r="E47" s="81">
        <v>0</v>
      </c>
      <c r="F47" s="81">
        <v>0</v>
      </c>
      <c r="G47" s="81">
        <v>0</v>
      </c>
      <c r="H47" s="81">
        <v>0</v>
      </c>
      <c r="I47" s="81">
        <v>0</v>
      </c>
      <c r="J47" s="81">
        <v>0</v>
      </c>
      <c r="K47" s="79">
        <f t="shared" si="0"/>
        <v>25682784</v>
      </c>
    </row>
    <row r="48" spans="1:11" x14ac:dyDescent="0.25">
      <c r="A48" s="46" t="s">
        <v>47</v>
      </c>
      <c r="B48" s="26"/>
      <c r="C48" s="80">
        <v>0</v>
      </c>
      <c r="D48" s="81">
        <v>0</v>
      </c>
      <c r="E48" s="81">
        <v>0</v>
      </c>
      <c r="F48" s="81">
        <v>0</v>
      </c>
      <c r="G48" s="81">
        <v>0</v>
      </c>
      <c r="H48" s="81">
        <v>0</v>
      </c>
      <c r="I48" s="81">
        <v>484741</v>
      </c>
      <c r="J48" s="81">
        <v>0</v>
      </c>
      <c r="K48" s="79">
        <f t="shared" si="0"/>
        <v>484741</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366002</v>
      </c>
      <c r="J51" s="81">
        <v>0</v>
      </c>
      <c r="K51" s="79">
        <f t="shared" si="0"/>
        <v>366002</v>
      </c>
    </row>
    <row r="52" spans="1:11" x14ac:dyDescent="0.25">
      <c r="A52" s="46" t="s">
        <v>50</v>
      </c>
      <c r="B52" s="26"/>
      <c r="C52" s="80">
        <v>0</v>
      </c>
      <c r="D52" s="81">
        <v>0</v>
      </c>
      <c r="E52" s="81">
        <v>0</v>
      </c>
      <c r="F52" s="81">
        <v>0</v>
      </c>
      <c r="G52" s="81">
        <v>0</v>
      </c>
      <c r="H52" s="81">
        <v>0</v>
      </c>
      <c r="I52" s="81">
        <v>7050</v>
      </c>
      <c r="J52" s="81">
        <v>0</v>
      </c>
      <c r="K52" s="79">
        <f t="shared" si="0"/>
        <v>7050</v>
      </c>
    </row>
    <row r="53" spans="1:11" x14ac:dyDescent="0.25">
      <c r="A53" s="46" t="s">
        <v>51</v>
      </c>
      <c r="B53" s="26"/>
      <c r="C53" s="80">
        <v>0</v>
      </c>
      <c r="D53" s="81">
        <v>0</v>
      </c>
      <c r="E53" s="81">
        <v>0</v>
      </c>
      <c r="F53" s="81">
        <v>0</v>
      </c>
      <c r="G53" s="81">
        <v>0</v>
      </c>
      <c r="H53" s="81">
        <v>0</v>
      </c>
      <c r="I53" s="81">
        <v>1702037</v>
      </c>
      <c r="J53" s="81">
        <v>0</v>
      </c>
      <c r="K53" s="79">
        <f t="shared" si="0"/>
        <v>1702037</v>
      </c>
    </row>
    <row r="54" spans="1:11" x14ac:dyDescent="0.25">
      <c r="A54" s="46" t="s">
        <v>4</v>
      </c>
      <c r="B54" s="26"/>
      <c r="C54" s="80">
        <v>34386028</v>
      </c>
      <c r="D54" s="81">
        <v>2907965</v>
      </c>
      <c r="E54" s="81">
        <v>0</v>
      </c>
      <c r="F54" s="81">
        <v>0</v>
      </c>
      <c r="G54" s="81">
        <v>0</v>
      </c>
      <c r="H54" s="81">
        <v>0</v>
      </c>
      <c r="I54" s="81">
        <v>1281758</v>
      </c>
      <c r="J54" s="81">
        <v>0</v>
      </c>
      <c r="K54" s="79">
        <f t="shared" si="0"/>
        <v>38575751</v>
      </c>
    </row>
    <row r="55" spans="1:11" x14ac:dyDescent="0.25">
      <c r="A55" s="46" t="s">
        <v>52</v>
      </c>
      <c r="B55" s="26"/>
      <c r="C55" s="80">
        <v>0</v>
      </c>
      <c r="D55" s="81">
        <v>0</v>
      </c>
      <c r="E55" s="81">
        <v>0</v>
      </c>
      <c r="F55" s="81">
        <v>0</v>
      </c>
      <c r="G55" s="81">
        <v>0</v>
      </c>
      <c r="H55" s="81">
        <v>0</v>
      </c>
      <c r="I55" s="81">
        <v>36072</v>
      </c>
      <c r="J55" s="81">
        <v>0</v>
      </c>
      <c r="K55" s="79">
        <f t="shared" si="0"/>
        <v>36072</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229278</v>
      </c>
      <c r="J57" s="81">
        <v>0</v>
      </c>
      <c r="K57" s="79">
        <f t="shared" si="0"/>
        <v>229278</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442914</v>
      </c>
      <c r="F59" s="81">
        <v>0</v>
      </c>
      <c r="G59" s="81">
        <v>0</v>
      </c>
      <c r="H59" s="81">
        <v>0</v>
      </c>
      <c r="I59" s="81">
        <v>272670</v>
      </c>
      <c r="J59" s="81">
        <v>15700</v>
      </c>
      <c r="K59" s="79">
        <f t="shared" si="0"/>
        <v>731284</v>
      </c>
    </row>
    <row r="60" spans="1:11" x14ac:dyDescent="0.25">
      <c r="A60" s="46" t="s">
        <v>99</v>
      </c>
      <c r="B60" s="26"/>
      <c r="C60" s="80">
        <v>4175910</v>
      </c>
      <c r="D60" s="81">
        <v>0</v>
      </c>
      <c r="E60" s="81">
        <v>0</v>
      </c>
      <c r="F60" s="81">
        <v>0</v>
      </c>
      <c r="G60" s="81">
        <v>0</v>
      </c>
      <c r="H60" s="81">
        <v>0</v>
      </c>
      <c r="I60" s="81">
        <v>358854</v>
      </c>
      <c r="J60" s="81">
        <v>0</v>
      </c>
      <c r="K60" s="79">
        <f t="shared" si="0"/>
        <v>4534764</v>
      </c>
    </row>
    <row r="61" spans="1:11" x14ac:dyDescent="0.25">
      <c r="A61" s="46" t="s">
        <v>56</v>
      </c>
      <c r="B61" s="26"/>
      <c r="C61" s="80">
        <v>6544713</v>
      </c>
      <c r="D61" s="81">
        <v>0</v>
      </c>
      <c r="E61" s="81">
        <v>0</v>
      </c>
      <c r="F61" s="81">
        <v>0</v>
      </c>
      <c r="G61" s="81">
        <v>0</v>
      </c>
      <c r="H61" s="81">
        <v>0</v>
      </c>
      <c r="I61" s="81">
        <v>76000</v>
      </c>
      <c r="J61" s="81">
        <v>0</v>
      </c>
      <c r="K61" s="79">
        <f t="shared" si="0"/>
        <v>6620713</v>
      </c>
    </row>
    <row r="62" spans="1:11" x14ac:dyDescent="0.25">
      <c r="A62" s="46" t="s">
        <v>6</v>
      </c>
      <c r="B62" s="26"/>
      <c r="C62" s="80">
        <v>17308484</v>
      </c>
      <c r="D62" s="81">
        <v>0</v>
      </c>
      <c r="E62" s="81">
        <v>0</v>
      </c>
      <c r="F62" s="81">
        <v>0</v>
      </c>
      <c r="G62" s="81">
        <v>0</v>
      </c>
      <c r="H62" s="81">
        <v>0</v>
      </c>
      <c r="I62" s="81">
        <v>0</v>
      </c>
      <c r="J62" s="81">
        <v>0</v>
      </c>
      <c r="K62" s="79">
        <f t="shared" si="0"/>
        <v>17308484</v>
      </c>
    </row>
    <row r="63" spans="1:11" x14ac:dyDescent="0.25">
      <c r="A63" s="46" t="s">
        <v>5</v>
      </c>
      <c r="B63" s="26"/>
      <c r="C63" s="80">
        <v>0</v>
      </c>
      <c r="D63" s="81">
        <v>0</v>
      </c>
      <c r="E63" s="81">
        <v>0</v>
      </c>
      <c r="F63" s="81">
        <v>0</v>
      </c>
      <c r="G63" s="81">
        <v>0</v>
      </c>
      <c r="H63" s="81">
        <v>0</v>
      </c>
      <c r="I63" s="81">
        <v>81996</v>
      </c>
      <c r="J63" s="81">
        <v>0</v>
      </c>
      <c r="K63" s="79">
        <f t="shared" si="0"/>
        <v>81996</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13630</v>
      </c>
      <c r="J66" s="81">
        <v>0</v>
      </c>
      <c r="K66" s="79">
        <f t="shared" si="0"/>
        <v>13630</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401311</v>
      </c>
      <c r="J68" s="81">
        <v>277190</v>
      </c>
      <c r="K68" s="79">
        <f t="shared" si="0"/>
        <v>678501</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151906861</v>
      </c>
      <c r="D72" s="61">
        <f t="shared" si="1"/>
        <v>2907965</v>
      </c>
      <c r="E72" s="61">
        <f t="shared" si="1"/>
        <v>2046211</v>
      </c>
      <c r="F72" s="61">
        <f t="shared" si="1"/>
        <v>1564496</v>
      </c>
      <c r="G72" s="61">
        <f t="shared" si="1"/>
        <v>112709</v>
      </c>
      <c r="H72" s="61">
        <f>SUM(H5:H71)</f>
        <v>7092</v>
      </c>
      <c r="I72" s="61">
        <f>SUM(I5:I71)</f>
        <v>13486601</v>
      </c>
      <c r="J72" s="61">
        <f>SUM(J5:J71)</f>
        <v>341244</v>
      </c>
      <c r="K72" s="62">
        <f t="shared" si="1"/>
        <v>172373179</v>
      </c>
    </row>
    <row r="73" spans="1:11" x14ac:dyDescent="0.25">
      <c r="A73" s="56" t="s">
        <v>74</v>
      </c>
      <c r="B73" s="59"/>
      <c r="C73" s="63">
        <f>(C72/$K72)</f>
        <v>0.88126738673189986</v>
      </c>
      <c r="D73" s="64">
        <f t="shared" ref="D73:K73" si="2">(D72/$K72)</f>
        <v>1.6870170967839493E-2</v>
      </c>
      <c r="E73" s="64">
        <f t="shared" si="2"/>
        <v>1.1870820111753E-2</v>
      </c>
      <c r="F73" s="64">
        <f t="shared" si="2"/>
        <v>9.0762148094977128E-3</v>
      </c>
      <c r="G73" s="64">
        <f t="shared" si="2"/>
        <v>6.5386622590513338E-4</v>
      </c>
      <c r="H73" s="64">
        <f t="shared" si="2"/>
        <v>4.1143291787871475E-5</v>
      </c>
      <c r="I73" s="64">
        <f>(I72/$K72)</f>
        <v>7.8240716323970561E-2</v>
      </c>
      <c r="J73" s="64">
        <f t="shared" si="2"/>
        <v>1.9796815373463641E-3</v>
      </c>
      <c r="K73" s="65">
        <f t="shared" si="2"/>
        <v>1</v>
      </c>
    </row>
    <row r="74" spans="1:11" x14ac:dyDescent="0.25">
      <c r="A74" s="66" t="s">
        <v>96</v>
      </c>
      <c r="B74" s="52"/>
      <c r="C74" s="67">
        <f>COUNTIF(C5:C71,"&gt;0")</f>
        <v>14</v>
      </c>
      <c r="D74" s="67">
        <f t="shared" ref="D74:K74" si="3">COUNTIF(D5:D71,"&gt;0")</f>
        <v>1</v>
      </c>
      <c r="E74" s="67">
        <f t="shared" si="3"/>
        <v>3</v>
      </c>
      <c r="F74" s="67">
        <f t="shared" si="3"/>
        <v>2</v>
      </c>
      <c r="G74" s="67">
        <f t="shared" si="3"/>
        <v>1</v>
      </c>
      <c r="H74" s="67">
        <f t="shared" si="3"/>
        <v>1</v>
      </c>
      <c r="I74" s="67">
        <f t="shared" si="3"/>
        <v>28</v>
      </c>
      <c r="J74" s="67">
        <f t="shared" si="3"/>
        <v>4</v>
      </c>
      <c r="K74" s="69">
        <f t="shared" si="3"/>
        <v>36</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110</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288536</v>
      </c>
      <c r="J5" s="22">
        <v>0</v>
      </c>
      <c r="K5" s="24">
        <f>SUM(C5:J5)</f>
        <v>288536</v>
      </c>
    </row>
    <row r="6" spans="1:11" x14ac:dyDescent="0.25">
      <c r="A6" s="46" t="s">
        <v>8</v>
      </c>
      <c r="B6" s="26"/>
      <c r="C6" s="80">
        <v>558719</v>
      </c>
      <c r="D6" s="81">
        <v>0</v>
      </c>
      <c r="E6" s="81">
        <v>0</v>
      </c>
      <c r="F6" s="81">
        <v>0</v>
      </c>
      <c r="G6" s="81">
        <v>0</v>
      </c>
      <c r="H6" s="81">
        <v>0</v>
      </c>
      <c r="I6" s="81">
        <v>0</v>
      </c>
      <c r="J6" s="81">
        <v>0</v>
      </c>
      <c r="K6" s="79">
        <f>SUM(C6:J6)</f>
        <v>558719</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13345071</v>
      </c>
      <c r="D9" s="81">
        <v>0</v>
      </c>
      <c r="E9" s="81">
        <v>0</v>
      </c>
      <c r="F9" s="81">
        <v>0</v>
      </c>
      <c r="G9" s="81">
        <v>0</v>
      </c>
      <c r="H9" s="81">
        <v>0</v>
      </c>
      <c r="I9" s="81">
        <v>0</v>
      </c>
      <c r="J9" s="81">
        <v>0</v>
      </c>
      <c r="K9" s="79">
        <f t="shared" si="0"/>
        <v>13345071</v>
      </c>
    </row>
    <row r="10" spans="1:11" x14ac:dyDescent="0.25">
      <c r="A10" s="46" t="s">
        <v>12</v>
      </c>
      <c r="B10" s="26"/>
      <c r="C10" s="80">
        <v>807000</v>
      </c>
      <c r="D10" s="81">
        <v>0</v>
      </c>
      <c r="E10" s="81">
        <v>0</v>
      </c>
      <c r="F10" s="81">
        <v>0</v>
      </c>
      <c r="G10" s="81">
        <v>0</v>
      </c>
      <c r="H10" s="81">
        <v>0</v>
      </c>
      <c r="I10" s="81">
        <v>0</v>
      </c>
      <c r="J10" s="81">
        <v>0</v>
      </c>
      <c r="K10" s="79">
        <f t="shared" si="0"/>
        <v>807000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8777834</v>
      </c>
      <c r="D12" s="81">
        <v>0</v>
      </c>
      <c r="E12" s="81">
        <v>0</v>
      </c>
      <c r="F12" s="81">
        <v>0</v>
      </c>
      <c r="G12" s="81">
        <v>0</v>
      </c>
      <c r="H12" s="81">
        <v>0</v>
      </c>
      <c r="I12" s="81">
        <v>0</v>
      </c>
      <c r="J12" s="81">
        <v>0</v>
      </c>
      <c r="K12" s="79">
        <f t="shared" si="0"/>
        <v>8777834</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7470</v>
      </c>
      <c r="D14" s="81">
        <v>0</v>
      </c>
      <c r="E14" s="81">
        <v>0</v>
      </c>
      <c r="F14" s="81">
        <v>0</v>
      </c>
      <c r="G14" s="81">
        <v>0</v>
      </c>
      <c r="H14" s="81">
        <v>0</v>
      </c>
      <c r="I14" s="81">
        <v>1073810</v>
      </c>
      <c r="J14" s="81">
        <v>0</v>
      </c>
      <c r="K14" s="79">
        <f t="shared" si="0"/>
        <v>1081280</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137609</v>
      </c>
      <c r="J16" s="81">
        <v>0</v>
      </c>
      <c r="K16" s="79">
        <f t="shared" si="0"/>
        <v>137609</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11273510</v>
      </c>
      <c r="D20" s="81">
        <v>0</v>
      </c>
      <c r="E20" s="81">
        <v>0</v>
      </c>
      <c r="F20" s="81">
        <v>1589791</v>
      </c>
      <c r="G20" s="81">
        <v>0</v>
      </c>
      <c r="H20" s="81">
        <v>0</v>
      </c>
      <c r="I20" s="81">
        <v>1744560</v>
      </c>
      <c r="J20" s="81">
        <v>538</v>
      </c>
      <c r="K20" s="79">
        <f t="shared" si="0"/>
        <v>14608399</v>
      </c>
    </row>
    <row r="21" spans="1:11" x14ac:dyDescent="0.25">
      <c r="A21" s="46" t="s">
        <v>21</v>
      </c>
      <c r="B21" s="26"/>
      <c r="C21" s="80">
        <v>0</v>
      </c>
      <c r="D21" s="81">
        <v>0</v>
      </c>
      <c r="E21" s="81">
        <v>0</v>
      </c>
      <c r="F21" s="81">
        <v>0</v>
      </c>
      <c r="G21" s="81">
        <v>0</v>
      </c>
      <c r="H21" s="81">
        <v>0</v>
      </c>
      <c r="I21" s="81">
        <v>131475</v>
      </c>
      <c r="J21" s="81">
        <v>0</v>
      </c>
      <c r="K21" s="79">
        <f t="shared" si="0"/>
        <v>131475</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113753</v>
      </c>
      <c r="J23" s="81">
        <v>0</v>
      </c>
      <c r="K23" s="79">
        <f t="shared" si="0"/>
        <v>113753</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60000</v>
      </c>
      <c r="J25" s="81">
        <v>37030</v>
      </c>
      <c r="K25" s="79">
        <f t="shared" si="0"/>
        <v>97030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0</v>
      </c>
      <c r="H29" s="81">
        <v>0</v>
      </c>
      <c r="I29" s="81">
        <v>0</v>
      </c>
      <c r="J29" s="81">
        <v>0</v>
      </c>
      <c r="K29" s="79">
        <f t="shared" si="0"/>
        <v>0</v>
      </c>
    </row>
    <row r="30" spans="1:11" x14ac:dyDescent="0.25">
      <c r="A30" s="46" t="s">
        <v>31</v>
      </c>
      <c r="B30" s="26"/>
      <c r="C30" s="80">
        <v>39371</v>
      </c>
      <c r="D30" s="81">
        <v>0</v>
      </c>
      <c r="E30" s="81">
        <v>0</v>
      </c>
      <c r="F30" s="81">
        <v>0</v>
      </c>
      <c r="G30" s="81">
        <v>0</v>
      </c>
      <c r="H30" s="81">
        <v>0</v>
      </c>
      <c r="I30" s="81">
        <v>30000</v>
      </c>
      <c r="J30" s="81">
        <v>0</v>
      </c>
      <c r="K30" s="79">
        <f t="shared" si="0"/>
        <v>69371</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20856</v>
      </c>
      <c r="F32" s="81">
        <v>0</v>
      </c>
      <c r="G32" s="81">
        <v>0</v>
      </c>
      <c r="H32" s="81">
        <v>27709</v>
      </c>
      <c r="I32" s="81">
        <v>0</v>
      </c>
      <c r="J32" s="81">
        <v>0</v>
      </c>
      <c r="K32" s="79">
        <f t="shared" si="0"/>
        <v>48565</v>
      </c>
    </row>
    <row r="33" spans="1:11" x14ac:dyDescent="0.25">
      <c r="A33" s="46" t="s">
        <v>34</v>
      </c>
      <c r="B33" s="26"/>
      <c r="C33" s="80">
        <v>0</v>
      </c>
      <c r="D33" s="81">
        <v>0</v>
      </c>
      <c r="E33" s="81">
        <v>0</v>
      </c>
      <c r="F33" s="81">
        <v>0</v>
      </c>
      <c r="G33" s="81">
        <v>0</v>
      </c>
      <c r="H33" s="81">
        <v>0</v>
      </c>
      <c r="I33" s="81">
        <v>3000</v>
      </c>
      <c r="J33" s="81">
        <v>0</v>
      </c>
      <c r="K33" s="79">
        <f t="shared" si="0"/>
        <v>3000</v>
      </c>
    </row>
    <row r="34" spans="1:11" x14ac:dyDescent="0.25">
      <c r="A34" s="46" t="s">
        <v>35</v>
      </c>
      <c r="B34" s="26"/>
      <c r="C34" s="80">
        <v>6930957</v>
      </c>
      <c r="D34" s="81">
        <v>0</v>
      </c>
      <c r="E34" s="81">
        <v>1801838</v>
      </c>
      <c r="F34" s="81">
        <v>98046</v>
      </c>
      <c r="G34" s="81">
        <v>0</v>
      </c>
      <c r="H34" s="81">
        <v>0</v>
      </c>
      <c r="I34" s="81">
        <v>479870</v>
      </c>
      <c r="J34" s="81">
        <v>0</v>
      </c>
      <c r="K34" s="79">
        <f t="shared" si="0"/>
        <v>9310711</v>
      </c>
    </row>
    <row r="35" spans="1:11" x14ac:dyDescent="0.25">
      <c r="A35" s="46" t="s">
        <v>36</v>
      </c>
      <c r="B35" s="26"/>
      <c r="C35" s="80">
        <v>0</v>
      </c>
      <c r="D35" s="81">
        <v>0</v>
      </c>
      <c r="E35" s="81">
        <v>0</v>
      </c>
      <c r="F35" s="81">
        <v>0</v>
      </c>
      <c r="G35" s="81">
        <v>0</v>
      </c>
      <c r="H35" s="81">
        <v>0</v>
      </c>
      <c r="I35" s="81">
        <v>1255773</v>
      </c>
      <c r="J35" s="81">
        <v>0</v>
      </c>
      <c r="K35" s="79">
        <f t="shared" si="0"/>
        <v>1255773</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16330498</v>
      </c>
      <c r="D39" s="81">
        <v>0</v>
      </c>
      <c r="E39" s="81">
        <v>0</v>
      </c>
      <c r="F39" s="81">
        <v>0</v>
      </c>
      <c r="G39" s="81">
        <v>0</v>
      </c>
      <c r="H39" s="81">
        <v>0</v>
      </c>
      <c r="I39" s="81">
        <v>1654070</v>
      </c>
      <c r="J39" s="81">
        <v>0</v>
      </c>
      <c r="K39" s="79">
        <f t="shared" si="0"/>
        <v>17984568</v>
      </c>
    </row>
    <row r="40" spans="1:11" x14ac:dyDescent="0.25">
      <c r="A40" s="46" t="s">
        <v>40</v>
      </c>
      <c r="B40" s="26"/>
      <c r="C40" s="80">
        <v>0</v>
      </c>
      <c r="D40" s="81">
        <v>0</v>
      </c>
      <c r="E40" s="81">
        <v>0</v>
      </c>
      <c r="F40" s="81">
        <v>0</v>
      </c>
      <c r="G40" s="81">
        <v>0</v>
      </c>
      <c r="H40" s="81">
        <v>0</v>
      </c>
      <c r="I40" s="81">
        <v>253875</v>
      </c>
      <c r="J40" s="81">
        <v>0</v>
      </c>
      <c r="K40" s="79">
        <f t="shared" si="0"/>
        <v>253875</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334020</v>
      </c>
      <c r="J45" s="81">
        <v>0</v>
      </c>
      <c r="K45" s="79">
        <f t="shared" si="0"/>
        <v>334020</v>
      </c>
    </row>
    <row r="46" spans="1:11" x14ac:dyDescent="0.25">
      <c r="A46" s="46" t="s">
        <v>45</v>
      </c>
      <c r="B46" s="26"/>
      <c r="C46" s="80">
        <v>0</v>
      </c>
      <c r="D46" s="81">
        <v>0</v>
      </c>
      <c r="E46" s="81">
        <v>0</v>
      </c>
      <c r="F46" s="81">
        <v>0</v>
      </c>
      <c r="G46" s="81">
        <v>0</v>
      </c>
      <c r="H46" s="81">
        <v>0</v>
      </c>
      <c r="I46" s="81">
        <v>819108</v>
      </c>
      <c r="J46" s="81">
        <v>0</v>
      </c>
      <c r="K46" s="79">
        <f t="shared" si="0"/>
        <v>819108</v>
      </c>
    </row>
    <row r="47" spans="1:11" x14ac:dyDescent="0.25">
      <c r="A47" s="46" t="s">
        <v>46</v>
      </c>
      <c r="B47" s="26"/>
      <c r="C47" s="80">
        <v>24934431</v>
      </c>
      <c r="D47" s="81">
        <v>0</v>
      </c>
      <c r="E47" s="81">
        <v>0</v>
      </c>
      <c r="F47" s="81">
        <v>0</v>
      </c>
      <c r="G47" s="81">
        <v>0</v>
      </c>
      <c r="H47" s="81">
        <v>0</v>
      </c>
      <c r="I47" s="81">
        <v>0</v>
      </c>
      <c r="J47" s="81">
        <v>0</v>
      </c>
      <c r="K47" s="79">
        <f t="shared" si="0"/>
        <v>24934431</v>
      </c>
    </row>
    <row r="48" spans="1:11" x14ac:dyDescent="0.25">
      <c r="A48" s="46" t="s">
        <v>47</v>
      </c>
      <c r="B48" s="26"/>
      <c r="C48" s="80">
        <v>0</v>
      </c>
      <c r="D48" s="81">
        <v>0</v>
      </c>
      <c r="E48" s="81">
        <v>0</v>
      </c>
      <c r="F48" s="81">
        <v>0</v>
      </c>
      <c r="G48" s="81">
        <v>0</v>
      </c>
      <c r="H48" s="81">
        <v>0</v>
      </c>
      <c r="I48" s="81">
        <v>527233</v>
      </c>
      <c r="J48" s="81">
        <v>0</v>
      </c>
      <c r="K48" s="79">
        <f t="shared" si="0"/>
        <v>527233</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385918</v>
      </c>
      <c r="J51" s="81">
        <v>0</v>
      </c>
      <c r="K51" s="79">
        <f t="shared" si="0"/>
        <v>385918</v>
      </c>
    </row>
    <row r="52" spans="1:11" x14ac:dyDescent="0.25">
      <c r="A52" s="46" t="s">
        <v>50</v>
      </c>
      <c r="B52" s="26"/>
      <c r="C52" s="80">
        <v>0</v>
      </c>
      <c r="D52" s="81">
        <v>0</v>
      </c>
      <c r="E52" s="81">
        <v>0</v>
      </c>
      <c r="F52" s="81">
        <v>0</v>
      </c>
      <c r="G52" s="81">
        <v>0</v>
      </c>
      <c r="H52" s="81">
        <v>0</v>
      </c>
      <c r="I52" s="81">
        <v>7600</v>
      </c>
      <c r="J52" s="81">
        <v>0</v>
      </c>
      <c r="K52" s="79">
        <f t="shared" si="0"/>
        <v>7600</v>
      </c>
    </row>
    <row r="53" spans="1:11" x14ac:dyDescent="0.25">
      <c r="A53" s="46" t="s">
        <v>51</v>
      </c>
      <c r="B53" s="26"/>
      <c r="C53" s="80">
        <v>0</v>
      </c>
      <c r="D53" s="81">
        <v>0</v>
      </c>
      <c r="E53" s="81">
        <v>0</v>
      </c>
      <c r="F53" s="81">
        <v>0</v>
      </c>
      <c r="G53" s="81">
        <v>0</v>
      </c>
      <c r="H53" s="81">
        <v>0</v>
      </c>
      <c r="I53" s="81">
        <v>1582884</v>
      </c>
      <c r="J53" s="81">
        <v>0</v>
      </c>
      <c r="K53" s="79">
        <f t="shared" si="0"/>
        <v>1582884</v>
      </c>
    </row>
    <row r="54" spans="1:11" x14ac:dyDescent="0.25">
      <c r="A54" s="46" t="s">
        <v>4</v>
      </c>
      <c r="B54" s="26"/>
      <c r="C54" s="80">
        <v>33805586</v>
      </c>
      <c r="D54" s="81">
        <v>3290268</v>
      </c>
      <c r="E54" s="81">
        <v>0</v>
      </c>
      <c r="F54" s="81">
        <v>0</v>
      </c>
      <c r="G54" s="81">
        <v>0</v>
      </c>
      <c r="H54" s="81">
        <v>0</v>
      </c>
      <c r="I54" s="81">
        <v>1344554</v>
      </c>
      <c r="J54" s="81">
        <v>0</v>
      </c>
      <c r="K54" s="79">
        <f t="shared" si="0"/>
        <v>38440408</v>
      </c>
    </row>
    <row r="55" spans="1:11" x14ac:dyDescent="0.25">
      <c r="A55" s="46" t="s">
        <v>52</v>
      </c>
      <c r="B55" s="26"/>
      <c r="C55" s="80">
        <v>0</v>
      </c>
      <c r="D55" s="81">
        <v>0</v>
      </c>
      <c r="E55" s="81">
        <v>0</v>
      </c>
      <c r="F55" s="81">
        <v>0</v>
      </c>
      <c r="G55" s="81">
        <v>0</v>
      </c>
      <c r="H55" s="81">
        <v>0</v>
      </c>
      <c r="I55" s="81">
        <v>32071</v>
      </c>
      <c r="J55" s="81">
        <v>0</v>
      </c>
      <c r="K55" s="79">
        <f t="shared" si="0"/>
        <v>32071</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236687</v>
      </c>
      <c r="J57" s="81">
        <v>0</v>
      </c>
      <c r="K57" s="79">
        <f t="shared" si="0"/>
        <v>236687</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659238</v>
      </c>
      <c r="J59" s="81">
        <v>0</v>
      </c>
      <c r="K59" s="79">
        <f t="shared" si="0"/>
        <v>659238</v>
      </c>
    </row>
    <row r="60" spans="1:11" x14ac:dyDescent="0.25">
      <c r="A60" s="46" t="s">
        <v>99</v>
      </c>
      <c r="B60" s="26"/>
      <c r="C60" s="80">
        <v>4047263</v>
      </c>
      <c r="D60" s="81">
        <v>0</v>
      </c>
      <c r="E60" s="81">
        <v>0</v>
      </c>
      <c r="F60" s="81">
        <v>0</v>
      </c>
      <c r="G60" s="81">
        <v>0</v>
      </c>
      <c r="H60" s="81">
        <v>0</v>
      </c>
      <c r="I60" s="81">
        <v>342834</v>
      </c>
      <c r="J60" s="81">
        <v>0</v>
      </c>
      <c r="K60" s="79">
        <f t="shared" si="0"/>
        <v>4390097</v>
      </c>
    </row>
    <row r="61" spans="1:11" x14ac:dyDescent="0.25">
      <c r="A61" s="46" t="s">
        <v>56</v>
      </c>
      <c r="B61" s="26"/>
      <c r="C61" s="80">
        <v>6197743</v>
      </c>
      <c r="D61" s="81">
        <v>0</v>
      </c>
      <c r="E61" s="81">
        <v>0</v>
      </c>
      <c r="F61" s="81">
        <v>0</v>
      </c>
      <c r="G61" s="81">
        <v>0</v>
      </c>
      <c r="H61" s="81">
        <v>0</v>
      </c>
      <c r="I61" s="81">
        <v>0</v>
      </c>
      <c r="J61" s="81">
        <v>0</v>
      </c>
      <c r="K61" s="79">
        <f t="shared" si="0"/>
        <v>6197743</v>
      </c>
    </row>
    <row r="62" spans="1:11" x14ac:dyDescent="0.25">
      <c r="A62" s="46" t="s">
        <v>6</v>
      </c>
      <c r="B62" s="26"/>
      <c r="C62" s="80">
        <v>16618542</v>
      </c>
      <c r="D62" s="81">
        <v>0</v>
      </c>
      <c r="E62" s="81">
        <v>0</v>
      </c>
      <c r="F62" s="81">
        <v>0</v>
      </c>
      <c r="G62" s="81">
        <v>0</v>
      </c>
      <c r="H62" s="81">
        <v>0</v>
      </c>
      <c r="I62" s="81">
        <v>0</v>
      </c>
      <c r="J62" s="81">
        <v>0</v>
      </c>
      <c r="K62" s="79">
        <f t="shared" si="0"/>
        <v>16618542</v>
      </c>
    </row>
    <row r="63" spans="1:11" x14ac:dyDescent="0.25">
      <c r="A63" s="46" t="s">
        <v>5</v>
      </c>
      <c r="B63" s="26"/>
      <c r="C63" s="80">
        <v>0</v>
      </c>
      <c r="D63" s="81">
        <v>0</v>
      </c>
      <c r="E63" s="81">
        <v>0</v>
      </c>
      <c r="F63" s="81">
        <v>0</v>
      </c>
      <c r="G63" s="81">
        <v>0</v>
      </c>
      <c r="H63" s="81">
        <v>0</v>
      </c>
      <c r="I63" s="81">
        <v>66286</v>
      </c>
      <c r="J63" s="81">
        <v>0</v>
      </c>
      <c r="K63" s="79">
        <f t="shared" si="0"/>
        <v>66286</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24947</v>
      </c>
      <c r="J66" s="81">
        <v>0</v>
      </c>
      <c r="K66" s="79">
        <f t="shared" si="0"/>
        <v>24947</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323698</v>
      </c>
      <c r="J68" s="81">
        <v>394941</v>
      </c>
      <c r="K68" s="79">
        <f t="shared" si="0"/>
        <v>718639</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143673995</v>
      </c>
      <c r="D72" s="61">
        <f t="shared" si="1"/>
        <v>3290268</v>
      </c>
      <c r="E72" s="61">
        <f t="shared" si="1"/>
        <v>1822694</v>
      </c>
      <c r="F72" s="61">
        <f t="shared" si="1"/>
        <v>1687837</v>
      </c>
      <c r="G72" s="61">
        <f t="shared" si="1"/>
        <v>0</v>
      </c>
      <c r="H72" s="61">
        <f>SUM(H5:H71)</f>
        <v>27709</v>
      </c>
      <c r="I72" s="61">
        <f>SUM(I5:I71)</f>
        <v>13913409</v>
      </c>
      <c r="J72" s="61">
        <f>SUM(J5:J71)</f>
        <v>432509</v>
      </c>
      <c r="K72" s="62">
        <f t="shared" si="1"/>
        <v>164848421</v>
      </c>
    </row>
    <row r="73" spans="1:11" x14ac:dyDescent="0.25">
      <c r="A73" s="56" t="s">
        <v>74</v>
      </c>
      <c r="B73" s="59"/>
      <c r="C73" s="63">
        <f>(C72/$K72)</f>
        <v>0.87155214547065629</v>
      </c>
      <c r="D73" s="64">
        <f t="shared" ref="D73:K73" si="2">(D72/$K72)</f>
        <v>1.9959354054110107E-2</v>
      </c>
      <c r="E73" s="64">
        <f t="shared" si="2"/>
        <v>1.1056787738355103E-2</v>
      </c>
      <c r="F73" s="64">
        <f t="shared" si="2"/>
        <v>1.0238721061210529E-2</v>
      </c>
      <c r="G73" s="64">
        <f t="shared" si="2"/>
        <v>0</v>
      </c>
      <c r="H73" s="64">
        <f t="shared" si="2"/>
        <v>1.6808774892663363E-4</v>
      </c>
      <c r="I73" s="64">
        <f>(I72/$K72)</f>
        <v>8.4401226991431114E-2</v>
      </c>
      <c r="J73" s="64">
        <f t="shared" si="2"/>
        <v>2.6236769353101658E-3</v>
      </c>
      <c r="K73" s="65">
        <f t="shared" si="2"/>
        <v>1</v>
      </c>
    </row>
    <row r="74" spans="1:11" x14ac:dyDescent="0.25">
      <c r="A74" s="66" t="s">
        <v>96</v>
      </c>
      <c r="B74" s="52"/>
      <c r="C74" s="67">
        <f>COUNTIF(C5:C71,"&gt;0")</f>
        <v>14</v>
      </c>
      <c r="D74" s="67">
        <f t="shared" ref="D74:K74" si="3">COUNTIF(D5:D71,"&gt;0")</f>
        <v>1</v>
      </c>
      <c r="E74" s="67">
        <f t="shared" si="3"/>
        <v>2</v>
      </c>
      <c r="F74" s="67">
        <f t="shared" si="3"/>
        <v>2</v>
      </c>
      <c r="G74" s="67">
        <f t="shared" si="3"/>
        <v>0</v>
      </c>
      <c r="H74" s="67">
        <f t="shared" si="3"/>
        <v>1</v>
      </c>
      <c r="I74" s="67">
        <f t="shared" si="3"/>
        <v>27</v>
      </c>
      <c r="J74" s="67">
        <f t="shared" si="3"/>
        <v>3</v>
      </c>
      <c r="K74" s="69">
        <f t="shared" si="3"/>
        <v>35</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109</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278453</v>
      </c>
      <c r="J5" s="22">
        <v>0</v>
      </c>
      <c r="K5" s="24">
        <f>SUM(C5:J5)</f>
        <v>278453</v>
      </c>
    </row>
    <row r="6" spans="1:11" x14ac:dyDescent="0.25">
      <c r="A6" s="46" t="s">
        <v>8</v>
      </c>
      <c r="B6" s="26"/>
      <c r="C6" s="80">
        <v>513318</v>
      </c>
      <c r="D6" s="81">
        <v>0</v>
      </c>
      <c r="E6" s="81">
        <v>0</v>
      </c>
      <c r="F6" s="81">
        <v>0</v>
      </c>
      <c r="G6" s="81">
        <v>0</v>
      </c>
      <c r="H6" s="81">
        <v>0</v>
      </c>
      <c r="I6" s="81">
        <v>0</v>
      </c>
      <c r="J6" s="81">
        <v>0</v>
      </c>
      <c r="K6" s="79">
        <f>SUM(C6:J6)</f>
        <v>513318</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12601382</v>
      </c>
      <c r="D9" s="81">
        <v>0</v>
      </c>
      <c r="E9" s="81">
        <v>0</v>
      </c>
      <c r="F9" s="81">
        <v>0</v>
      </c>
      <c r="G9" s="81">
        <v>0</v>
      </c>
      <c r="H9" s="81">
        <v>0</v>
      </c>
      <c r="I9" s="81">
        <v>0</v>
      </c>
      <c r="J9" s="81">
        <v>0</v>
      </c>
      <c r="K9" s="79">
        <f t="shared" si="0"/>
        <v>12601382</v>
      </c>
    </row>
    <row r="10" spans="1:11" x14ac:dyDescent="0.25">
      <c r="A10" s="46" t="s">
        <v>12</v>
      </c>
      <c r="B10" s="26"/>
      <c r="C10" s="80">
        <v>1017000</v>
      </c>
      <c r="D10" s="81">
        <v>0</v>
      </c>
      <c r="E10" s="81">
        <v>0</v>
      </c>
      <c r="F10" s="81">
        <v>0</v>
      </c>
      <c r="G10" s="81">
        <v>0</v>
      </c>
      <c r="H10" s="81">
        <v>0</v>
      </c>
      <c r="I10" s="81">
        <v>0</v>
      </c>
      <c r="J10" s="81">
        <v>0</v>
      </c>
      <c r="K10" s="79">
        <f t="shared" si="0"/>
        <v>1017000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8075400</v>
      </c>
      <c r="D12" s="81">
        <v>0</v>
      </c>
      <c r="E12" s="81">
        <v>0</v>
      </c>
      <c r="F12" s="81">
        <v>0</v>
      </c>
      <c r="G12" s="81">
        <v>0</v>
      </c>
      <c r="H12" s="81">
        <v>0</v>
      </c>
      <c r="I12" s="81">
        <v>0</v>
      </c>
      <c r="J12" s="81">
        <v>61502</v>
      </c>
      <c r="K12" s="79">
        <f t="shared" si="0"/>
        <v>8136902</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6889</v>
      </c>
      <c r="D14" s="81">
        <v>0</v>
      </c>
      <c r="E14" s="81">
        <v>0</v>
      </c>
      <c r="F14" s="81">
        <v>0</v>
      </c>
      <c r="G14" s="81">
        <v>0</v>
      </c>
      <c r="H14" s="81">
        <v>0</v>
      </c>
      <c r="I14" s="81">
        <v>858429</v>
      </c>
      <c r="J14" s="81">
        <v>0</v>
      </c>
      <c r="K14" s="79">
        <f t="shared" si="0"/>
        <v>865318</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34727</v>
      </c>
      <c r="J16" s="81">
        <v>0</v>
      </c>
      <c r="K16" s="79">
        <f t="shared" si="0"/>
        <v>34727</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10341711</v>
      </c>
      <c r="D20" s="81">
        <v>0</v>
      </c>
      <c r="E20" s="81">
        <v>0</v>
      </c>
      <c r="F20" s="81">
        <v>1365267</v>
      </c>
      <c r="G20" s="81">
        <v>0</v>
      </c>
      <c r="H20" s="81">
        <v>0</v>
      </c>
      <c r="I20" s="81">
        <v>1600428</v>
      </c>
      <c r="J20" s="81">
        <v>561</v>
      </c>
      <c r="K20" s="79">
        <f t="shared" si="0"/>
        <v>13307967</v>
      </c>
    </row>
    <row r="21" spans="1:11" x14ac:dyDescent="0.25">
      <c r="A21" s="46" t="s">
        <v>21</v>
      </c>
      <c r="B21" s="26"/>
      <c r="C21" s="80">
        <v>0</v>
      </c>
      <c r="D21" s="81">
        <v>0</v>
      </c>
      <c r="E21" s="81">
        <v>0</v>
      </c>
      <c r="F21" s="81">
        <v>0</v>
      </c>
      <c r="G21" s="81">
        <v>0</v>
      </c>
      <c r="H21" s="81">
        <v>0</v>
      </c>
      <c r="I21" s="81">
        <v>132843</v>
      </c>
      <c r="J21" s="81">
        <v>0</v>
      </c>
      <c r="K21" s="79">
        <f t="shared" si="0"/>
        <v>132843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72964</v>
      </c>
      <c r="J23" s="81">
        <v>0</v>
      </c>
      <c r="K23" s="79">
        <f t="shared" si="0"/>
        <v>72964</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0</v>
      </c>
      <c r="J25" s="81">
        <v>0</v>
      </c>
      <c r="K25" s="79">
        <f t="shared" si="0"/>
        <v>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191442</v>
      </c>
      <c r="H29" s="81">
        <v>0</v>
      </c>
      <c r="I29" s="81">
        <v>0</v>
      </c>
      <c r="J29" s="81">
        <v>0</v>
      </c>
      <c r="K29" s="79">
        <f t="shared" si="0"/>
        <v>191442</v>
      </c>
    </row>
    <row r="30" spans="1:11" x14ac:dyDescent="0.25">
      <c r="A30" s="46" t="s">
        <v>31</v>
      </c>
      <c r="B30" s="26"/>
      <c r="C30" s="80">
        <v>0</v>
      </c>
      <c r="D30" s="81">
        <v>0</v>
      </c>
      <c r="E30" s="81">
        <v>0</v>
      </c>
      <c r="F30" s="81">
        <v>0</v>
      </c>
      <c r="G30" s="81">
        <v>0</v>
      </c>
      <c r="H30" s="81">
        <v>0</v>
      </c>
      <c r="I30" s="81">
        <v>32000</v>
      </c>
      <c r="J30" s="81">
        <v>0</v>
      </c>
      <c r="K30" s="79">
        <f t="shared" si="0"/>
        <v>32000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29130</v>
      </c>
      <c r="F32" s="81">
        <v>0</v>
      </c>
      <c r="G32" s="81">
        <v>0</v>
      </c>
      <c r="H32" s="81">
        <v>19747</v>
      </c>
      <c r="I32" s="81">
        <v>0</v>
      </c>
      <c r="J32" s="81">
        <v>0</v>
      </c>
      <c r="K32" s="79">
        <f t="shared" si="0"/>
        <v>48877</v>
      </c>
    </row>
    <row r="33" spans="1:11" x14ac:dyDescent="0.25">
      <c r="A33" s="46" t="s">
        <v>34</v>
      </c>
      <c r="B33" s="26"/>
      <c r="C33" s="80">
        <v>0</v>
      </c>
      <c r="D33" s="81">
        <v>0</v>
      </c>
      <c r="E33" s="81">
        <v>0</v>
      </c>
      <c r="F33" s="81">
        <v>0</v>
      </c>
      <c r="G33" s="81">
        <v>0</v>
      </c>
      <c r="H33" s="81">
        <v>0</v>
      </c>
      <c r="I33" s="81">
        <v>3560</v>
      </c>
      <c r="J33" s="81">
        <v>0</v>
      </c>
      <c r="K33" s="79">
        <f t="shared" si="0"/>
        <v>3560</v>
      </c>
    </row>
    <row r="34" spans="1:11" x14ac:dyDescent="0.25">
      <c r="A34" s="46" t="s">
        <v>35</v>
      </c>
      <c r="B34" s="26"/>
      <c r="C34" s="80">
        <v>6552104</v>
      </c>
      <c r="D34" s="81">
        <v>0</v>
      </c>
      <c r="E34" s="81">
        <v>1777480</v>
      </c>
      <c r="F34" s="81">
        <v>23366</v>
      </c>
      <c r="G34" s="81">
        <v>0</v>
      </c>
      <c r="H34" s="81">
        <v>0</v>
      </c>
      <c r="I34" s="81">
        <v>466002</v>
      </c>
      <c r="J34" s="81">
        <v>0</v>
      </c>
      <c r="K34" s="79">
        <f t="shared" si="0"/>
        <v>8818952</v>
      </c>
    </row>
    <row r="35" spans="1:11" x14ac:dyDescent="0.25">
      <c r="A35" s="46" t="s">
        <v>36</v>
      </c>
      <c r="B35" s="26"/>
      <c r="C35" s="80">
        <v>0</v>
      </c>
      <c r="D35" s="81">
        <v>0</v>
      </c>
      <c r="E35" s="81">
        <v>0</v>
      </c>
      <c r="F35" s="81">
        <v>0</v>
      </c>
      <c r="G35" s="81">
        <v>0</v>
      </c>
      <c r="H35" s="81">
        <v>0</v>
      </c>
      <c r="I35" s="81">
        <v>1282562</v>
      </c>
      <c r="J35" s="81">
        <v>0</v>
      </c>
      <c r="K35" s="79">
        <f t="shared" si="0"/>
        <v>1282562</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8354637</v>
      </c>
      <c r="D39" s="81">
        <v>0</v>
      </c>
      <c r="E39" s="81">
        <v>0</v>
      </c>
      <c r="F39" s="81">
        <v>0</v>
      </c>
      <c r="G39" s="81">
        <v>0</v>
      </c>
      <c r="H39" s="81">
        <v>0</v>
      </c>
      <c r="I39" s="81">
        <v>1677170</v>
      </c>
      <c r="J39" s="81">
        <v>0</v>
      </c>
      <c r="K39" s="79">
        <f t="shared" si="0"/>
        <v>10031807</v>
      </c>
    </row>
    <row r="40" spans="1:11" x14ac:dyDescent="0.25">
      <c r="A40" s="46" t="s">
        <v>40</v>
      </c>
      <c r="B40" s="26"/>
      <c r="C40" s="80">
        <v>0</v>
      </c>
      <c r="D40" s="81">
        <v>0</v>
      </c>
      <c r="E40" s="81">
        <v>0</v>
      </c>
      <c r="F40" s="81">
        <v>0</v>
      </c>
      <c r="G40" s="81">
        <v>0</v>
      </c>
      <c r="H40" s="81">
        <v>0</v>
      </c>
      <c r="I40" s="81">
        <v>422953</v>
      </c>
      <c r="J40" s="81">
        <v>0</v>
      </c>
      <c r="K40" s="79">
        <f t="shared" si="0"/>
        <v>422953</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632410</v>
      </c>
      <c r="J45" s="81">
        <v>0</v>
      </c>
      <c r="K45" s="79">
        <f t="shared" si="0"/>
        <v>632410</v>
      </c>
    </row>
    <row r="46" spans="1:11" x14ac:dyDescent="0.25">
      <c r="A46" s="46" t="s">
        <v>45</v>
      </c>
      <c r="B46" s="26"/>
      <c r="C46" s="80">
        <v>0</v>
      </c>
      <c r="D46" s="81">
        <v>0</v>
      </c>
      <c r="E46" s="81">
        <v>0</v>
      </c>
      <c r="F46" s="81">
        <v>0</v>
      </c>
      <c r="G46" s="81">
        <v>0</v>
      </c>
      <c r="H46" s="81">
        <v>0</v>
      </c>
      <c r="I46" s="81">
        <v>896624</v>
      </c>
      <c r="J46" s="81">
        <v>0</v>
      </c>
      <c r="K46" s="79">
        <f t="shared" si="0"/>
        <v>896624</v>
      </c>
    </row>
    <row r="47" spans="1:11" x14ac:dyDescent="0.25">
      <c r="A47" s="46" t="s">
        <v>46</v>
      </c>
      <c r="B47" s="26"/>
      <c r="C47" s="80">
        <v>35535854</v>
      </c>
      <c r="D47" s="81">
        <v>0</v>
      </c>
      <c r="E47" s="81">
        <v>0</v>
      </c>
      <c r="F47" s="81">
        <v>0</v>
      </c>
      <c r="G47" s="81">
        <v>0</v>
      </c>
      <c r="H47" s="81">
        <v>0</v>
      </c>
      <c r="I47" s="81">
        <v>0</v>
      </c>
      <c r="J47" s="81">
        <v>0</v>
      </c>
      <c r="K47" s="79">
        <f t="shared" si="0"/>
        <v>35535854</v>
      </c>
    </row>
    <row r="48" spans="1:11" x14ac:dyDescent="0.25">
      <c r="A48" s="46" t="s">
        <v>47</v>
      </c>
      <c r="B48" s="26"/>
      <c r="C48" s="80">
        <v>0</v>
      </c>
      <c r="D48" s="81">
        <v>0</v>
      </c>
      <c r="E48" s="81">
        <v>0</v>
      </c>
      <c r="F48" s="81">
        <v>0</v>
      </c>
      <c r="G48" s="81">
        <v>0</v>
      </c>
      <c r="H48" s="81">
        <v>0</v>
      </c>
      <c r="I48" s="81">
        <v>514965</v>
      </c>
      <c r="J48" s="81">
        <v>0</v>
      </c>
      <c r="K48" s="79">
        <f t="shared" si="0"/>
        <v>514965</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267941</v>
      </c>
      <c r="J51" s="81">
        <v>0</v>
      </c>
      <c r="K51" s="79">
        <f t="shared" si="0"/>
        <v>267941</v>
      </c>
    </row>
    <row r="52" spans="1:11" x14ac:dyDescent="0.25">
      <c r="A52" s="46" t="s">
        <v>50</v>
      </c>
      <c r="B52" s="26"/>
      <c r="C52" s="80">
        <v>0</v>
      </c>
      <c r="D52" s="81">
        <v>0</v>
      </c>
      <c r="E52" s="81">
        <v>0</v>
      </c>
      <c r="F52" s="81">
        <v>0</v>
      </c>
      <c r="G52" s="81">
        <v>0</v>
      </c>
      <c r="H52" s="81">
        <v>0</v>
      </c>
      <c r="I52" s="81">
        <v>7225</v>
      </c>
      <c r="J52" s="81">
        <v>0</v>
      </c>
      <c r="K52" s="79">
        <f t="shared" si="0"/>
        <v>7225</v>
      </c>
    </row>
    <row r="53" spans="1:11" x14ac:dyDescent="0.25">
      <c r="A53" s="46" t="s">
        <v>51</v>
      </c>
      <c r="B53" s="26"/>
      <c r="C53" s="80">
        <v>0</v>
      </c>
      <c r="D53" s="81">
        <v>0</v>
      </c>
      <c r="E53" s="81">
        <v>0</v>
      </c>
      <c r="F53" s="81">
        <v>0</v>
      </c>
      <c r="G53" s="81">
        <v>0</v>
      </c>
      <c r="H53" s="81">
        <v>0</v>
      </c>
      <c r="I53" s="81">
        <v>1523967</v>
      </c>
      <c r="J53" s="81">
        <v>0</v>
      </c>
      <c r="K53" s="79">
        <f t="shared" si="0"/>
        <v>1523967</v>
      </c>
    </row>
    <row r="54" spans="1:11" x14ac:dyDescent="0.25">
      <c r="A54" s="46" t="s">
        <v>4</v>
      </c>
      <c r="B54" s="26"/>
      <c r="C54" s="80">
        <v>31120934</v>
      </c>
      <c r="D54" s="81">
        <v>3419406</v>
      </c>
      <c r="E54" s="81">
        <v>0</v>
      </c>
      <c r="F54" s="81">
        <v>0</v>
      </c>
      <c r="G54" s="81">
        <v>0</v>
      </c>
      <c r="H54" s="81">
        <v>0</v>
      </c>
      <c r="I54" s="81">
        <v>1450295</v>
      </c>
      <c r="J54" s="81">
        <v>0</v>
      </c>
      <c r="K54" s="79">
        <f t="shared" si="0"/>
        <v>35990635</v>
      </c>
    </row>
    <row r="55" spans="1:11" x14ac:dyDescent="0.25">
      <c r="A55" s="46" t="s">
        <v>52</v>
      </c>
      <c r="B55" s="26"/>
      <c r="C55" s="80">
        <v>0</v>
      </c>
      <c r="D55" s="81">
        <v>0</v>
      </c>
      <c r="E55" s="81">
        <v>0</v>
      </c>
      <c r="F55" s="81">
        <v>0</v>
      </c>
      <c r="G55" s="81">
        <v>0</v>
      </c>
      <c r="H55" s="81">
        <v>0</v>
      </c>
      <c r="I55" s="81">
        <v>37287</v>
      </c>
      <c r="J55" s="81">
        <v>0</v>
      </c>
      <c r="K55" s="79">
        <f t="shared" si="0"/>
        <v>37287</v>
      </c>
    </row>
    <row r="56" spans="1:11" x14ac:dyDescent="0.25">
      <c r="A56" s="46" t="s">
        <v>53</v>
      </c>
      <c r="B56" s="26"/>
      <c r="C56" s="80">
        <v>0</v>
      </c>
      <c r="D56" s="81">
        <v>0</v>
      </c>
      <c r="E56" s="81">
        <v>0</v>
      </c>
      <c r="F56" s="81">
        <v>0</v>
      </c>
      <c r="G56" s="81">
        <v>167411</v>
      </c>
      <c r="H56" s="81">
        <v>0</v>
      </c>
      <c r="I56" s="81">
        <v>0</v>
      </c>
      <c r="J56" s="81">
        <v>0</v>
      </c>
      <c r="K56" s="79">
        <f t="shared" si="0"/>
        <v>167411</v>
      </c>
    </row>
    <row r="57" spans="1:11" x14ac:dyDescent="0.25">
      <c r="A57" s="46" t="s">
        <v>54</v>
      </c>
      <c r="B57" s="26"/>
      <c r="C57" s="80">
        <v>0</v>
      </c>
      <c r="D57" s="81">
        <v>0</v>
      </c>
      <c r="E57" s="81">
        <v>0</v>
      </c>
      <c r="F57" s="81">
        <v>0</v>
      </c>
      <c r="G57" s="81">
        <v>0</v>
      </c>
      <c r="H57" s="81">
        <v>0</v>
      </c>
      <c r="I57" s="81">
        <v>230988</v>
      </c>
      <c r="J57" s="81">
        <v>0</v>
      </c>
      <c r="K57" s="79">
        <f t="shared" si="0"/>
        <v>230988</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593035</v>
      </c>
      <c r="J59" s="81">
        <v>600</v>
      </c>
      <c r="K59" s="79">
        <f t="shared" si="0"/>
        <v>593635</v>
      </c>
    </row>
    <row r="60" spans="1:11" x14ac:dyDescent="0.25">
      <c r="A60" s="46" t="s">
        <v>99</v>
      </c>
      <c r="B60" s="26"/>
      <c r="C60" s="80">
        <v>3845968</v>
      </c>
      <c r="D60" s="81">
        <v>0</v>
      </c>
      <c r="E60" s="81">
        <v>0</v>
      </c>
      <c r="F60" s="81">
        <v>0</v>
      </c>
      <c r="G60" s="81">
        <v>0</v>
      </c>
      <c r="H60" s="81">
        <v>0</v>
      </c>
      <c r="I60" s="81">
        <v>349056</v>
      </c>
      <c r="J60" s="81">
        <v>0</v>
      </c>
      <c r="K60" s="79">
        <f t="shared" si="0"/>
        <v>4195024</v>
      </c>
    </row>
    <row r="61" spans="1:11" x14ac:dyDescent="0.25">
      <c r="A61" s="46" t="s">
        <v>56</v>
      </c>
      <c r="B61" s="26"/>
      <c r="C61" s="80">
        <v>5670573</v>
      </c>
      <c r="D61" s="81">
        <v>0</v>
      </c>
      <c r="E61" s="81">
        <v>0</v>
      </c>
      <c r="F61" s="81">
        <v>0</v>
      </c>
      <c r="G61" s="81">
        <v>0</v>
      </c>
      <c r="H61" s="81">
        <v>0</v>
      </c>
      <c r="I61" s="81">
        <v>0</v>
      </c>
      <c r="J61" s="81">
        <v>0</v>
      </c>
      <c r="K61" s="79">
        <f t="shared" si="0"/>
        <v>5670573</v>
      </c>
    </row>
    <row r="62" spans="1:11" x14ac:dyDescent="0.25">
      <c r="A62" s="46" t="s">
        <v>6</v>
      </c>
      <c r="B62" s="26"/>
      <c r="C62" s="80">
        <v>15346666</v>
      </c>
      <c r="D62" s="81">
        <v>0</v>
      </c>
      <c r="E62" s="81">
        <v>0</v>
      </c>
      <c r="F62" s="81">
        <v>0</v>
      </c>
      <c r="G62" s="81">
        <v>0</v>
      </c>
      <c r="H62" s="81">
        <v>0</v>
      </c>
      <c r="I62" s="81">
        <v>0</v>
      </c>
      <c r="J62" s="81">
        <v>0</v>
      </c>
      <c r="K62" s="79">
        <f t="shared" si="0"/>
        <v>15346666</v>
      </c>
    </row>
    <row r="63" spans="1:11" x14ac:dyDescent="0.25">
      <c r="A63" s="46" t="s">
        <v>5</v>
      </c>
      <c r="B63" s="26"/>
      <c r="C63" s="80">
        <v>0</v>
      </c>
      <c r="D63" s="81">
        <v>0</v>
      </c>
      <c r="E63" s="81">
        <v>0</v>
      </c>
      <c r="F63" s="81">
        <v>0</v>
      </c>
      <c r="G63" s="81">
        <v>0</v>
      </c>
      <c r="H63" s="81">
        <v>0</v>
      </c>
      <c r="I63" s="81">
        <v>58355</v>
      </c>
      <c r="J63" s="81">
        <v>0</v>
      </c>
      <c r="K63" s="79">
        <f t="shared" si="0"/>
        <v>58355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4944</v>
      </c>
      <c r="J66" s="81">
        <v>0</v>
      </c>
      <c r="K66" s="79">
        <f t="shared" si="0"/>
        <v>4944</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368184</v>
      </c>
      <c r="J68" s="81">
        <v>325647</v>
      </c>
      <c r="K68" s="79">
        <f t="shared" si="0"/>
        <v>693831</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130754</v>
      </c>
      <c r="H71" s="81">
        <v>0</v>
      </c>
      <c r="I71" s="81">
        <v>0</v>
      </c>
      <c r="J71" s="81">
        <v>0</v>
      </c>
      <c r="K71" s="79">
        <f>SUM(C71:J71)</f>
        <v>130754</v>
      </c>
    </row>
    <row r="72" spans="1:11" x14ac:dyDescent="0.25">
      <c r="A72" s="56" t="s">
        <v>93</v>
      </c>
      <c r="B72" s="59"/>
      <c r="C72" s="60">
        <f t="shared" ref="C72:K72" si="1">SUM(C5:C71)</f>
        <v>138982436</v>
      </c>
      <c r="D72" s="61">
        <f t="shared" si="1"/>
        <v>3419406</v>
      </c>
      <c r="E72" s="61">
        <f t="shared" si="1"/>
        <v>1806610</v>
      </c>
      <c r="F72" s="61">
        <f t="shared" si="1"/>
        <v>1388633</v>
      </c>
      <c r="G72" s="61">
        <f t="shared" si="1"/>
        <v>489607</v>
      </c>
      <c r="H72" s="61">
        <f>SUM(H5:H71)</f>
        <v>19747</v>
      </c>
      <c r="I72" s="61">
        <f>SUM(I5:I71)</f>
        <v>13797367</v>
      </c>
      <c r="J72" s="61">
        <f>SUM(J5:J71)</f>
        <v>388310</v>
      </c>
      <c r="K72" s="62">
        <f t="shared" si="1"/>
        <v>160292116</v>
      </c>
    </row>
    <row r="73" spans="1:11" x14ac:dyDescent="0.25">
      <c r="A73" s="56" t="s">
        <v>74</v>
      </c>
      <c r="B73" s="59"/>
      <c r="C73" s="63">
        <f>(C72/$K72)</f>
        <v>0.86705721696256099</v>
      </c>
      <c r="D73" s="64">
        <f t="shared" ref="D73:K73" si="2">(D72/$K72)</f>
        <v>2.1332340512617603E-2</v>
      </c>
      <c r="E73" s="64">
        <f t="shared" si="2"/>
        <v>1.1270735236909593E-2</v>
      </c>
      <c r="F73" s="64">
        <f t="shared" si="2"/>
        <v>8.6631397391996497E-3</v>
      </c>
      <c r="G73" s="64">
        <f t="shared" si="2"/>
        <v>3.0544671329936152E-3</v>
      </c>
      <c r="H73" s="64">
        <f t="shared" si="2"/>
        <v>1.2319383194117918E-4</v>
      </c>
      <c r="I73" s="64">
        <f>(I72/$K72)</f>
        <v>8.6076391929344798E-2</v>
      </c>
      <c r="J73" s="64">
        <f t="shared" si="2"/>
        <v>2.4225146544325361E-3</v>
      </c>
      <c r="K73" s="65">
        <f t="shared" si="2"/>
        <v>1</v>
      </c>
    </row>
    <row r="74" spans="1:11" x14ac:dyDescent="0.25">
      <c r="A74" s="66" t="s">
        <v>96</v>
      </c>
      <c r="B74" s="52"/>
      <c r="C74" s="67">
        <f>COUNTIF(C5:C71,"&gt;0")</f>
        <v>13</v>
      </c>
      <c r="D74" s="67">
        <f t="shared" ref="D74:K74" si="3">COUNTIF(D5:D71,"&gt;0")</f>
        <v>1</v>
      </c>
      <c r="E74" s="67">
        <f t="shared" si="3"/>
        <v>2</v>
      </c>
      <c r="F74" s="67">
        <f t="shared" si="3"/>
        <v>2</v>
      </c>
      <c r="G74" s="67">
        <f t="shared" si="3"/>
        <v>3</v>
      </c>
      <c r="H74" s="67">
        <f t="shared" si="3"/>
        <v>1</v>
      </c>
      <c r="I74" s="67">
        <f t="shared" si="3"/>
        <v>26</v>
      </c>
      <c r="J74" s="67">
        <f t="shared" si="3"/>
        <v>4</v>
      </c>
      <c r="K74" s="69">
        <f t="shared" si="3"/>
        <v>37</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107</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33</v>
      </c>
      <c r="H5" s="22">
        <v>0</v>
      </c>
      <c r="I5" s="22">
        <v>245730</v>
      </c>
      <c r="J5" s="22">
        <v>0</v>
      </c>
      <c r="K5" s="24">
        <f>SUM(C5:J5)</f>
        <v>245763</v>
      </c>
    </row>
    <row r="6" spans="1:11" x14ac:dyDescent="0.25">
      <c r="A6" s="46" t="s">
        <v>8</v>
      </c>
      <c r="B6" s="26"/>
      <c r="C6" s="80">
        <v>546738</v>
      </c>
      <c r="D6" s="81">
        <v>0</v>
      </c>
      <c r="E6" s="81">
        <v>0</v>
      </c>
      <c r="F6" s="81">
        <v>0</v>
      </c>
      <c r="G6" s="81">
        <v>0</v>
      </c>
      <c r="H6" s="81">
        <v>0</v>
      </c>
      <c r="I6" s="81">
        <v>0</v>
      </c>
      <c r="J6" s="81">
        <v>0</v>
      </c>
      <c r="K6" s="79">
        <f>SUM(C6:J6)</f>
        <v>546738</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12713490</v>
      </c>
      <c r="D9" s="81">
        <v>0</v>
      </c>
      <c r="E9" s="81">
        <v>0</v>
      </c>
      <c r="F9" s="81">
        <v>0</v>
      </c>
      <c r="G9" s="81">
        <v>0</v>
      </c>
      <c r="H9" s="81">
        <v>0</v>
      </c>
      <c r="I9" s="81">
        <v>0</v>
      </c>
      <c r="J9" s="81">
        <v>0</v>
      </c>
      <c r="K9" s="79">
        <f t="shared" si="0"/>
        <v>12713490</v>
      </c>
    </row>
    <row r="10" spans="1:11" x14ac:dyDescent="0.25">
      <c r="A10" s="46" t="s">
        <v>12</v>
      </c>
      <c r="B10" s="26"/>
      <c r="C10" s="80">
        <v>1051000</v>
      </c>
      <c r="D10" s="81">
        <v>0</v>
      </c>
      <c r="E10" s="81">
        <v>0</v>
      </c>
      <c r="F10" s="81">
        <v>0</v>
      </c>
      <c r="G10" s="81">
        <v>0</v>
      </c>
      <c r="H10" s="81">
        <v>0</v>
      </c>
      <c r="I10" s="81">
        <v>0</v>
      </c>
      <c r="J10" s="81">
        <v>0</v>
      </c>
      <c r="K10" s="79">
        <f t="shared" si="0"/>
        <v>1051000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8098035</v>
      </c>
      <c r="D12" s="81">
        <v>0</v>
      </c>
      <c r="E12" s="81">
        <v>0</v>
      </c>
      <c r="F12" s="81">
        <v>0</v>
      </c>
      <c r="G12" s="81">
        <v>0</v>
      </c>
      <c r="H12" s="81">
        <v>0</v>
      </c>
      <c r="I12" s="81">
        <v>0</v>
      </c>
      <c r="J12" s="81">
        <v>0</v>
      </c>
      <c r="K12" s="79">
        <f t="shared" si="0"/>
        <v>8098035</v>
      </c>
    </row>
    <row r="13" spans="1:11" x14ac:dyDescent="0.25">
      <c r="A13" s="46" t="s">
        <v>15</v>
      </c>
      <c r="B13" s="26"/>
      <c r="C13" s="80">
        <v>0</v>
      </c>
      <c r="D13" s="81">
        <v>0</v>
      </c>
      <c r="E13" s="81">
        <v>0</v>
      </c>
      <c r="F13" s="81">
        <v>0</v>
      </c>
      <c r="G13" s="81">
        <v>72904</v>
      </c>
      <c r="H13" s="81">
        <v>0</v>
      </c>
      <c r="I13" s="81">
        <v>0</v>
      </c>
      <c r="J13" s="81">
        <v>0</v>
      </c>
      <c r="K13" s="79">
        <f t="shared" si="0"/>
        <v>72904</v>
      </c>
    </row>
    <row r="14" spans="1:11" x14ac:dyDescent="0.25">
      <c r="A14" s="46" t="s">
        <v>16</v>
      </c>
      <c r="B14" s="26"/>
      <c r="C14" s="80">
        <v>0</v>
      </c>
      <c r="D14" s="81">
        <v>0</v>
      </c>
      <c r="E14" s="81">
        <v>0</v>
      </c>
      <c r="F14" s="81">
        <v>0</v>
      </c>
      <c r="G14" s="81">
        <v>0</v>
      </c>
      <c r="H14" s="81">
        <v>0</v>
      </c>
      <c r="I14" s="81">
        <v>977553</v>
      </c>
      <c r="J14" s="81">
        <v>0</v>
      </c>
      <c r="K14" s="79">
        <f t="shared" si="0"/>
        <v>977553</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101836</v>
      </c>
      <c r="J16" s="81">
        <v>0</v>
      </c>
      <c r="K16" s="79">
        <f t="shared" si="0"/>
        <v>101836</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57</v>
      </c>
      <c r="H18" s="81">
        <v>0</v>
      </c>
      <c r="I18" s="81">
        <v>0</v>
      </c>
      <c r="J18" s="81">
        <v>0</v>
      </c>
      <c r="K18" s="79">
        <f t="shared" si="0"/>
        <v>57</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10625833</v>
      </c>
      <c r="D20" s="81">
        <v>0</v>
      </c>
      <c r="E20" s="81">
        <v>0</v>
      </c>
      <c r="F20" s="81">
        <v>1205181</v>
      </c>
      <c r="G20" s="81">
        <v>0</v>
      </c>
      <c r="H20" s="81">
        <v>0</v>
      </c>
      <c r="I20" s="81">
        <v>1540478</v>
      </c>
      <c r="J20" s="81">
        <v>535</v>
      </c>
      <c r="K20" s="79">
        <f t="shared" si="0"/>
        <v>13372027</v>
      </c>
    </row>
    <row r="21" spans="1:11" x14ac:dyDescent="0.25">
      <c r="A21" s="46" t="s">
        <v>21</v>
      </c>
      <c r="B21" s="26"/>
      <c r="C21" s="80">
        <v>0</v>
      </c>
      <c r="D21" s="81">
        <v>0</v>
      </c>
      <c r="E21" s="81">
        <v>0</v>
      </c>
      <c r="F21" s="81">
        <v>0</v>
      </c>
      <c r="G21" s="81">
        <v>0</v>
      </c>
      <c r="H21" s="81">
        <v>0</v>
      </c>
      <c r="I21" s="81">
        <v>141113</v>
      </c>
      <c r="J21" s="81">
        <v>0</v>
      </c>
      <c r="K21" s="79">
        <f t="shared" si="0"/>
        <v>141113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97707</v>
      </c>
      <c r="J23" s="81">
        <v>0</v>
      </c>
      <c r="K23" s="79">
        <f t="shared" si="0"/>
        <v>97707</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0</v>
      </c>
      <c r="J25" s="81">
        <v>0</v>
      </c>
      <c r="K25" s="79">
        <f t="shared" si="0"/>
        <v>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204599</v>
      </c>
      <c r="H29" s="81">
        <v>0</v>
      </c>
      <c r="I29" s="81">
        <v>0</v>
      </c>
      <c r="J29" s="81">
        <v>0</v>
      </c>
      <c r="K29" s="79">
        <f t="shared" si="0"/>
        <v>204599</v>
      </c>
    </row>
    <row r="30" spans="1:11" x14ac:dyDescent="0.25">
      <c r="A30" s="46" t="s">
        <v>31</v>
      </c>
      <c r="B30" s="26"/>
      <c r="C30" s="80">
        <v>0</v>
      </c>
      <c r="D30" s="81">
        <v>0</v>
      </c>
      <c r="E30" s="81">
        <v>0</v>
      </c>
      <c r="F30" s="81">
        <v>0</v>
      </c>
      <c r="G30" s="81">
        <v>88352</v>
      </c>
      <c r="H30" s="81">
        <v>0</v>
      </c>
      <c r="I30" s="81">
        <v>32000</v>
      </c>
      <c r="J30" s="81">
        <v>0</v>
      </c>
      <c r="K30" s="79">
        <f t="shared" si="0"/>
        <v>120352</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24967</v>
      </c>
      <c r="F32" s="81">
        <v>0</v>
      </c>
      <c r="G32" s="81">
        <v>0</v>
      </c>
      <c r="H32" s="81">
        <v>35411</v>
      </c>
      <c r="I32" s="81">
        <v>0</v>
      </c>
      <c r="J32" s="81">
        <v>0</v>
      </c>
      <c r="K32" s="79">
        <f t="shared" si="0"/>
        <v>60378</v>
      </c>
    </row>
    <row r="33" spans="1:11" x14ac:dyDescent="0.25">
      <c r="A33" s="46" t="s">
        <v>34</v>
      </c>
      <c r="B33" s="26"/>
      <c r="C33" s="80">
        <v>0</v>
      </c>
      <c r="D33" s="81">
        <v>0</v>
      </c>
      <c r="E33" s="81">
        <v>0</v>
      </c>
      <c r="F33" s="81">
        <v>0</v>
      </c>
      <c r="G33" s="81">
        <v>0</v>
      </c>
      <c r="H33" s="81">
        <v>0</v>
      </c>
      <c r="I33" s="81">
        <v>2500</v>
      </c>
      <c r="J33" s="81">
        <v>0</v>
      </c>
      <c r="K33" s="79">
        <f t="shared" si="0"/>
        <v>2500</v>
      </c>
    </row>
    <row r="34" spans="1:11" x14ac:dyDescent="0.25">
      <c r="A34" s="46" t="s">
        <v>35</v>
      </c>
      <c r="B34" s="26"/>
      <c r="C34" s="80">
        <v>6421975</v>
      </c>
      <c r="D34" s="81">
        <v>0</v>
      </c>
      <c r="E34" s="81">
        <v>1764418</v>
      </c>
      <c r="F34" s="81">
        <v>0</v>
      </c>
      <c r="G34" s="81">
        <v>0</v>
      </c>
      <c r="H34" s="81">
        <v>0</v>
      </c>
      <c r="I34" s="81">
        <v>434008</v>
      </c>
      <c r="J34" s="81">
        <v>0</v>
      </c>
      <c r="K34" s="79">
        <f t="shared" si="0"/>
        <v>8620401</v>
      </c>
    </row>
    <row r="35" spans="1:11" x14ac:dyDescent="0.25">
      <c r="A35" s="46" t="s">
        <v>36</v>
      </c>
      <c r="B35" s="26"/>
      <c r="C35" s="80">
        <v>0</v>
      </c>
      <c r="D35" s="81">
        <v>0</v>
      </c>
      <c r="E35" s="81">
        <v>0</v>
      </c>
      <c r="F35" s="81">
        <v>0</v>
      </c>
      <c r="G35" s="81">
        <v>0</v>
      </c>
      <c r="H35" s="81">
        <v>0</v>
      </c>
      <c r="I35" s="81">
        <v>1097281</v>
      </c>
      <c r="J35" s="81">
        <v>0</v>
      </c>
      <c r="K35" s="79">
        <f t="shared" si="0"/>
        <v>1097281</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8012996</v>
      </c>
      <c r="D39" s="81">
        <v>0</v>
      </c>
      <c r="E39" s="81">
        <v>0</v>
      </c>
      <c r="F39" s="81">
        <v>0</v>
      </c>
      <c r="G39" s="81">
        <v>0</v>
      </c>
      <c r="H39" s="81">
        <v>0</v>
      </c>
      <c r="I39" s="81">
        <v>1699325</v>
      </c>
      <c r="J39" s="81">
        <v>0</v>
      </c>
      <c r="K39" s="79">
        <f t="shared" si="0"/>
        <v>9712321</v>
      </c>
    </row>
    <row r="40" spans="1:11" x14ac:dyDescent="0.25">
      <c r="A40" s="46" t="s">
        <v>40</v>
      </c>
      <c r="B40" s="26"/>
      <c r="C40" s="80">
        <v>0</v>
      </c>
      <c r="D40" s="81">
        <v>0</v>
      </c>
      <c r="E40" s="81">
        <v>0</v>
      </c>
      <c r="F40" s="81">
        <v>0</v>
      </c>
      <c r="G40" s="81">
        <v>0</v>
      </c>
      <c r="H40" s="81">
        <v>0</v>
      </c>
      <c r="I40" s="81">
        <v>259300</v>
      </c>
      <c r="J40" s="81">
        <v>0</v>
      </c>
      <c r="K40" s="79">
        <f t="shared" si="0"/>
        <v>259300</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5000</v>
      </c>
      <c r="H44" s="81">
        <v>0</v>
      </c>
      <c r="I44" s="81">
        <v>0</v>
      </c>
      <c r="J44" s="81">
        <v>0</v>
      </c>
      <c r="K44" s="79">
        <f t="shared" si="0"/>
        <v>5000</v>
      </c>
    </row>
    <row r="45" spans="1:11" x14ac:dyDescent="0.25">
      <c r="A45" s="46" t="s">
        <v>44</v>
      </c>
      <c r="B45" s="26"/>
      <c r="C45" s="80">
        <v>0</v>
      </c>
      <c r="D45" s="81">
        <v>0</v>
      </c>
      <c r="E45" s="81">
        <v>0</v>
      </c>
      <c r="F45" s="81">
        <v>0</v>
      </c>
      <c r="G45" s="81">
        <v>0</v>
      </c>
      <c r="H45" s="81">
        <v>0</v>
      </c>
      <c r="I45" s="81">
        <v>583378</v>
      </c>
      <c r="J45" s="81">
        <v>0</v>
      </c>
      <c r="K45" s="79">
        <f t="shared" si="0"/>
        <v>583378</v>
      </c>
    </row>
    <row r="46" spans="1:11" x14ac:dyDescent="0.25">
      <c r="A46" s="46" t="s">
        <v>45</v>
      </c>
      <c r="B46" s="26"/>
      <c r="C46" s="80">
        <v>0</v>
      </c>
      <c r="D46" s="81">
        <v>0</v>
      </c>
      <c r="E46" s="81">
        <v>0</v>
      </c>
      <c r="F46" s="81">
        <v>0</v>
      </c>
      <c r="G46" s="81">
        <v>0</v>
      </c>
      <c r="H46" s="81">
        <v>0</v>
      </c>
      <c r="I46" s="81">
        <v>742680</v>
      </c>
      <c r="J46" s="81">
        <v>0</v>
      </c>
      <c r="K46" s="79">
        <f t="shared" si="0"/>
        <v>742680</v>
      </c>
    </row>
    <row r="47" spans="1:11" x14ac:dyDescent="0.25">
      <c r="A47" s="46" t="s">
        <v>46</v>
      </c>
      <c r="B47" s="26"/>
      <c r="C47" s="80">
        <v>37925148</v>
      </c>
      <c r="D47" s="81">
        <v>0</v>
      </c>
      <c r="E47" s="81">
        <v>0</v>
      </c>
      <c r="F47" s="81">
        <v>0</v>
      </c>
      <c r="G47" s="81">
        <v>0</v>
      </c>
      <c r="H47" s="81">
        <v>0</v>
      </c>
      <c r="I47" s="81">
        <v>0</v>
      </c>
      <c r="J47" s="81">
        <v>0</v>
      </c>
      <c r="K47" s="79">
        <f t="shared" si="0"/>
        <v>37925148</v>
      </c>
    </row>
    <row r="48" spans="1:11" x14ac:dyDescent="0.25">
      <c r="A48" s="46" t="s">
        <v>47</v>
      </c>
      <c r="B48" s="26"/>
      <c r="C48" s="80">
        <v>0</v>
      </c>
      <c r="D48" s="81">
        <v>0</v>
      </c>
      <c r="E48" s="81">
        <v>0</v>
      </c>
      <c r="F48" s="81">
        <v>0</v>
      </c>
      <c r="G48" s="81">
        <v>0</v>
      </c>
      <c r="H48" s="81">
        <v>0</v>
      </c>
      <c r="I48" s="81">
        <v>507601</v>
      </c>
      <c r="J48" s="81">
        <v>0</v>
      </c>
      <c r="K48" s="79">
        <f t="shared" si="0"/>
        <v>507601</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271412</v>
      </c>
      <c r="J51" s="81">
        <v>0</v>
      </c>
      <c r="K51" s="79">
        <f t="shared" si="0"/>
        <v>271412</v>
      </c>
    </row>
    <row r="52" spans="1:11" x14ac:dyDescent="0.25">
      <c r="A52" s="46" t="s">
        <v>50</v>
      </c>
      <c r="B52" s="26"/>
      <c r="C52" s="80">
        <v>0</v>
      </c>
      <c r="D52" s="81">
        <v>0</v>
      </c>
      <c r="E52" s="81">
        <v>0</v>
      </c>
      <c r="F52" s="81">
        <v>0</v>
      </c>
      <c r="G52" s="81">
        <v>0</v>
      </c>
      <c r="H52" s="81">
        <v>0</v>
      </c>
      <c r="I52" s="81">
        <v>8200</v>
      </c>
      <c r="J52" s="81">
        <v>0</v>
      </c>
      <c r="K52" s="79">
        <f t="shared" si="0"/>
        <v>8200</v>
      </c>
    </row>
    <row r="53" spans="1:11" x14ac:dyDescent="0.25">
      <c r="A53" s="46" t="s">
        <v>51</v>
      </c>
      <c r="B53" s="26"/>
      <c r="C53" s="80">
        <v>0</v>
      </c>
      <c r="D53" s="81">
        <v>0</v>
      </c>
      <c r="E53" s="81">
        <v>0</v>
      </c>
      <c r="F53" s="81">
        <v>0</v>
      </c>
      <c r="G53" s="81">
        <v>0</v>
      </c>
      <c r="H53" s="81">
        <v>0</v>
      </c>
      <c r="I53" s="81">
        <v>1437000</v>
      </c>
      <c r="J53" s="81">
        <v>0</v>
      </c>
      <c r="K53" s="79">
        <f t="shared" si="0"/>
        <v>1437000</v>
      </c>
    </row>
    <row r="54" spans="1:11" x14ac:dyDescent="0.25">
      <c r="A54" s="46" t="s">
        <v>4</v>
      </c>
      <c r="B54" s="26"/>
      <c r="C54" s="80">
        <v>31407084</v>
      </c>
      <c r="D54" s="81">
        <v>3548696</v>
      </c>
      <c r="E54" s="81">
        <v>0</v>
      </c>
      <c r="F54" s="81">
        <v>0</v>
      </c>
      <c r="G54" s="81">
        <v>0</v>
      </c>
      <c r="H54" s="81">
        <v>0</v>
      </c>
      <c r="I54" s="81">
        <v>1606204</v>
      </c>
      <c r="J54" s="81">
        <v>0</v>
      </c>
      <c r="K54" s="79">
        <f t="shared" si="0"/>
        <v>36561984</v>
      </c>
    </row>
    <row r="55" spans="1:11" x14ac:dyDescent="0.25">
      <c r="A55" s="46" t="s">
        <v>52</v>
      </c>
      <c r="B55" s="26"/>
      <c r="C55" s="80">
        <v>0</v>
      </c>
      <c r="D55" s="81">
        <v>0</v>
      </c>
      <c r="E55" s="81">
        <v>0</v>
      </c>
      <c r="F55" s="81">
        <v>0</v>
      </c>
      <c r="G55" s="81">
        <v>0</v>
      </c>
      <c r="H55" s="81">
        <v>0</v>
      </c>
      <c r="I55" s="81">
        <v>31600</v>
      </c>
      <c r="J55" s="81">
        <v>0</v>
      </c>
      <c r="K55" s="79">
        <f t="shared" si="0"/>
        <v>31600</v>
      </c>
    </row>
    <row r="56" spans="1:11" x14ac:dyDescent="0.25">
      <c r="A56" s="46" t="s">
        <v>53</v>
      </c>
      <c r="B56" s="26"/>
      <c r="C56" s="80">
        <v>0</v>
      </c>
      <c r="D56" s="81">
        <v>0</v>
      </c>
      <c r="E56" s="81">
        <v>0</v>
      </c>
      <c r="F56" s="81">
        <v>0</v>
      </c>
      <c r="G56" s="81">
        <v>369077</v>
      </c>
      <c r="H56" s="81">
        <v>0</v>
      </c>
      <c r="I56" s="81">
        <v>0</v>
      </c>
      <c r="J56" s="81">
        <v>0</v>
      </c>
      <c r="K56" s="79">
        <f t="shared" si="0"/>
        <v>369077</v>
      </c>
    </row>
    <row r="57" spans="1:11" x14ac:dyDescent="0.25">
      <c r="A57" s="46" t="s">
        <v>54</v>
      </c>
      <c r="B57" s="26"/>
      <c r="C57" s="80">
        <v>0</v>
      </c>
      <c r="D57" s="81">
        <v>0</v>
      </c>
      <c r="E57" s="81">
        <v>0</v>
      </c>
      <c r="F57" s="81">
        <v>0</v>
      </c>
      <c r="G57" s="81">
        <v>0</v>
      </c>
      <c r="H57" s="81">
        <v>0</v>
      </c>
      <c r="I57" s="81">
        <v>261733</v>
      </c>
      <c r="J57" s="81">
        <v>0</v>
      </c>
      <c r="K57" s="79">
        <f t="shared" si="0"/>
        <v>261733</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519202</v>
      </c>
      <c r="J59" s="81">
        <v>15400</v>
      </c>
      <c r="K59" s="79">
        <f t="shared" si="0"/>
        <v>534602</v>
      </c>
    </row>
    <row r="60" spans="1:11" x14ac:dyDescent="0.25">
      <c r="A60" s="46" t="s">
        <v>99</v>
      </c>
      <c r="B60" s="26"/>
      <c r="C60" s="80">
        <v>3923615</v>
      </c>
      <c r="D60" s="81">
        <v>0</v>
      </c>
      <c r="E60" s="81">
        <v>0</v>
      </c>
      <c r="F60" s="81">
        <v>0</v>
      </c>
      <c r="G60" s="81">
        <v>0</v>
      </c>
      <c r="H60" s="81">
        <v>0</v>
      </c>
      <c r="I60" s="81">
        <v>374099</v>
      </c>
      <c r="J60" s="81">
        <v>0</v>
      </c>
      <c r="K60" s="79">
        <f t="shared" si="0"/>
        <v>4297714</v>
      </c>
    </row>
    <row r="61" spans="1:11" x14ac:dyDescent="0.25">
      <c r="A61" s="46" t="s">
        <v>56</v>
      </c>
      <c r="B61" s="26"/>
      <c r="C61" s="80">
        <v>5749499</v>
      </c>
      <c r="D61" s="81">
        <v>0</v>
      </c>
      <c r="E61" s="81">
        <v>0</v>
      </c>
      <c r="F61" s="81">
        <v>0</v>
      </c>
      <c r="G61" s="81">
        <v>0</v>
      </c>
      <c r="H61" s="81">
        <v>0</v>
      </c>
      <c r="I61" s="81">
        <v>0</v>
      </c>
      <c r="J61" s="81">
        <v>0</v>
      </c>
      <c r="K61" s="79">
        <f t="shared" si="0"/>
        <v>5749499</v>
      </c>
    </row>
    <row r="62" spans="1:11" x14ac:dyDescent="0.25">
      <c r="A62" s="46" t="s">
        <v>6</v>
      </c>
      <c r="B62" s="26"/>
      <c r="C62" s="80">
        <v>15665884</v>
      </c>
      <c r="D62" s="81">
        <v>0</v>
      </c>
      <c r="E62" s="81">
        <v>0</v>
      </c>
      <c r="F62" s="81">
        <v>0</v>
      </c>
      <c r="G62" s="81">
        <v>0</v>
      </c>
      <c r="H62" s="81">
        <v>0</v>
      </c>
      <c r="I62" s="81">
        <v>0</v>
      </c>
      <c r="J62" s="81">
        <v>0</v>
      </c>
      <c r="K62" s="79">
        <f t="shared" si="0"/>
        <v>15665884</v>
      </c>
    </row>
    <row r="63" spans="1:11" x14ac:dyDescent="0.25">
      <c r="A63" s="46" t="s">
        <v>5</v>
      </c>
      <c r="B63" s="26"/>
      <c r="C63" s="80">
        <v>0</v>
      </c>
      <c r="D63" s="81">
        <v>0</v>
      </c>
      <c r="E63" s="81">
        <v>0</v>
      </c>
      <c r="F63" s="81">
        <v>0</v>
      </c>
      <c r="G63" s="81">
        <v>0</v>
      </c>
      <c r="H63" s="81">
        <v>0</v>
      </c>
      <c r="I63" s="81">
        <v>35147</v>
      </c>
      <c r="J63" s="81">
        <v>0</v>
      </c>
      <c r="K63" s="79">
        <f t="shared" si="0"/>
        <v>35147</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106</v>
      </c>
      <c r="H66" s="81">
        <v>0</v>
      </c>
      <c r="I66" s="81">
        <v>8654</v>
      </c>
      <c r="J66" s="81">
        <v>0</v>
      </c>
      <c r="K66" s="79">
        <f t="shared" si="0"/>
        <v>8760</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409365</v>
      </c>
      <c r="J68" s="81">
        <v>328055</v>
      </c>
      <c r="K68" s="79">
        <f t="shared" si="0"/>
        <v>737420</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132264</v>
      </c>
      <c r="H71" s="81">
        <v>0</v>
      </c>
      <c r="I71" s="81">
        <v>0</v>
      </c>
      <c r="J71" s="81">
        <v>0</v>
      </c>
      <c r="K71" s="79">
        <f>SUM(C71:J71)</f>
        <v>132264</v>
      </c>
    </row>
    <row r="72" spans="1:11" x14ac:dyDescent="0.25">
      <c r="A72" s="56" t="s">
        <v>93</v>
      </c>
      <c r="B72" s="59"/>
      <c r="C72" s="60">
        <f t="shared" ref="C72:K72" si="1">SUM(C5:C71)</f>
        <v>142141297</v>
      </c>
      <c r="D72" s="61">
        <f t="shared" si="1"/>
        <v>3548696</v>
      </c>
      <c r="E72" s="61">
        <f t="shared" si="1"/>
        <v>1789385</v>
      </c>
      <c r="F72" s="61">
        <f t="shared" si="1"/>
        <v>1205181</v>
      </c>
      <c r="G72" s="61">
        <f t="shared" si="1"/>
        <v>872392</v>
      </c>
      <c r="H72" s="61">
        <f>SUM(H5:H71)</f>
        <v>35411</v>
      </c>
      <c r="I72" s="61">
        <f>SUM(I5:I71)</f>
        <v>13425106</v>
      </c>
      <c r="J72" s="61">
        <f>SUM(J5:J71)</f>
        <v>343990</v>
      </c>
      <c r="K72" s="62">
        <f t="shared" si="1"/>
        <v>163361458</v>
      </c>
    </row>
    <row r="73" spans="1:11" x14ac:dyDescent="0.25">
      <c r="A73" s="56" t="s">
        <v>74</v>
      </c>
      <c r="B73" s="59"/>
      <c r="C73" s="63">
        <f>(C72/$K72)</f>
        <v>0.8701030141393572</v>
      </c>
      <c r="D73" s="64">
        <f t="shared" ref="D73:K73" si="2">(D72/$K72)</f>
        <v>2.1722969686032063E-2</v>
      </c>
      <c r="E73" s="64">
        <f t="shared" si="2"/>
        <v>1.0953532258508614E-2</v>
      </c>
      <c r="F73" s="64">
        <f t="shared" si="2"/>
        <v>7.3773888575357841E-3</v>
      </c>
      <c r="G73" s="64">
        <f t="shared" si="2"/>
        <v>5.340255961721399E-3</v>
      </c>
      <c r="H73" s="64">
        <f t="shared" si="2"/>
        <v>2.1676471570179057E-4</v>
      </c>
      <c r="I73" s="64">
        <f>(I72/$K72)</f>
        <v>8.218037574076989E-2</v>
      </c>
      <c r="J73" s="64">
        <f t="shared" si="2"/>
        <v>2.1056986403733004E-3</v>
      </c>
      <c r="K73" s="65">
        <f t="shared" si="2"/>
        <v>1</v>
      </c>
    </row>
    <row r="74" spans="1:11" x14ac:dyDescent="0.25">
      <c r="A74" s="66" t="s">
        <v>96</v>
      </c>
      <c r="B74" s="52"/>
      <c r="C74" s="67">
        <f>COUNTIF(C5:C71,"&gt;0")</f>
        <v>12</v>
      </c>
      <c r="D74" s="67">
        <f t="shared" ref="D74:K74" si="3">COUNTIF(D5:D71,"&gt;0")</f>
        <v>1</v>
      </c>
      <c r="E74" s="67">
        <f t="shared" si="3"/>
        <v>2</v>
      </c>
      <c r="F74" s="67">
        <f t="shared" si="3"/>
        <v>1</v>
      </c>
      <c r="G74" s="67">
        <f t="shared" si="3"/>
        <v>9</v>
      </c>
      <c r="H74" s="67">
        <f t="shared" si="3"/>
        <v>1</v>
      </c>
      <c r="I74" s="67">
        <f t="shared" si="3"/>
        <v>26</v>
      </c>
      <c r="J74" s="67">
        <f t="shared" si="3"/>
        <v>3</v>
      </c>
      <c r="K74" s="69">
        <f t="shared" si="3"/>
        <v>40</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106</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59</v>
      </c>
      <c r="H5" s="22">
        <v>0</v>
      </c>
      <c r="I5" s="22">
        <v>296659</v>
      </c>
      <c r="J5" s="22">
        <v>0</v>
      </c>
      <c r="K5" s="24">
        <f>SUM(C5:J5)</f>
        <v>296718</v>
      </c>
    </row>
    <row r="6" spans="1:11" x14ac:dyDescent="0.25">
      <c r="A6" s="46" t="s">
        <v>8</v>
      </c>
      <c r="B6" s="26"/>
      <c r="C6" s="80">
        <v>600133</v>
      </c>
      <c r="D6" s="81">
        <v>0</v>
      </c>
      <c r="E6" s="81">
        <v>0</v>
      </c>
      <c r="F6" s="81">
        <v>0</v>
      </c>
      <c r="G6" s="81">
        <v>0</v>
      </c>
      <c r="H6" s="81">
        <v>0</v>
      </c>
      <c r="I6" s="81">
        <v>0</v>
      </c>
      <c r="J6" s="81">
        <v>0</v>
      </c>
      <c r="K6" s="79">
        <f>SUM(C6:J6)</f>
        <v>600133</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13812429</v>
      </c>
      <c r="D9" s="81">
        <v>0</v>
      </c>
      <c r="E9" s="81">
        <v>0</v>
      </c>
      <c r="F9" s="81">
        <v>0</v>
      </c>
      <c r="G9" s="81">
        <v>0</v>
      </c>
      <c r="H9" s="81">
        <v>0</v>
      </c>
      <c r="I9" s="81">
        <v>0</v>
      </c>
      <c r="J9" s="81">
        <v>0</v>
      </c>
      <c r="K9" s="79">
        <f t="shared" si="0"/>
        <v>13812429</v>
      </c>
    </row>
    <row r="10" spans="1:11" x14ac:dyDescent="0.25">
      <c r="A10" s="46" t="s">
        <v>12</v>
      </c>
      <c r="B10" s="26"/>
      <c r="C10" s="80">
        <v>1073000</v>
      </c>
      <c r="D10" s="81">
        <v>0</v>
      </c>
      <c r="E10" s="81">
        <v>0</v>
      </c>
      <c r="F10" s="81">
        <v>0</v>
      </c>
      <c r="G10" s="81">
        <v>0</v>
      </c>
      <c r="H10" s="81">
        <v>0</v>
      </c>
      <c r="I10" s="81">
        <v>0</v>
      </c>
      <c r="J10" s="81">
        <v>0</v>
      </c>
      <c r="K10" s="79">
        <f t="shared" si="0"/>
        <v>1073000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8670905</v>
      </c>
      <c r="D12" s="81">
        <v>0</v>
      </c>
      <c r="E12" s="81">
        <v>0</v>
      </c>
      <c r="F12" s="81">
        <v>0</v>
      </c>
      <c r="G12" s="81">
        <v>0</v>
      </c>
      <c r="H12" s="81">
        <v>0</v>
      </c>
      <c r="I12" s="81">
        <v>0</v>
      </c>
      <c r="J12" s="81">
        <v>0</v>
      </c>
      <c r="K12" s="79">
        <f t="shared" si="0"/>
        <v>8670905</v>
      </c>
    </row>
    <row r="13" spans="1:11" x14ac:dyDescent="0.25">
      <c r="A13" s="46" t="s">
        <v>15</v>
      </c>
      <c r="B13" s="26"/>
      <c r="C13" s="80">
        <v>0</v>
      </c>
      <c r="D13" s="81">
        <v>0</v>
      </c>
      <c r="E13" s="81">
        <v>0</v>
      </c>
      <c r="F13" s="81">
        <v>0</v>
      </c>
      <c r="G13" s="81">
        <v>51073</v>
      </c>
      <c r="H13" s="81">
        <v>0</v>
      </c>
      <c r="I13" s="81">
        <v>0</v>
      </c>
      <c r="J13" s="81">
        <v>0</v>
      </c>
      <c r="K13" s="79">
        <f t="shared" si="0"/>
        <v>51073</v>
      </c>
    </row>
    <row r="14" spans="1:11" x14ac:dyDescent="0.25">
      <c r="A14" s="46" t="s">
        <v>16</v>
      </c>
      <c r="B14" s="26"/>
      <c r="C14" s="80">
        <v>0</v>
      </c>
      <c r="D14" s="81">
        <v>0</v>
      </c>
      <c r="E14" s="81">
        <v>0</v>
      </c>
      <c r="F14" s="81">
        <v>0</v>
      </c>
      <c r="G14" s="81">
        <v>0</v>
      </c>
      <c r="H14" s="81">
        <v>0</v>
      </c>
      <c r="I14" s="81">
        <v>860675</v>
      </c>
      <c r="J14" s="81">
        <v>0</v>
      </c>
      <c r="K14" s="79">
        <f t="shared" si="0"/>
        <v>860675</v>
      </c>
    </row>
    <row r="15" spans="1:11" x14ac:dyDescent="0.25">
      <c r="A15" s="46" t="s">
        <v>17</v>
      </c>
      <c r="B15" s="26"/>
      <c r="C15" s="80">
        <v>92867</v>
      </c>
      <c r="D15" s="81">
        <v>0</v>
      </c>
      <c r="E15" s="81">
        <v>0</v>
      </c>
      <c r="F15" s="81">
        <v>0</v>
      </c>
      <c r="G15" s="81">
        <v>0</v>
      </c>
      <c r="H15" s="81">
        <v>0</v>
      </c>
      <c r="I15" s="81">
        <v>1235384</v>
      </c>
      <c r="J15" s="81">
        <v>610482</v>
      </c>
      <c r="K15" s="79">
        <f t="shared" si="0"/>
        <v>1938733</v>
      </c>
    </row>
    <row r="16" spans="1:11" x14ac:dyDescent="0.25">
      <c r="A16" s="46" t="s">
        <v>18</v>
      </c>
      <c r="B16" s="26"/>
      <c r="C16" s="80">
        <v>0</v>
      </c>
      <c r="D16" s="81">
        <v>0</v>
      </c>
      <c r="E16" s="81">
        <v>0</v>
      </c>
      <c r="F16" s="81">
        <v>0</v>
      </c>
      <c r="G16" s="81">
        <v>0</v>
      </c>
      <c r="H16" s="81">
        <v>0</v>
      </c>
      <c r="I16" s="81">
        <v>70010</v>
      </c>
      <c r="J16" s="81">
        <v>0</v>
      </c>
      <c r="K16" s="79">
        <f t="shared" si="0"/>
        <v>70010</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255</v>
      </c>
      <c r="H18" s="81">
        <v>0</v>
      </c>
      <c r="I18" s="81">
        <v>0</v>
      </c>
      <c r="J18" s="81">
        <v>0</v>
      </c>
      <c r="K18" s="79">
        <f t="shared" si="0"/>
        <v>255</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11157471</v>
      </c>
      <c r="D20" s="81">
        <v>0</v>
      </c>
      <c r="E20" s="81">
        <v>0</v>
      </c>
      <c r="F20" s="81">
        <v>1271316</v>
      </c>
      <c r="G20" s="81">
        <v>0</v>
      </c>
      <c r="H20" s="81">
        <v>0</v>
      </c>
      <c r="I20" s="81">
        <v>1381932</v>
      </c>
      <c r="J20" s="81">
        <v>502</v>
      </c>
      <c r="K20" s="79">
        <f t="shared" si="0"/>
        <v>13811221</v>
      </c>
    </row>
    <row r="21" spans="1:11" x14ac:dyDescent="0.25">
      <c r="A21" s="46" t="s">
        <v>21</v>
      </c>
      <c r="B21" s="26"/>
      <c r="C21" s="80">
        <v>0</v>
      </c>
      <c r="D21" s="81">
        <v>0</v>
      </c>
      <c r="E21" s="81">
        <v>0</v>
      </c>
      <c r="F21" s="81">
        <v>0</v>
      </c>
      <c r="G21" s="81">
        <v>0</v>
      </c>
      <c r="H21" s="81">
        <v>0</v>
      </c>
      <c r="I21" s="81">
        <v>145048</v>
      </c>
      <c r="J21" s="81">
        <v>0</v>
      </c>
      <c r="K21" s="79">
        <f t="shared" si="0"/>
        <v>145048</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89004</v>
      </c>
      <c r="J23" s="81">
        <v>0</v>
      </c>
      <c r="K23" s="79">
        <f t="shared" si="0"/>
        <v>89004</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0</v>
      </c>
      <c r="J25" s="81">
        <v>0</v>
      </c>
      <c r="K25" s="79">
        <f t="shared" si="0"/>
        <v>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250087</v>
      </c>
      <c r="H29" s="81">
        <v>0</v>
      </c>
      <c r="I29" s="81">
        <v>86593</v>
      </c>
      <c r="J29" s="81">
        <v>0</v>
      </c>
      <c r="K29" s="79">
        <f t="shared" si="0"/>
        <v>336680</v>
      </c>
    </row>
    <row r="30" spans="1:11" x14ac:dyDescent="0.25">
      <c r="A30" s="46" t="s">
        <v>31</v>
      </c>
      <c r="B30" s="26"/>
      <c r="C30" s="80">
        <v>0</v>
      </c>
      <c r="D30" s="81">
        <v>0</v>
      </c>
      <c r="E30" s="81">
        <v>0</v>
      </c>
      <c r="F30" s="81">
        <v>0</v>
      </c>
      <c r="G30" s="81">
        <v>57697</v>
      </c>
      <c r="H30" s="81">
        <v>0</v>
      </c>
      <c r="I30" s="81">
        <v>34000</v>
      </c>
      <c r="J30" s="81">
        <v>0</v>
      </c>
      <c r="K30" s="79">
        <f t="shared" si="0"/>
        <v>91697</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16035</v>
      </c>
      <c r="F32" s="81">
        <v>0</v>
      </c>
      <c r="G32" s="81">
        <v>0</v>
      </c>
      <c r="H32" s="81">
        <v>26666</v>
      </c>
      <c r="I32" s="81">
        <v>0</v>
      </c>
      <c r="J32" s="81">
        <v>0</v>
      </c>
      <c r="K32" s="79">
        <f t="shared" si="0"/>
        <v>42701</v>
      </c>
    </row>
    <row r="33" spans="1:11" x14ac:dyDescent="0.25">
      <c r="A33" s="46" t="s">
        <v>34</v>
      </c>
      <c r="B33" s="26"/>
      <c r="C33" s="80">
        <v>0</v>
      </c>
      <c r="D33" s="81">
        <v>0</v>
      </c>
      <c r="E33" s="81">
        <v>0</v>
      </c>
      <c r="F33" s="81">
        <v>0</v>
      </c>
      <c r="G33" s="81">
        <v>0</v>
      </c>
      <c r="H33" s="81">
        <v>0</v>
      </c>
      <c r="I33" s="81">
        <v>2005</v>
      </c>
      <c r="J33" s="81">
        <v>0</v>
      </c>
      <c r="K33" s="79">
        <f t="shared" si="0"/>
        <v>2005</v>
      </c>
    </row>
    <row r="34" spans="1:11" x14ac:dyDescent="0.25">
      <c r="A34" s="46" t="s">
        <v>35</v>
      </c>
      <c r="B34" s="26"/>
      <c r="C34" s="80">
        <v>6516576</v>
      </c>
      <c r="D34" s="81">
        <v>0</v>
      </c>
      <c r="E34" s="81">
        <v>1786111</v>
      </c>
      <c r="F34" s="81">
        <v>0</v>
      </c>
      <c r="G34" s="81">
        <v>0</v>
      </c>
      <c r="H34" s="81">
        <v>0</v>
      </c>
      <c r="I34" s="81">
        <v>428174</v>
      </c>
      <c r="J34" s="81">
        <v>0</v>
      </c>
      <c r="K34" s="79">
        <f t="shared" si="0"/>
        <v>8730861</v>
      </c>
    </row>
    <row r="35" spans="1:11" x14ac:dyDescent="0.25">
      <c r="A35" s="46" t="s">
        <v>36</v>
      </c>
      <c r="B35" s="26"/>
      <c r="C35" s="80">
        <v>0</v>
      </c>
      <c r="D35" s="81">
        <v>0</v>
      </c>
      <c r="E35" s="81">
        <v>0</v>
      </c>
      <c r="F35" s="81">
        <v>0</v>
      </c>
      <c r="G35" s="81">
        <v>0</v>
      </c>
      <c r="H35" s="81">
        <v>0</v>
      </c>
      <c r="I35" s="81">
        <v>1072442</v>
      </c>
      <c r="J35" s="81">
        <v>0</v>
      </c>
      <c r="K35" s="79">
        <f t="shared" si="0"/>
        <v>1072442</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8398013</v>
      </c>
      <c r="D39" s="81">
        <v>0</v>
      </c>
      <c r="E39" s="81">
        <v>0</v>
      </c>
      <c r="F39" s="81">
        <v>0</v>
      </c>
      <c r="G39" s="81">
        <v>0</v>
      </c>
      <c r="H39" s="81">
        <v>0</v>
      </c>
      <c r="I39" s="81">
        <v>1580989</v>
      </c>
      <c r="J39" s="81">
        <v>0</v>
      </c>
      <c r="K39" s="79">
        <f t="shared" si="0"/>
        <v>9979002</v>
      </c>
    </row>
    <row r="40" spans="1:11" x14ac:dyDescent="0.25">
      <c r="A40" s="46" t="s">
        <v>40</v>
      </c>
      <c r="B40" s="26"/>
      <c r="C40" s="80">
        <v>0</v>
      </c>
      <c r="D40" s="81">
        <v>0</v>
      </c>
      <c r="E40" s="81">
        <v>0</v>
      </c>
      <c r="F40" s="81">
        <v>0</v>
      </c>
      <c r="G40" s="81">
        <v>0</v>
      </c>
      <c r="H40" s="81">
        <v>0</v>
      </c>
      <c r="I40" s="81">
        <v>338515</v>
      </c>
      <c r="J40" s="81">
        <v>0</v>
      </c>
      <c r="K40" s="79">
        <f t="shared" si="0"/>
        <v>338515</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649195</v>
      </c>
      <c r="J45" s="81">
        <v>0</v>
      </c>
      <c r="K45" s="79">
        <f t="shared" si="0"/>
        <v>649195</v>
      </c>
    </row>
    <row r="46" spans="1:11" x14ac:dyDescent="0.25">
      <c r="A46" s="46" t="s">
        <v>45</v>
      </c>
      <c r="B46" s="26"/>
      <c r="C46" s="80">
        <v>0</v>
      </c>
      <c r="D46" s="81">
        <v>0</v>
      </c>
      <c r="E46" s="81">
        <v>0</v>
      </c>
      <c r="F46" s="81">
        <v>0</v>
      </c>
      <c r="G46" s="81">
        <v>0</v>
      </c>
      <c r="H46" s="81">
        <v>0</v>
      </c>
      <c r="I46" s="81">
        <v>691885</v>
      </c>
      <c r="J46" s="81">
        <v>0</v>
      </c>
      <c r="K46" s="79">
        <f t="shared" si="0"/>
        <v>691885</v>
      </c>
    </row>
    <row r="47" spans="1:11" x14ac:dyDescent="0.25">
      <c r="A47" s="46" t="s">
        <v>46</v>
      </c>
      <c r="B47" s="26"/>
      <c r="C47" s="80">
        <v>31608060</v>
      </c>
      <c r="D47" s="81">
        <v>0</v>
      </c>
      <c r="E47" s="81">
        <v>0</v>
      </c>
      <c r="F47" s="81">
        <v>0</v>
      </c>
      <c r="G47" s="81">
        <v>0</v>
      </c>
      <c r="H47" s="81">
        <v>0</v>
      </c>
      <c r="I47" s="81">
        <v>0</v>
      </c>
      <c r="J47" s="81">
        <v>0</v>
      </c>
      <c r="K47" s="79">
        <f t="shared" si="0"/>
        <v>31608060</v>
      </c>
    </row>
    <row r="48" spans="1:11" x14ac:dyDescent="0.25">
      <c r="A48" s="46" t="s">
        <v>47</v>
      </c>
      <c r="B48" s="26"/>
      <c r="C48" s="80">
        <v>0</v>
      </c>
      <c r="D48" s="81">
        <v>0</v>
      </c>
      <c r="E48" s="81">
        <v>0</v>
      </c>
      <c r="F48" s="81">
        <v>0</v>
      </c>
      <c r="G48" s="81">
        <v>0</v>
      </c>
      <c r="H48" s="81">
        <v>0</v>
      </c>
      <c r="I48" s="81">
        <v>476366</v>
      </c>
      <c r="J48" s="81">
        <v>0</v>
      </c>
      <c r="K48" s="79">
        <f t="shared" si="0"/>
        <v>476366</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355936</v>
      </c>
      <c r="J51" s="81">
        <v>0</v>
      </c>
      <c r="K51" s="79">
        <f t="shared" si="0"/>
        <v>355936</v>
      </c>
    </row>
    <row r="52" spans="1:11" x14ac:dyDescent="0.25">
      <c r="A52" s="46" t="s">
        <v>50</v>
      </c>
      <c r="B52" s="26"/>
      <c r="C52" s="80">
        <v>0</v>
      </c>
      <c r="D52" s="81">
        <v>0</v>
      </c>
      <c r="E52" s="81">
        <v>0</v>
      </c>
      <c r="F52" s="81">
        <v>0</v>
      </c>
      <c r="G52" s="81">
        <v>0</v>
      </c>
      <c r="H52" s="81">
        <v>0</v>
      </c>
      <c r="I52" s="81">
        <v>7405</v>
      </c>
      <c r="J52" s="81">
        <v>0</v>
      </c>
      <c r="K52" s="79">
        <f t="shared" si="0"/>
        <v>7405</v>
      </c>
    </row>
    <row r="53" spans="1:11" x14ac:dyDescent="0.25">
      <c r="A53" s="46" t="s">
        <v>51</v>
      </c>
      <c r="B53" s="26"/>
      <c r="C53" s="80">
        <v>0</v>
      </c>
      <c r="D53" s="81">
        <v>0</v>
      </c>
      <c r="E53" s="81">
        <v>0</v>
      </c>
      <c r="F53" s="81">
        <v>0</v>
      </c>
      <c r="G53" s="81">
        <v>0</v>
      </c>
      <c r="H53" s="81">
        <v>0</v>
      </c>
      <c r="I53" s="81">
        <v>1328000</v>
      </c>
      <c r="J53" s="81">
        <v>0</v>
      </c>
      <c r="K53" s="79">
        <f t="shared" si="0"/>
        <v>1328000</v>
      </c>
    </row>
    <row r="54" spans="1:11" x14ac:dyDescent="0.25">
      <c r="A54" s="46" t="s">
        <v>4</v>
      </c>
      <c r="B54" s="26"/>
      <c r="C54" s="80">
        <v>33262458</v>
      </c>
      <c r="D54" s="81">
        <v>3702301</v>
      </c>
      <c r="E54" s="81">
        <v>0</v>
      </c>
      <c r="F54" s="81">
        <v>0</v>
      </c>
      <c r="G54" s="81">
        <v>0</v>
      </c>
      <c r="H54" s="81">
        <v>0</v>
      </c>
      <c r="I54" s="81">
        <v>1633343</v>
      </c>
      <c r="J54" s="81">
        <v>0</v>
      </c>
      <c r="K54" s="79">
        <f t="shared" si="0"/>
        <v>38598102</v>
      </c>
    </row>
    <row r="55" spans="1:11" x14ac:dyDescent="0.25">
      <c r="A55" s="46" t="s">
        <v>52</v>
      </c>
      <c r="B55" s="26"/>
      <c r="C55" s="80">
        <v>0</v>
      </c>
      <c r="D55" s="81">
        <v>0</v>
      </c>
      <c r="E55" s="81">
        <v>0</v>
      </c>
      <c r="F55" s="81">
        <v>0</v>
      </c>
      <c r="G55" s="81">
        <v>0</v>
      </c>
      <c r="H55" s="81">
        <v>0</v>
      </c>
      <c r="I55" s="81">
        <v>32141</v>
      </c>
      <c r="J55" s="81">
        <v>0</v>
      </c>
      <c r="K55" s="79">
        <f t="shared" si="0"/>
        <v>32141</v>
      </c>
    </row>
    <row r="56" spans="1:11" x14ac:dyDescent="0.25">
      <c r="A56" s="46" t="s">
        <v>53</v>
      </c>
      <c r="B56" s="26"/>
      <c r="C56" s="80">
        <v>0</v>
      </c>
      <c r="D56" s="81">
        <v>0</v>
      </c>
      <c r="E56" s="81">
        <v>0</v>
      </c>
      <c r="F56" s="81">
        <v>0</v>
      </c>
      <c r="G56" s="81">
        <v>442804</v>
      </c>
      <c r="H56" s="81">
        <v>0</v>
      </c>
      <c r="I56" s="81">
        <v>0</v>
      </c>
      <c r="J56" s="81">
        <v>0</v>
      </c>
      <c r="K56" s="79">
        <f t="shared" si="0"/>
        <v>442804</v>
      </c>
    </row>
    <row r="57" spans="1:11" x14ac:dyDescent="0.25">
      <c r="A57" s="46" t="s">
        <v>54</v>
      </c>
      <c r="B57" s="26"/>
      <c r="C57" s="80">
        <v>0</v>
      </c>
      <c r="D57" s="81">
        <v>0</v>
      </c>
      <c r="E57" s="81">
        <v>0</v>
      </c>
      <c r="F57" s="81">
        <v>0</v>
      </c>
      <c r="G57" s="81">
        <v>0</v>
      </c>
      <c r="H57" s="81">
        <v>0</v>
      </c>
      <c r="I57" s="81">
        <v>184267</v>
      </c>
      <c r="J57" s="81">
        <v>0</v>
      </c>
      <c r="K57" s="79">
        <f t="shared" si="0"/>
        <v>184267</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463257</v>
      </c>
      <c r="J59" s="81">
        <v>8900</v>
      </c>
      <c r="K59" s="79">
        <f t="shared" si="0"/>
        <v>472157</v>
      </c>
    </row>
    <row r="60" spans="1:11" x14ac:dyDescent="0.25">
      <c r="A60" s="46" t="s">
        <v>99</v>
      </c>
      <c r="B60" s="26"/>
      <c r="C60" s="80">
        <v>4018521</v>
      </c>
      <c r="D60" s="81">
        <v>0</v>
      </c>
      <c r="E60" s="81">
        <v>0</v>
      </c>
      <c r="F60" s="81">
        <v>0</v>
      </c>
      <c r="G60" s="81">
        <v>0</v>
      </c>
      <c r="H60" s="81">
        <v>0</v>
      </c>
      <c r="I60" s="81">
        <v>370930</v>
      </c>
      <c r="J60" s="81">
        <v>0</v>
      </c>
      <c r="K60" s="79">
        <f t="shared" si="0"/>
        <v>4389451</v>
      </c>
    </row>
    <row r="61" spans="1:11" x14ac:dyDescent="0.25">
      <c r="A61" s="46" t="s">
        <v>56</v>
      </c>
      <c r="B61" s="26"/>
      <c r="C61" s="80">
        <v>5976614</v>
      </c>
      <c r="D61" s="81">
        <v>0</v>
      </c>
      <c r="E61" s="81">
        <v>0</v>
      </c>
      <c r="F61" s="81">
        <v>0</v>
      </c>
      <c r="G61" s="81">
        <v>0</v>
      </c>
      <c r="H61" s="81">
        <v>0</v>
      </c>
      <c r="I61" s="81">
        <v>0</v>
      </c>
      <c r="J61" s="81">
        <v>0</v>
      </c>
      <c r="K61" s="79">
        <f t="shared" si="0"/>
        <v>5976614</v>
      </c>
    </row>
    <row r="62" spans="1:11" x14ac:dyDescent="0.25">
      <c r="A62" s="46" t="s">
        <v>6</v>
      </c>
      <c r="B62" s="26"/>
      <c r="C62" s="80">
        <v>16576491</v>
      </c>
      <c r="D62" s="81">
        <v>0</v>
      </c>
      <c r="E62" s="81">
        <v>0</v>
      </c>
      <c r="F62" s="81">
        <v>0</v>
      </c>
      <c r="G62" s="81">
        <v>0</v>
      </c>
      <c r="H62" s="81">
        <v>0</v>
      </c>
      <c r="I62" s="81">
        <v>0</v>
      </c>
      <c r="J62" s="81">
        <v>0</v>
      </c>
      <c r="K62" s="79">
        <f t="shared" si="0"/>
        <v>16576491</v>
      </c>
    </row>
    <row r="63" spans="1:11" x14ac:dyDescent="0.25">
      <c r="A63" s="46" t="s">
        <v>5</v>
      </c>
      <c r="B63" s="26"/>
      <c r="C63" s="80">
        <v>0</v>
      </c>
      <c r="D63" s="81">
        <v>0</v>
      </c>
      <c r="E63" s="81">
        <v>0</v>
      </c>
      <c r="F63" s="81">
        <v>0</v>
      </c>
      <c r="G63" s="81">
        <v>0</v>
      </c>
      <c r="H63" s="81">
        <v>0</v>
      </c>
      <c r="I63" s="81">
        <v>49268</v>
      </c>
      <c r="J63" s="81">
        <v>0</v>
      </c>
      <c r="K63" s="79">
        <f t="shared" si="0"/>
        <v>49268</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312896</v>
      </c>
      <c r="H65" s="81">
        <v>0</v>
      </c>
      <c r="I65" s="81">
        <v>0</v>
      </c>
      <c r="J65" s="81">
        <v>0</v>
      </c>
      <c r="K65" s="79">
        <f t="shared" si="0"/>
        <v>312896</v>
      </c>
    </row>
    <row r="66" spans="1:11" x14ac:dyDescent="0.25">
      <c r="A66" s="46" t="s">
        <v>59</v>
      </c>
      <c r="B66" s="26"/>
      <c r="C66" s="80">
        <v>0</v>
      </c>
      <c r="D66" s="81">
        <v>0</v>
      </c>
      <c r="E66" s="81">
        <v>0</v>
      </c>
      <c r="F66" s="81">
        <v>0</v>
      </c>
      <c r="G66" s="81">
        <v>109</v>
      </c>
      <c r="H66" s="81">
        <v>0</v>
      </c>
      <c r="I66" s="81">
        <v>13447</v>
      </c>
      <c r="J66" s="81">
        <v>0</v>
      </c>
      <c r="K66" s="79">
        <f t="shared" si="0"/>
        <v>13556</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277230</v>
      </c>
      <c r="J68" s="81">
        <v>488817</v>
      </c>
      <c r="K68" s="79">
        <f t="shared" si="0"/>
        <v>766047</v>
      </c>
    </row>
    <row r="69" spans="1:11" x14ac:dyDescent="0.25">
      <c r="A69" s="46" t="s">
        <v>62</v>
      </c>
      <c r="B69" s="26"/>
      <c r="C69" s="80">
        <v>0</v>
      </c>
      <c r="D69" s="81">
        <v>0</v>
      </c>
      <c r="E69" s="81">
        <v>0</v>
      </c>
      <c r="F69" s="81">
        <v>0</v>
      </c>
      <c r="G69" s="81">
        <v>295612</v>
      </c>
      <c r="H69" s="81">
        <v>0</v>
      </c>
      <c r="I69" s="81">
        <v>0</v>
      </c>
      <c r="J69" s="81">
        <v>0</v>
      </c>
      <c r="K69" s="79">
        <f t="shared" si="0"/>
        <v>295612</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141763538</v>
      </c>
      <c r="D72" s="61">
        <f t="shared" si="1"/>
        <v>3702301</v>
      </c>
      <c r="E72" s="61">
        <f t="shared" si="1"/>
        <v>1802146</v>
      </c>
      <c r="F72" s="61">
        <f t="shared" si="1"/>
        <v>1271316</v>
      </c>
      <c r="G72" s="61">
        <f t="shared" si="1"/>
        <v>1410592</v>
      </c>
      <c r="H72" s="61">
        <f>SUM(H5:H71)</f>
        <v>26666</v>
      </c>
      <c r="I72" s="61">
        <f>SUM(I5:I71)</f>
        <v>14154100</v>
      </c>
      <c r="J72" s="61">
        <f>SUM(J5:J71)</f>
        <v>1108701</v>
      </c>
      <c r="K72" s="62">
        <f t="shared" si="1"/>
        <v>165239360</v>
      </c>
    </row>
    <row r="73" spans="1:11" x14ac:dyDescent="0.25">
      <c r="A73" s="56" t="s">
        <v>74</v>
      </c>
      <c r="B73" s="59"/>
      <c r="C73" s="63">
        <f>(C72/$K72)</f>
        <v>0.85792838945878269</v>
      </c>
      <c r="D73" s="64">
        <f t="shared" ref="D73:K73" si="2">(D72/$K72)</f>
        <v>2.2405684698851413E-2</v>
      </c>
      <c r="E73" s="64">
        <f t="shared" si="2"/>
        <v>1.090627559922769E-2</v>
      </c>
      <c r="F73" s="64">
        <f t="shared" si="2"/>
        <v>7.6937843380657008E-3</v>
      </c>
      <c r="G73" s="64">
        <f t="shared" si="2"/>
        <v>8.5366585781983181E-3</v>
      </c>
      <c r="H73" s="64">
        <f t="shared" si="2"/>
        <v>1.613780155042963E-4</v>
      </c>
      <c r="I73" s="64">
        <f>(I72/$K72)</f>
        <v>8.5658162800921034E-2</v>
      </c>
      <c r="J73" s="64">
        <f t="shared" si="2"/>
        <v>6.7096665104488425E-3</v>
      </c>
      <c r="K73" s="65">
        <f t="shared" si="2"/>
        <v>1</v>
      </c>
    </row>
    <row r="74" spans="1:11" x14ac:dyDescent="0.25">
      <c r="A74" s="66" t="s">
        <v>96</v>
      </c>
      <c r="B74" s="52"/>
      <c r="C74" s="67">
        <f>COUNTIF(C5:C71,"&gt;0")</f>
        <v>13</v>
      </c>
      <c r="D74" s="67">
        <f t="shared" ref="D74:K74" si="3">COUNTIF(D5:D71,"&gt;0")</f>
        <v>1</v>
      </c>
      <c r="E74" s="67">
        <f t="shared" si="3"/>
        <v>2</v>
      </c>
      <c r="F74" s="67">
        <f t="shared" si="3"/>
        <v>1</v>
      </c>
      <c r="G74" s="67">
        <f t="shared" si="3"/>
        <v>9</v>
      </c>
      <c r="H74" s="67">
        <f t="shared" si="3"/>
        <v>1</v>
      </c>
      <c r="I74" s="67">
        <f t="shared" si="3"/>
        <v>28</v>
      </c>
      <c r="J74" s="67">
        <f t="shared" si="3"/>
        <v>4</v>
      </c>
      <c r="K74" s="69">
        <f t="shared" si="3"/>
        <v>41</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104</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40</v>
      </c>
      <c r="H5" s="22">
        <v>0</v>
      </c>
      <c r="I5" s="22">
        <v>305897</v>
      </c>
      <c r="J5" s="22">
        <v>0</v>
      </c>
      <c r="K5" s="24">
        <f>SUM(C5:J5)</f>
        <v>305937</v>
      </c>
    </row>
    <row r="6" spans="1:11" x14ac:dyDescent="0.25">
      <c r="A6" s="46" t="s">
        <v>8</v>
      </c>
      <c r="B6" s="26"/>
      <c r="C6" s="80">
        <v>612403</v>
      </c>
      <c r="D6" s="81">
        <v>0</v>
      </c>
      <c r="E6" s="81">
        <v>0</v>
      </c>
      <c r="F6" s="81">
        <v>0</v>
      </c>
      <c r="G6" s="81">
        <v>0</v>
      </c>
      <c r="H6" s="81">
        <v>0</v>
      </c>
      <c r="I6" s="81">
        <v>0</v>
      </c>
      <c r="J6" s="81">
        <v>0</v>
      </c>
      <c r="K6" s="79">
        <f>SUM(C6:J6)</f>
        <v>612403</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14172835</v>
      </c>
      <c r="D9" s="81">
        <v>0</v>
      </c>
      <c r="E9" s="81">
        <v>0</v>
      </c>
      <c r="F9" s="81">
        <v>0</v>
      </c>
      <c r="G9" s="81">
        <v>0</v>
      </c>
      <c r="H9" s="81">
        <v>0</v>
      </c>
      <c r="I9" s="81">
        <v>0</v>
      </c>
      <c r="J9" s="81">
        <v>0</v>
      </c>
      <c r="K9" s="79">
        <f t="shared" si="0"/>
        <v>14172835</v>
      </c>
    </row>
    <row r="10" spans="1:11" x14ac:dyDescent="0.25">
      <c r="A10" s="46" t="s">
        <v>12</v>
      </c>
      <c r="B10" s="26"/>
      <c r="C10" s="80">
        <v>1128000</v>
      </c>
      <c r="D10" s="81">
        <v>0</v>
      </c>
      <c r="E10" s="81">
        <v>0</v>
      </c>
      <c r="F10" s="81">
        <v>0</v>
      </c>
      <c r="G10" s="81">
        <v>0</v>
      </c>
      <c r="H10" s="81">
        <v>0</v>
      </c>
      <c r="I10" s="81">
        <v>0</v>
      </c>
      <c r="J10" s="81">
        <v>0</v>
      </c>
      <c r="K10" s="79">
        <f t="shared" si="0"/>
        <v>1128000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8750773</v>
      </c>
      <c r="D12" s="81">
        <v>0</v>
      </c>
      <c r="E12" s="81">
        <v>0</v>
      </c>
      <c r="F12" s="81">
        <v>0</v>
      </c>
      <c r="G12" s="81">
        <v>0</v>
      </c>
      <c r="H12" s="81">
        <v>0</v>
      </c>
      <c r="I12" s="81">
        <v>0</v>
      </c>
      <c r="J12" s="81">
        <v>0</v>
      </c>
      <c r="K12" s="79">
        <f t="shared" si="0"/>
        <v>8750773</v>
      </c>
    </row>
    <row r="13" spans="1:11" x14ac:dyDescent="0.25">
      <c r="A13" s="46" t="s">
        <v>15</v>
      </c>
      <c r="B13" s="26"/>
      <c r="C13" s="80">
        <v>0</v>
      </c>
      <c r="D13" s="81">
        <v>0</v>
      </c>
      <c r="E13" s="81">
        <v>0</v>
      </c>
      <c r="F13" s="81">
        <v>0</v>
      </c>
      <c r="G13" s="81">
        <v>52252</v>
      </c>
      <c r="H13" s="81">
        <v>0</v>
      </c>
      <c r="I13" s="81">
        <v>0</v>
      </c>
      <c r="J13" s="81">
        <v>0</v>
      </c>
      <c r="K13" s="79">
        <f t="shared" si="0"/>
        <v>52252</v>
      </c>
    </row>
    <row r="14" spans="1:11" x14ac:dyDescent="0.25">
      <c r="A14" s="46" t="s">
        <v>16</v>
      </c>
      <c r="B14" s="26"/>
      <c r="C14" s="80">
        <v>0</v>
      </c>
      <c r="D14" s="81">
        <v>0</v>
      </c>
      <c r="E14" s="81">
        <v>0</v>
      </c>
      <c r="F14" s="81">
        <v>0</v>
      </c>
      <c r="G14" s="81">
        <v>0</v>
      </c>
      <c r="H14" s="81">
        <v>0</v>
      </c>
      <c r="I14" s="81">
        <v>979192</v>
      </c>
      <c r="J14" s="81">
        <v>0</v>
      </c>
      <c r="K14" s="79">
        <f t="shared" si="0"/>
        <v>979192</v>
      </c>
    </row>
    <row r="15" spans="1:11" x14ac:dyDescent="0.25">
      <c r="A15" s="46" t="s">
        <v>17</v>
      </c>
      <c r="B15" s="26"/>
      <c r="C15" s="80">
        <v>0</v>
      </c>
      <c r="D15" s="81">
        <v>0</v>
      </c>
      <c r="E15" s="81">
        <v>0</v>
      </c>
      <c r="F15" s="81">
        <v>0</v>
      </c>
      <c r="G15" s="81">
        <v>0</v>
      </c>
      <c r="H15" s="81">
        <v>0</v>
      </c>
      <c r="I15" s="81">
        <v>1320141</v>
      </c>
      <c r="J15" s="81">
        <v>0</v>
      </c>
      <c r="K15" s="79">
        <f t="shared" si="0"/>
        <v>1320141</v>
      </c>
    </row>
    <row r="16" spans="1:11" x14ac:dyDescent="0.25">
      <c r="A16" s="46" t="s">
        <v>18</v>
      </c>
      <c r="B16" s="26"/>
      <c r="C16" s="80">
        <v>0</v>
      </c>
      <c r="D16" s="81">
        <v>0</v>
      </c>
      <c r="E16" s="81">
        <v>0</v>
      </c>
      <c r="F16" s="81">
        <v>0</v>
      </c>
      <c r="G16" s="81">
        <v>0</v>
      </c>
      <c r="H16" s="81">
        <v>0</v>
      </c>
      <c r="I16" s="81">
        <v>108904</v>
      </c>
      <c r="J16" s="81">
        <v>0</v>
      </c>
      <c r="K16" s="79">
        <f t="shared" si="0"/>
        <v>108904</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62</v>
      </c>
      <c r="H18" s="81">
        <v>0</v>
      </c>
      <c r="I18" s="81">
        <v>0</v>
      </c>
      <c r="J18" s="81">
        <v>0</v>
      </c>
      <c r="K18" s="79">
        <f t="shared" si="0"/>
        <v>62</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11211278</v>
      </c>
      <c r="D20" s="81">
        <v>0</v>
      </c>
      <c r="E20" s="81">
        <v>0</v>
      </c>
      <c r="F20" s="81">
        <v>1445048</v>
      </c>
      <c r="G20" s="81">
        <v>0</v>
      </c>
      <c r="H20" s="81">
        <v>0</v>
      </c>
      <c r="I20" s="81">
        <v>1452377</v>
      </c>
      <c r="J20" s="81">
        <v>521</v>
      </c>
      <c r="K20" s="79">
        <f t="shared" si="0"/>
        <v>14109224</v>
      </c>
    </row>
    <row r="21" spans="1:11" x14ac:dyDescent="0.25">
      <c r="A21" s="46" t="s">
        <v>21</v>
      </c>
      <c r="B21" s="26"/>
      <c r="C21" s="80">
        <v>0</v>
      </c>
      <c r="D21" s="81">
        <v>0</v>
      </c>
      <c r="E21" s="81">
        <v>0</v>
      </c>
      <c r="F21" s="81">
        <v>0</v>
      </c>
      <c r="G21" s="81">
        <v>0</v>
      </c>
      <c r="H21" s="81">
        <v>0</v>
      </c>
      <c r="I21" s="81">
        <v>139656</v>
      </c>
      <c r="J21" s="81">
        <v>0</v>
      </c>
      <c r="K21" s="79">
        <f t="shared" si="0"/>
        <v>139656</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76320</v>
      </c>
      <c r="J23" s="81">
        <v>0</v>
      </c>
      <c r="K23" s="79">
        <f t="shared" si="0"/>
        <v>76320</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0</v>
      </c>
      <c r="J25" s="81">
        <v>0</v>
      </c>
      <c r="K25" s="79">
        <f t="shared" si="0"/>
        <v>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0</v>
      </c>
      <c r="H29" s="81">
        <v>0</v>
      </c>
      <c r="I29" s="81">
        <v>0</v>
      </c>
      <c r="J29" s="81">
        <v>0</v>
      </c>
      <c r="K29" s="79">
        <f t="shared" si="0"/>
        <v>0</v>
      </c>
    </row>
    <row r="30" spans="1:11" x14ac:dyDescent="0.25">
      <c r="A30" s="46" t="s">
        <v>31</v>
      </c>
      <c r="B30" s="26"/>
      <c r="C30" s="80">
        <v>0</v>
      </c>
      <c r="D30" s="81">
        <v>0</v>
      </c>
      <c r="E30" s="81">
        <v>0</v>
      </c>
      <c r="F30" s="81">
        <v>0</v>
      </c>
      <c r="G30" s="81">
        <v>58229</v>
      </c>
      <c r="H30" s="81">
        <v>0</v>
      </c>
      <c r="I30" s="81">
        <v>30000</v>
      </c>
      <c r="J30" s="81">
        <v>0</v>
      </c>
      <c r="K30" s="79">
        <f t="shared" si="0"/>
        <v>88229</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23618</v>
      </c>
      <c r="F32" s="81">
        <v>0</v>
      </c>
      <c r="G32" s="81">
        <v>0</v>
      </c>
      <c r="H32" s="81">
        <v>15637</v>
      </c>
      <c r="I32" s="81">
        <v>0</v>
      </c>
      <c r="J32" s="81">
        <v>0</v>
      </c>
      <c r="K32" s="79">
        <f t="shared" si="0"/>
        <v>39255</v>
      </c>
    </row>
    <row r="33" spans="1:11" x14ac:dyDescent="0.25">
      <c r="A33" s="46" t="s">
        <v>34</v>
      </c>
      <c r="B33" s="26"/>
      <c r="C33" s="80">
        <v>0</v>
      </c>
      <c r="D33" s="81">
        <v>0</v>
      </c>
      <c r="E33" s="81">
        <v>0</v>
      </c>
      <c r="F33" s="81">
        <v>0</v>
      </c>
      <c r="G33" s="81">
        <v>0</v>
      </c>
      <c r="H33" s="81">
        <v>0</v>
      </c>
      <c r="I33" s="81">
        <v>3000</v>
      </c>
      <c r="J33" s="81">
        <v>0</v>
      </c>
      <c r="K33" s="79">
        <f t="shared" si="0"/>
        <v>3000</v>
      </c>
    </row>
    <row r="34" spans="1:11" x14ac:dyDescent="0.25">
      <c r="A34" s="46" t="s">
        <v>35</v>
      </c>
      <c r="B34" s="26"/>
      <c r="C34" s="80">
        <v>7088093</v>
      </c>
      <c r="D34" s="81">
        <v>0</v>
      </c>
      <c r="E34" s="81">
        <v>1736571</v>
      </c>
      <c r="F34" s="81">
        <v>0</v>
      </c>
      <c r="G34" s="81">
        <v>0</v>
      </c>
      <c r="H34" s="81">
        <v>0</v>
      </c>
      <c r="I34" s="81">
        <v>429957</v>
      </c>
      <c r="J34" s="81">
        <v>0</v>
      </c>
      <c r="K34" s="79">
        <f t="shared" si="0"/>
        <v>9254621</v>
      </c>
    </row>
    <row r="35" spans="1:11" x14ac:dyDescent="0.25">
      <c r="A35" s="46" t="s">
        <v>36</v>
      </c>
      <c r="B35" s="26"/>
      <c r="C35" s="80">
        <v>0</v>
      </c>
      <c r="D35" s="81">
        <v>0</v>
      </c>
      <c r="E35" s="81">
        <v>0</v>
      </c>
      <c r="F35" s="81">
        <v>0</v>
      </c>
      <c r="G35" s="81">
        <v>0</v>
      </c>
      <c r="H35" s="81">
        <v>0</v>
      </c>
      <c r="I35" s="81">
        <v>1075947</v>
      </c>
      <c r="J35" s="81">
        <v>0</v>
      </c>
      <c r="K35" s="79">
        <f t="shared" si="0"/>
        <v>1075947</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8406940</v>
      </c>
      <c r="D39" s="81">
        <v>0</v>
      </c>
      <c r="E39" s="81">
        <v>0</v>
      </c>
      <c r="F39" s="81">
        <v>0</v>
      </c>
      <c r="G39" s="81">
        <v>0</v>
      </c>
      <c r="H39" s="81">
        <v>0</v>
      </c>
      <c r="I39" s="81">
        <v>1603887</v>
      </c>
      <c r="J39" s="81">
        <v>0</v>
      </c>
      <c r="K39" s="79">
        <f t="shared" si="0"/>
        <v>10010827</v>
      </c>
    </row>
    <row r="40" spans="1:11" x14ac:dyDescent="0.25">
      <c r="A40" s="46" t="s">
        <v>40</v>
      </c>
      <c r="B40" s="26"/>
      <c r="C40" s="80">
        <v>0</v>
      </c>
      <c r="D40" s="81">
        <v>0</v>
      </c>
      <c r="E40" s="81">
        <v>0</v>
      </c>
      <c r="F40" s="81">
        <v>0</v>
      </c>
      <c r="G40" s="81">
        <v>0</v>
      </c>
      <c r="H40" s="81">
        <v>0</v>
      </c>
      <c r="I40" s="81">
        <v>329169</v>
      </c>
      <c r="J40" s="81">
        <v>0</v>
      </c>
      <c r="K40" s="79">
        <f t="shared" si="0"/>
        <v>329169</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37066</v>
      </c>
      <c r="H44" s="81">
        <v>0</v>
      </c>
      <c r="I44" s="81">
        <v>0</v>
      </c>
      <c r="J44" s="81">
        <v>0</v>
      </c>
      <c r="K44" s="79">
        <f t="shared" si="0"/>
        <v>37066</v>
      </c>
    </row>
    <row r="45" spans="1:11" x14ac:dyDescent="0.25">
      <c r="A45" s="46" t="s">
        <v>44</v>
      </c>
      <c r="B45" s="26"/>
      <c r="C45" s="80">
        <v>0</v>
      </c>
      <c r="D45" s="81">
        <v>0</v>
      </c>
      <c r="E45" s="81">
        <v>0</v>
      </c>
      <c r="F45" s="81">
        <v>0</v>
      </c>
      <c r="G45" s="81">
        <v>0</v>
      </c>
      <c r="H45" s="81">
        <v>0</v>
      </c>
      <c r="I45" s="81">
        <v>658413</v>
      </c>
      <c r="J45" s="81">
        <v>0</v>
      </c>
      <c r="K45" s="79">
        <f t="shared" si="0"/>
        <v>658413</v>
      </c>
    </row>
    <row r="46" spans="1:11" x14ac:dyDescent="0.25">
      <c r="A46" s="46" t="s">
        <v>45</v>
      </c>
      <c r="B46" s="26"/>
      <c r="C46" s="80">
        <v>0</v>
      </c>
      <c r="D46" s="81">
        <v>0</v>
      </c>
      <c r="E46" s="81">
        <v>0</v>
      </c>
      <c r="F46" s="81">
        <v>0</v>
      </c>
      <c r="G46" s="81">
        <v>0</v>
      </c>
      <c r="H46" s="81">
        <v>0</v>
      </c>
      <c r="I46" s="81">
        <v>731813</v>
      </c>
      <c r="J46" s="81">
        <v>0</v>
      </c>
      <c r="K46" s="79">
        <f t="shared" si="0"/>
        <v>731813</v>
      </c>
    </row>
    <row r="47" spans="1:11" x14ac:dyDescent="0.25">
      <c r="A47" s="46" t="s">
        <v>46</v>
      </c>
      <c r="B47" s="26"/>
      <c r="C47" s="80">
        <v>45059265</v>
      </c>
      <c r="D47" s="81">
        <v>0</v>
      </c>
      <c r="E47" s="81">
        <v>0</v>
      </c>
      <c r="F47" s="81">
        <v>0</v>
      </c>
      <c r="G47" s="81">
        <v>0</v>
      </c>
      <c r="H47" s="81">
        <v>0</v>
      </c>
      <c r="I47" s="81">
        <v>0</v>
      </c>
      <c r="J47" s="81">
        <v>0</v>
      </c>
      <c r="K47" s="79">
        <f t="shared" si="0"/>
        <v>45059265</v>
      </c>
    </row>
    <row r="48" spans="1:11" x14ac:dyDescent="0.25">
      <c r="A48" s="46" t="s">
        <v>47</v>
      </c>
      <c r="B48" s="26"/>
      <c r="C48" s="80">
        <v>0</v>
      </c>
      <c r="D48" s="81">
        <v>0</v>
      </c>
      <c r="E48" s="81">
        <v>0</v>
      </c>
      <c r="F48" s="81">
        <v>0</v>
      </c>
      <c r="G48" s="81">
        <v>0</v>
      </c>
      <c r="H48" s="81">
        <v>0</v>
      </c>
      <c r="I48" s="81">
        <v>0</v>
      </c>
      <c r="J48" s="81">
        <v>0</v>
      </c>
      <c r="K48" s="79">
        <f t="shared" si="0"/>
        <v>0</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355333</v>
      </c>
      <c r="J51" s="81">
        <v>0</v>
      </c>
      <c r="K51" s="79">
        <f t="shared" si="0"/>
        <v>355333</v>
      </c>
    </row>
    <row r="52" spans="1:11" x14ac:dyDescent="0.25">
      <c r="A52" s="46" t="s">
        <v>50</v>
      </c>
      <c r="B52" s="26"/>
      <c r="C52" s="80">
        <v>0</v>
      </c>
      <c r="D52" s="81">
        <v>0</v>
      </c>
      <c r="E52" s="81">
        <v>0</v>
      </c>
      <c r="F52" s="81">
        <v>0</v>
      </c>
      <c r="G52" s="81">
        <v>0</v>
      </c>
      <c r="H52" s="81">
        <v>0</v>
      </c>
      <c r="I52" s="81">
        <v>8675</v>
      </c>
      <c r="J52" s="81">
        <v>0</v>
      </c>
      <c r="K52" s="79">
        <f t="shared" si="0"/>
        <v>8675</v>
      </c>
    </row>
    <row r="53" spans="1:11" x14ac:dyDescent="0.25">
      <c r="A53" s="46" t="s">
        <v>51</v>
      </c>
      <c r="B53" s="26"/>
      <c r="C53" s="80">
        <v>0</v>
      </c>
      <c r="D53" s="81">
        <v>0</v>
      </c>
      <c r="E53" s="81">
        <v>0</v>
      </c>
      <c r="F53" s="81">
        <v>0</v>
      </c>
      <c r="G53" s="81">
        <v>0</v>
      </c>
      <c r="H53" s="81">
        <v>0</v>
      </c>
      <c r="I53" s="81">
        <v>1350000</v>
      </c>
      <c r="J53" s="81">
        <v>0</v>
      </c>
      <c r="K53" s="79">
        <f t="shared" si="0"/>
        <v>1350000</v>
      </c>
    </row>
    <row r="54" spans="1:11" x14ac:dyDescent="0.25">
      <c r="A54" s="46" t="s">
        <v>4</v>
      </c>
      <c r="B54" s="26"/>
      <c r="C54" s="80">
        <v>34017118</v>
      </c>
      <c r="D54" s="81">
        <v>4480950</v>
      </c>
      <c r="E54" s="81">
        <v>0</v>
      </c>
      <c r="F54" s="81">
        <v>0</v>
      </c>
      <c r="G54" s="81">
        <v>0</v>
      </c>
      <c r="H54" s="81">
        <v>0</v>
      </c>
      <c r="I54" s="81">
        <v>0</v>
      </c>
      <c r="J54" s="81">
        <v>0</v>
      </c>
      <c r="K54" s="79">
        <f t="shared" si="0"/>
        <v>38498068</v>
      </c>
    </row>
    <row r="55" spans="1:11" x14ac:dyDescent="0.25">
      <c r="A55" s="46" t="s">
        <v>52</v>
      </c>
      <c r="B55" s="26"/>
      <c r="C55" s="80">
        <v>0</v>
      </c>
      <c r="D55" s="81">
        <v>0</v>
      </c>
      <c r="E55" s="81">
        <v>0</v>
      </c>
      <c r="F55" s="81">
        <v>0</v>
      </c>
      <c r="G55" s="81">
        <v>0</v>
      </c>
      <c r="H55" s="81">
        <v>0</v>
      </c>
      <c r="I55" s="81">
        <v>38850</v>
      </c>
      <c r="J55" s="81">
        <v>0</v>
      </c>
      <c r="K55" s="79">
        <f t="shared" si="0"/>
        <v>38850</v>
      </c>
    </row>
    <row r="56" spans="1:11" x14ac:dyDescent="0.25">
      <c r="A56" s="46" t="s">
        <v>53</v>
      </c>
      <c r="B56" s="26"/>
      <c r="C56" s="80">
        <v>0</v>
      </c>
      <c r="D56" s="81">
        <v>0</v>
      </c>
      <c r="E56" s="81">
        <v>0</v>
      </c>
      <c r="F56" s="81">
        <v>0</v>
      </c>
      <c r="G56" s="81">
        <v>462614</v>
      </c>
      <c r="H56" s="81">
        <v>0</v>
      </c>
      <c r="I56" s="81">
        <v>0</v>
      </c>
      <c r="J56" s="81">
        <v>0</v>
      </c>
      <c r="K56" s="79">
        <f t="shared" si="0"/>
        <v>462614</v>
      </c>
    </row>
    <row r="57" spans="1:11" x14ac:dyDescent="0.25">
      <c r="A57" s="46" t="s">
        <v>54</v>
      </c>
      <c r="B57" s="26"/>
      <c r="C57" s="80">
        <v>0</v>
      </c>
      <c r="D57" s="81">
        <v>0</v>
      </c>
      <c r="E57" s="81">
        <v>0</v>
      </c>
      <c r="F57" s="81">
        <v>0</v>
      </c>
      <c r="G57" s="81">
        <v>0</v>
      </c>
      <c r="H57" s="81">
        <v>0</v>
      </c>
      <c r="I57" s="81">
        <v>147367</v>
      </c>
      <c r="J57" s="81">
        <v>0</v>
      </c>
      <c r="K57" s="79">
        <f t="shared" si="0"/>
        <v>147367</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528339</v>
      </c>
      <c r="J59" s="81">
        <v>700</v>
      </c>
      <c r="K59" s="79">
        <f t="shared" si="0"/>
        <v>529039</v>
      </c>
    </row>
    <row r="60" spans="1:11" x14ac:dyDescent="0.25">
      <c r="A60" s="46" t="s">
        <v>99</v>
      </c>
      <c r="B60" s="26"/>
      <c r="C60" s="80">
        <v>4068691</v>
      </c>
      <c r="D60" s="81">
        <v>0</v>
      </c>
      <c r="E60" s="81">
        <v>0</v>
      </c>
      <c r="F60" s="81">
        <v>0</v>
      </c>
      <c r="G60" s="81">
        <v>0</v>
      </c>
      <c r="H60" s="81">
        <v>0</v>
      </c>
      <c r="I60" s="81">
        <v>187735</v>
      </c>
      <c r="J60" s="81">
        <v>0</v>
      </c>
      <c r="K60" s="79">
        <f t="shared" si="0"/>
        <v>4256426</v>
      </c>
    </row>
    <row r="61" spans="1:11" x14ac:dyDescent="0.25">
      <c r="A61" s="46" t="s">
        <v>56</v>
      </c>
      <c r="B61" s="26"/>
      <c r="C61" s="80">
        <v>6074075</v>
      </c>
      <c r="D61" s="81">
        <v>0</v>
      </c>
      <c r="E61" s="81">
        <v>0</v>
      </c>
      <c r="F61" s="81">
        <v>0</v>
      </c>
      <c r="G61" s="81">
        <v>0</v>
      </c>
      <c r="H61" s="81">
        <v>0</v>
      </c>
      <c r="I61" s="81">
        <v>0</v>
      </c>
      <c r="J61" s="81">
        <v>0</v>
      </c>
      <c r="K61" s="79">
        <f t="shared" si="0"/>
        <v>6074075</v>
      </c>
    </row>
    <row r="62" spans="1:11" x14ac:dyDescent="0.25">
      <c r="A62" s="46" t="s">
        <v>6</v>
      </c>
      <c r="B62" s="26"/>
      <c r="C62" s="80">
        <v>16941643</v>
      </c>
      <c r="D62" s="81">
        <v>0</v>
      </c>
      <c r="E62" s="81">
        <v>0</v>
      </c>
      <c r="F62" s="81">
        <v>0</v>
      </c>
      <c r="G62" s="81">
        <v>0</v>
      </c>
      <c r="H62" s="81">
        <v>0</v>
      </c>
      <c r="I62" s="81">
        <v>0</v>
      </c>
      <c r="J62" s="81">
        <v>0</v>
      </c>
      <c r="K62" s="79">
        <f t="shared" si="0"/>
        <v>16941643</v>
      </c>
    </row>
    <row r="63" spans="1:11" x14ac:dyDescent="0.25">
      <c r="A63" s="46" t="s">
        <v>5</v>
      </c>
      <c r="B63" s="26"/>
      <c r="C63" s="80">
        <v>0</v>
      </c>
      <c r="D63" s="81">
        <v>0</v>
      </c>
      <c r="E63" s="81">
        <v>0</v>
      </c>
      <c r="F63" s="81">
        <v>0</v>
      </c>
      <c r="G63" s="81">
        <v>0</v>
      </c>
      <c r="H63" s="81">
        <v>0</v>
      </c>
      <c r="I63" s="81">
        <v>73975</v>
      </c>
      <c r="J63" s="81">
        <v>0</v>
      </c>
      <c r="K63" s="79">
        <f t="shared" si="0"/>
        <v>73975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88</v>
      </c>
      <c r="H66" s="81">
        <v>0</v>
      </c>
      <c r="I66" s="81">
        <v>13852</v>
      </c>
      <c r="J66" s="81">
        <v>0</v>
      </c>
      <c r="K66" s="79">
        <f t="shared" si="0"/>
        <v>13940</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180042</v>
      </c>
      <c r="J68" s="81">
        <v>451074</v>
      </c>
      <c r="K68" s="79">
        <f t="shared" si="0"/>
        <v>631116</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157531114</v>
      </c>
      <c r="D72" s="61">
        <f t="shared" si="1"/>
        <v>4480950</v>
      </c>
      <c r="E72" s="61">
        <f t="shared" si="1"/>
        <v>1760189</v>
      </c>
      <c r="F72" s="61">
        <f t="shared" si="1"/>
        <v>1445048</v>
      </c>
      <c r="G72" s="61">
        <f t="shared" si="1"/>
        <v>610351</v>
      </c>
      <c r="H72" s="61">
        <f>SUM(H5:H71)</f>
        <v>15637</v>
      </c>
      <c r="I72" s="61">
        <f>SUM(I5:I71)</f>
        <v>12128841</v>
      </c>
      <c r="J72" s="61">
        <f>SUM(J5:J71)</f>
        <v>452295</v>
      </c>
      <c r="K72" s="62">
        <f t="shared" si="1"/>
        <v>178424425</v>
      </c>
    </row>
    <row r="73" spans="1:11" x14ac:dyDescent="0.25">
      <c r="A73" s="56" t="s">
        <v>74</v>
      </c>
      <c r="B73" s="59"/>
      <c r="C73" s="63">
        <f>(C72/$K72)</f>
        <v>0.88290106021078674</v>
      </c>
      <c r="D73" s="64">
        <f t="shared" ref="D73:K73" si="2">(D72/$K72)</f>
        <v>2.511399434242257E-2</v>
      </c>
      <c r="E73" s="64">
        <f t="shared" si="2"/>
        <v>9.8651796131611468E-3</v>
      </c>
      <c r="F73" s="64">
        <f t="shared" si="2"/>
        <v>8.0989360060989401E-3</v>
      </c>
      <c r="G73" s="64">
        <f t="shared" si="2"/>
        <v>3.4207816558747494E-3</v>
      </c>
      <c r="H73" s="64">
        <f t="shared" si="2"/>
        <v>8.7639346462795105E-5</v>
      </c>
      <c r="I73" s="64">
        <f>(I72/$K72)</f>
        <v>6.7977470012863986E-2</v>
      </c>
      <c r="J73" s="64">
        <f t="shared" si="2"/>
        <v>2.5349388123290855E-3</v>
      </c>
      <c r="K73" s="65">
        <f t="shared" si="2"/>
        <v>1</v>
      </c>
    </row>
    <row r="74" spans="1:11" x14ac:dyDescent="0.25">
      <c r="A74" s="66" t="s">
        <v>96</v>
      </c>
      <c r="B74" s="52"/>
      <c r="C74" s="67">
        <f>COUNTIF(C5:C71,"&gt;0")</f>
        <v>12</v>
      </c>
      <c r="D74" s="67">
        <f t="shared" ref="D74:K74" si="3">COUNTIF(D5:D71,"&gt;0")</f>
        <v>1</v>
      </c>
      <c r="E74" s="67">
        <f t="shared" si="3"/>
        <v>2</v>
      </c>
      <c r="F74" s="67">
        <f t="shared" si="3"/>
        <v>1</v>
      </c>
      <c r="G74" s="67">
        <f t="shared" si="3"/>
        <v>7</v>
      </c>
      <c r="H74" s="67">
        <f t="shared" si="3"/>
        <v>1</v>
      </c>
      <c r="I74" s="67">
        <f t="shared" si="3"/>
        <v>25</v>
      </c>
      <c r="J74" s="67">
        <f t="shared" si="3"/>
        <v>3</v>
      </c>
      <c r="K74" s="69">
        <f t="shared" si="3"/>
        <v>38</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103</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43</v>
      </c>
      <c r="H5" s="22">
        <v>0</v>
      </c>
      <c r="I5" s="22">
        <v>425655</v>
      </c>
      <c r="J5" s="22">
        <v>0</v>
      </c>
      <c r="K5" s="24">
        <f>SUM(C5:J5)</f>
        <v>425698</v>
      </c>
    </row>
    <row r="6" spans="1:11" x14ac:dyDescent="0.25">
      <c r="A6" s="46" t="s">
        <v>8</v>
      </c>
      <c r="B6" s="26"/>
      <c r="C6" s="80">
        <v>639137</v>
      </c>
      <c r="D6" s="81">
        <v>0</v>
      </c>
      <c r="E6" s="81">
        <v>0</v>
      </c>
      <c r="F6" s="81">
        <v>0</v>
      </c>
      <c r="G6" s="81">
        <v>0</v>
      </c>
      <c r="H6" s="81">
        <v>0</v>
      </c>
      <c r="I6" s="81">
        <v>0</v>
      </c>
      <c r="J6" s="81">
        <v>0</v>
      </c>
      <c r="K6" s="79">
        <f>SUM(C6:J6)</f>
        <v>639137</v>
      </c>
    </row>
    <row r="7" spans="1:11" x14ac:dyDescent="0.25">
      <c r="A7" s="46" t="s">
        <v>9</v>
      </c>
      <c r="B7" s="26"/>
      <c r="C7" s="80">
        <v>72693</v>
      </c>
      <c r="D7" s="81">
        <v>0</v>
      </c>
      <c r="E7" s="81">
        <v>0</v>
      </c>
      <c r="F7" s="81">
        <v>0</v>
      </c>
      <c r="G7" s="81">
        <v>0</v>
      </c>
      <c r="H7" s="81">
        <v>0</v>
      </c>
      <c r="I7" s="81">
        <v>0</v>
      </c>
      <c r="J7" s="81">
        <v>0</v>
      </c>
      <c r="K7" s="79">
        <f t="shared" ref="K7:K70" si="0">SUM(C7:J7)</f>
        <v>72693</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15863455</v>
      </c>
      <c r="D9" s="81">
        <v>0</v>
      </c>
      <c r="E9" s="81">
        <v>0</v>
      </c>
      <c r="F9" s="81">
        <v>0</v>
      </c>
      <c r="G9" s="81">
        <v>0</v>
      </c>
      <c r="H9" s="81">
        <v>0</v>
      </c>
      <c r="I9" s="81">
        <v>0</v>
      </c>
      <c r="J9" s="81">
        <v>0</v>
      </c>
      <c r="K9" s="79">
        <f t="shared" si="0"/>
        <v>15863455</v>
      </c>
    </row>
    <row r="10" spans="1:11" x14ac:dyDescent="0.25">
      <c r="A10" s="46" t="s">
        <v>12</v>
      </c>
      <c r="B10" s="26"/>
      <c r="C10" s="80">
        <v>1317000</v>
      </c>
      <c r="D10" s="81">
        <v>0</v>
      </c>
      <c r="E10" s="81">
        <v>0</v>
      </c>
      <c r="F10" s="81">
        <v>0</v>
      </c>
      <c r="G10" s="81">
        <v>0</v>
      </c>
      <c r="H10" s="81">
        <v>0</v>
      </c>
      <c r="I10" s="81">
        <v>0</v>
      </c>
      <c r="J10" s="81">
        <v>0</v>
      </c>
      <c r="K10" s="79">
        <f t="shared" si="0"/>
        <v>1317000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9483004</v>
      </c>
      <c r="D12" s="81">
        <v>0</v>
      </c>
      <c r="E12" s="81">
        <v>0</v>
      </c>
      <c r="F12" s="81">
        <v>0</v>
      </c>
      <c r="G12" s="81">
        <v>0</v>
      </c>
      <c r="H12" s="81">
        <v>0</v>
      </c>
      <c r="I12" s="81">
        <v>0</v>
      </c>
      <c r="J12" s="81">
        <v>0</v>
      </c>
      <c r="K12" s="79">
        <f t="shared" si="0"/>
        <v>9483004</v>
      </c>
    </row>
    <row r="13" spans="1:11" x14ac:dyDescent="0.25">
      <c r="A13" s="46" t="s">
        <v>15</v>
      </c>
      <c r="B13" s="26"/>
      <c r="C13" s="80">
        <v>0</v>
      </c>
      <c r="D13" s="81">
        <v>0</v>
      </c>
      <c r="E13" s="81">
        <v>0</v>
      </c>
      <c r="F13" s="81">
        <v>0</v>
      </c>
      <c r="G13" s="81">
        <v>51847</v>
      </c>
      <c r="H13" s="81">
        <v>0</v>
      </c>
      <c r="I13" s="81">
        <v>0</v>
      </c>
      <c r="J13" s="81">
        <v>0</v>
      </c>
      <c r="K13" s="79">
        <f t="shared" si="0"/>
        <v>51847</v>
      </c>
    </row>
    <row r="14" spans="1:11" x14ac:dyDescent="0.25">
      <c r="A14" s="46" t="s">
        <v>16</v>
      </c>
      <c r="B14" s="26"/>
      <c r="C14" s="80">
        <v>0</v>
      </c>
      <c r="D14" s="81">
        <v>0</v>
      </c>
      <c r="E14" s="81">
        <v>0</v>
      </c>
      <c r="F14" s="81">
        <v>0</v>
      </c>
      <c r="G14" s="81">
        <v>0</v>
      </c>
      <c r="H14" s="81">
        <v>0</v>
      </c>
      <c r="I14" s="81">
        <v>1151121</v>
      </c>
      <c r="J14" s="81">
        <v>0</v>
      </c>
      <c r="K14" s="79">
        <f t="shared" si="0"/>
        <v>1151121</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0</v>
      </c>
      <c r="J16" s="81">
        <v>0</v>
      </c>
      <c r="K16" s="79">
        <f t="shared" si="0"/>
        <v>0</v>
      </c>
    </row>
    <row r="17" spans="1:11" x14ac:dyDescent="0.25">
      <c r="A17" s="46" t="s">
        <v>105</v>
      </c>
      <c r="B17" s="26"/>
      <c r="C17" s="80">
        <v>0</v>
      </c>
      <c r="D17" s="81">
        <v>0</v>
      </c>
      <c r="E17" s="81">
        <v>0</v>
      </c>
      <c r="F17" s="81">
        <v>0</v>
      </c>
      <c r="G17" s="81">
        <v>0</v>
      </c>
      <c r="H17" s="81">
        <v>0</v>
      </c>
      <c r="I17" s="81">
        <v>0</v>
      </c>
      <c r="J17" s="81">
        <v>0</v>
      </c>
      <c r="K17" s="79">
        <f t="shared" si="0"/>
        <v>0</v>
      </c>
    </row>
    <row r="18" spans="1:11" x14ac:dyDescent="0.25">
      <c r="A18" s="46" t="s">
        <v>19</v>
      </c>
      <c r="B18" s="26"/>
      <c r="C18" s="80">
        <v>0</v>
      </c>
      <c r="D18" s="81">
        <v>0</v>
      </c>
      <c r="E18" s="81">
        <v>0</v>
      </c>
      <c r="F18" s="81">
        <v>0</v>
      </c>
      <c r="G18" s="81">
        <v>77</v>
      </c>
      <c r="H18" s="81">
        <v>0</v>
      </c>
      <c r="I18" s="81">
        <v>0</v>
      </c>
      <c r="J18" s="81">
        <v>0</v>
      </c>
      <c r="K18" s="79">
        <f t="shared" si="0"/>
        <v>77</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10755776</v>
      </c>
      <c r="D20" s="81">
        <v>0</v>
      </c>
      <c r="E20" s="81">
        <v>0</v>
      </c>
      <c r="F20" s="81">
        <v>1498760</v>
      </c>
      <c r="G20" s="81">
        <v>0</v>
      </c>
      <c r="H20" s="81">
        <v>0</v>
      </c>
      <c r="I20" s="81">
        <v>1553704</v>
      </c>
      <c r="J20" s="81">
        <v>444</v>
      </c>
      <c r="K20" s="79">
        <f t="shared" si="0"/>
        <v>13808684</v>
      </c>
    </row>
    <row r="21" spans="1:11" x14ac:dyDescent="0.25">
      <c r="A21" s="46" t="s">
        <v>21</v>
      </c>
      <c r="B21" s="26"/>
      <c r="C21" s="80">
        <v>0</v>
      </c>
      <c r="D21" s="81">
        <v>0</v>
      </c>
      <c r="E21" s="81">
        <v>0</v>
      </c>
      <c r="F21" s="81">
        <v>0</v>
      </c>
      <c r="G21" s="81">
        <v>0</v>
      </c>
      <c r="H21" s="81">
        <v>0</v>
      </c>
      <c r="I21" s="81">
        <v>138915</v>
      </c>
      <c r="J21" s="81">
        <v>0</v>
      </c>
      <c r="K21" s="79">
        <f t="shared" si="0"/>
        <v>138915</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150724</v>
      </c>
      <c r="J23" s="81">
        <v>0</v>
      </c>
      <c r="K23" s="79">
        <f t="shared" si="0"/>
        <v>150724</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40898</v>
      </c>
      <c r="F25" s="81">
        <v>0</v>
      </c>
      <c r="G25" s="81">
        <v>0</v>
      </c>
      <c r="H25" s="81">
        <v>0</v>
      </c>
      <c r="I25" s="81">
        <v>8022</v>
      </c>
      <c r="J25" s="81">
        <v>0</v>
      </c>
      <c r="K25" s="79">
        <f t="shared" si="0"/>
        <v>48920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320853</v>
      </c>
      <c r="H29" s="81">
        <v>0</v>
      </c>
      <c r="I29" s="81">
        <v>117444</v>
      </c>
      <c r="J29" s="81">
        <v>0</v>
      </c>
      <c r="K29" s="79">
        <f t="shared" si="0"/>
        <v>438297</v>
      </c>
    </row>
    <row r="30" spans="1:11" x14ac:dyDescent="0.25">
      <c r="A30" s="46" t="s">
        <v>31</v>
      </c>
      <c r="B30" s="26"/>
      <c r="C30" s="80">
        <v>0</v>
      </c>
      <c r="D30" s="81">
        <v>0</v>
      </c>
      <c r="E30" s="81">
        <v>0</v>
      </c>
      <c r="F30" s="81">
        <v>0</v>
      </c>
      <c r="G30" s="81">
        <v>56083</v>
      </c>
      <c r="H30" s="81">
        <v>0</v>
      </c>
      <c r="I30" s="81">
        <v>32000</v>
      </c>
      <c r="J30" s="81">
        <v>0</v>
      </c>
      <c r="K30" s="79">
        <f t="shared" si="0"/>
        <v>88083</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16991</v>
      </c>
      <c r="F32" s="81">
        <v>0</v>
      </c>
      <c r="G32" s="81">
        <v>0</v>
      </c>
      <c r="H32" s="81">
        <v>23732</v>
      </c>
      <c r="I32" s="81">
        <v>0</v>
      </c>
      <c r="J32" s="81">
        <v>0</v>
      </c>
      <c r="K32" s="79">
        <f t="shared" si="0"/>
        <v>40723</v>
      </c>
    </row>
    <row r="33" spans="1:11" x14ac:dyDescent="0.25">
      <c r="A33" s="46" t="s">
        <v>34</v>
      </c>
      <c r="B33" s="26"/>
      <c r="C33" s="80">
        <v>0</v>
      </c>
      <c r="D33" s="81">
        <v>0</v>
      </c>
      <c r="E33" s="81">
        <v>0</v>
      </c>
      <c r="F33" s="81">
        <v>0</v>
      </c>
      <c r="G33" s="81">
        <v>0</v>
      </c>
      <c r="H33" s="81">
        <v>0</v>
      </c>
      <c r="I33" s="81">
        <v>2500</v>
      </c>
      <c r="J33" s="81">
        <v>0</v>
      </c>
      <c r="K33" s="79">
        <f t="shared" si="0"/>
        <v>2500</v>
      </c>
    </row>
    <row r="34" spans="1:11" x14ac:dyDescent="0.25">
      <c r="A34" s="46" t="s">
        <v>35</v>
      </c>
      <c r="B34" s="26"/>
      <c r="C34" s="80">
        <v>7485240</v>
      </c>
      <c r="D34" s="81">
        <v>0</v>
      </c>
      <c r="E34" s="81">
        <v>1716428</v>
      </c>
      <c r="F34" s="81">
        <v>0</v>
      </c>
      <c r="G34" s="81">
        <v>0</v>
      </c>
      <c r="H34" s="81">
        <v>0</v>
      </c>
      <c r="I34" s="81">
        <v>468501</v>
      </c>
      <c r="J34" s="81">
        <v>0</v>
      </c>
      <c r="K34" s="79">
        <f t="shared" si="0"/>
        <v>9670169</v>
      </c>
    </row>
    <row r="35" spans="1:11" x14ac:dyDescent="0.25">
      <c r="A35" s="46" t="s">
        <v>36</v>
      </c>
      <c r="B35" s="26"/>
      <c r="C35" s="80">
        <v>0</v>
      </c>
      <c r="D35" s="81">
        <v>0</v>
      </c>
      <c r="E35" s="81">
        <v>0</v>
      </c>
      <c r="F35" s="81">
        <v>0</v>
      </c>
      <c r="G35" s="81">
        <v>0</v>
      </c>
      <c r="H35" s="81">
        <v>0</v>
      </c>
      <c r="I35" s="81">
        <v>1145721</v>
      </c>
      <c r="J35" s="81">
        <v>0</v>
      </c>
      <c r="K35" s="79">
        <f t="shared" si="0"/>
        <v>1145721</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9293256</v>
      </c>
      <c r="D39" s="81">
        <v>0</v>
      </c>
      <c r="E39" s="81">
        <v>0</v>
      </c>
      <c r="F39" s="81">
        <v>0</v>
      </c>
      <c r="G39" s="81">
        <v>0</v>
      </c>
      <c r="H39" s="81">
        <v>0</v>
      </c>
      <c r="I39" s="81">
        <v>1585722</v>
      </c>
      <c r="J39" s="81">
        <v>0</v>
      </c>
      <c r="K39" s="79">
        <f t="shared" si="0"/>
        <v>10878978</v>
      </c>
    </row>
    <row r="40" spans="1:11" x14ac:dyDescent="0.25">
      <c r="A40" s="46" t="s">
        <v>40</v>
      </c>
      <c r="B40" s="26"/>
      <c r="C40" s="80">
        <v>0</v>
      </c>
      <c r="D40" s="81">
        <v>0</v>
      </c>
      <c r="E40" s="81">
        <v>0</v>
      </c>
      <c r="F40" s="81">
        <v>0</v>
      </c>
      <c r="G40" s="81">
        <v>0</v>
      </c>
      <c r="H40" s="81">
        <v>0</v>
      </c>
      <c r="I40" s="81">
        <v>332528</v>
      </c>
      <c r="J40" s="81">
        <v>0</v>
      </c>
      <c r="K40" s="79">
        <f t="shared" si="0"/>
        <v>332528</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23190</v>
      </c>
      <c r="H44" s="81">
        <v>0</v>
      </c>
      <c r="I44" s="81">
        <v>0</v>
      </c>
      <c r="J44" s="81">
        <v>0</v>
      </c>
      <c r="K44" s="79">
        <f t="shared" si="0"/>
        <v>23190</v>
      </c>
    </row>
    <row r="45" spans="1:11" x14ac:dyDescent="0.25">
      <c r="A45" s="46" t="s">
        <v>44</v>
      </c>
      <c r="B45" s="26"/>
      <c r="C45" s="80">
        <v>0</v>
      </c>
      <c r="D45" s="81">
        <v>0</v>
      </c>
      <c r="E45" s="81">
        <v>0</v>
      </c>
      <c r="F45" s="81">
        <v>0</v>
      </c>
      <c r="G45" s="81">
        <v>0</v>
      </c>
      <c r="H45" s="81">
        <v>0</v>
      </c>
      <c r="I45" s="81">
        <v>787284</v>
      </c>
      <c r="J45" s="81">
        <v>0</v>
      </c>
      <c r="K45" s="79">
        <f t="shared" si="0"/>
        <v>787284</v>
      </c>
    </row>
    <row r="46" spans="1:11" x14ac:dyDescent="0.25">
      <c r="A46" s="46" t="s">
        <v>45</v>
      </c>
      <c r="B46" s="26"/>
      <c r="C46" s="80">
        <v>0</v>
      </c>
      <c r="D46" s="81">
        <v>0</v>
      </c>
      <c r="E46" s="81">
        <v>0</v>
      </c>
      <c r="F46" s="81">
        <v>0</v>
      </c>
      <c r="G46" s="81">
        <v>0</v>
      </c>
      <c r="H46" s="81">
        <v>0</v>
      </c>
      <c r="I46" s="81">
        <v>759957</v>
      </c>
      <c r="J46" s="81">
        <v>0</v>
      </c>
      <c r="K46" s="79">
        <f t="shared" si="0"/>
        <v>759957</v>
      </c>
    </row>
    <row r="47" spans="1:11" x14ac:dyDescent="0.25">
      <c r="A47" s="46" t="s">
        <v>46</v>
      </c>
      <c r="B47" s="26"/>
      <c r="C47" s="80">
        <v>44241336</v>
      </c>
      <c r="D47" s="81">
        <v>0</v>
      </c>
      <c r="E47" s="81">
        <v>0</v>
      </c>
      <c r="F47" s="81">
        <v>0</v>
      </c>
      <c r="G47" s="81">
        <v>0</v>
      </c>
      <c r="H47" s="81">
        <v>0</v>
      </c>
      <c r="I47" s="81">
        <v>0</v>
      </c>
      <c r="J47" s="81">
        <v>0</v>
      </c>
      <c r="K47" s="79">
        <f t="shared" si="0"/>
        <v>44241336</v>
      </c>
    </row>
    <row r="48" spans="1:11" x14ac:dyDescent="0.25">
      <c r="A48" s="46" t="s">
        <v>47</v>
      </c>
      <c r="B48" s="26"/>
      <c r="C48" s="80">
        <v>0</v>
      </c>
      <c r="D48" s="81">
        <v>0</v>
      </c>
      <c r="E48" s="81">
        <v>0</v>
      </c>
      <c r="F48" s="81">
        <v>0</v>
      </c>
      <c r="G48" s="81">
        <v>0</v>
      </c>
      <c r="H48" s="81">
        <v>0</v>
      </c>
      <c r="I48" s="81">
        <v>275503</v>
      </c>
      <c r="J48" s="81">
        <v>0</v>
      </c>
      <c r="K48" s="79">
        <f t="shared" si="0"/>
        <v>275503</v>
      </c>
    </row>
    <row r="49" spans="1:11" x14ac:dyDescent="0.25">
      <c r="A49" s="46" t="s">
        <v>48</v>
      </c>
      <c r="B49" s="26"/>
      <c r="C49" s="80">
        <v>0</v>
      </c>
      <c r="D49" s="81">
        <v>1000</v>
      </c>
      <c r="E49" s="81">
        <v>0</v>
      </c>
      <c r="F49" s="81">
        <v>0</v>
      </c>
      <c r="G49" s="81">
        <v>0</v>
      </c>
      <c r="H49" s="81">
        <v>0</v>
      </c>
      <c r="I49" s="81">
        <v>0</v>
      </c>
      <c r="J49" s="81">
        <v>0</v>
      </c>
      <c r="K49" s="79">
        <f t="shared" si="0"/>
        <v>1000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357704</v>
      </c>
      <c r="J51" s="81">
        <v>0</v>
      </c>
      <c r="K51" s="79">
        <f t="shared" si="0"/>
        <v>357704</v>
      </c>
    </row>
    <row r="52" spans="1:11" x14ac:dyDescent="0.25">
      <c r="A52" s="46" t="s">
        <v>50</v>
      </c>
      <c r="B52" s="26"/>
      <c r="C52" s="80">
        <v>0</v>
      </c>
      <c r="D52" s="81">
        <v>0</v>
      </c>
      <c r="E52" s="81">
        <v>0</v>
      </c>
      <c r="F52" s="81">
        <v>0</v>
      </c>
      <c r="G52" s="81">
        <v>0</v>
      </c>
      <c r="H52" s="81">
        <v>0</v>
      </c>
      <c r="I52" s="81">
        <v>9950</v>
      </c>
      <c r="J52" s="81">
        <v>0</v>
      </c>
      <c r="K52" s="79">
        <f t="shared" si="0"/>
        <v>9950</v>
      </c>
    </row>
    <row r="53" spans="1:11" x14ac:dyDescent="0.25">
      <c r="A53" s="46" t="s">
        <v>51</v>
      </c>
      <c r="B53" s="26"/>
      <c r="C53" s="80">
        <v>0</v>
      </c>
      <c r="D53" s="81">
        <v>0</v>
      </c>
      <c r="E53" s="81">
        <v>0</v>
      </c>
      <c r="F53" s="81">
        <v>0</v>
      </c>
      <c r="G53" s="81">
        <v>0</v>
      </c>
      <c r="H53" s="81">
        <v>0</v>
      </c>
      <c r="I53" s="81">
        <v>1423676</v>
      </c>
      <c r="J53" s="81">
        <v>0</v>
      </c>
      <c r="K53" s="79">
        <f t="shared" si="0"/>
        <v>1423676</v>
      </c>
    </row>
    <row r="54" spans="1:11" x14ac:dyDescent="0.25">
      <c r="A54" s="46" t="s">
        <v>4</v>
      </c>
      <c r="B54" s="26"/>
      <c r="C54" s="80">
        <v>29913714</v>
      </c>
      <c r="D54" s="81">
        <v>4335380</v>
      </c>
      <c r="E54" s="81">
        <v>0</v>
      </c>
      <c r="F54" s="81">
        <v>0</v>
      </c>
      <c r="G54" s="81">
        <v>0</v>
      </c>
      <c r="H54" s="81">
        <v>0</v>
      </c>
      <c r="I54" s="81">
        <v>0</v>
      </c>
      <c r="J54" s="81">
        <v>0</v>
      </c>
      <c r="K54" s="79">
        <f t="shared" si="0"/>
        <v>34249094</v>
      </c>
    </row>
    <row r="55" spans="1:11" x14ac:dyDescent="0.25">
      <c r="A55" s="46" t="s">
        <v>52</v>
      </c>
      <c r="B55" s="26"/>
      <c r="C55" s="80">
        <v>0</v>
      </c>
      <c r="D55" s="81">
        <v>0</v>
      </c>
      <c r="E55" s="81">
        <v>0</v>
      </c>
      <c r="F55" s="81">
        <v>0</v>
      </c>
      <c r="G55" s="81">
        <v>0</v>
      </c>
      <c r="H55" s="81">
        <v>0</v>
      </c>
      <c r="I55" s="81">
        <v>36925</v>
      </c>
      <c r="J55" s="81">
        <v>0</v>
      </c>
      <c r="K55" s="79">
        <f t="shared" si="0"/>
        <v>36925</v>
      </c>
    </row>
    <row r="56" spans="1:11" x14ac:dyDescent="0.25">
      <c r="A56" s="46" t="s">
        <v>53</v>
      </c>
      <c r="B56" s="26"/>
      <c r="C56" s="80">
        <v>0</v>
      </c>
      <c r="D56" s="81">
        <v>0</v>
      </c>
      <c r="E56" s="81">
        <v>0</v>
      </c>
      <c r="F56" s="81">
        <v>0</v>
      </c>
      <c r="G56" s="81">
        <v>557960</v>
      </c>
      <c r="H56" s="81">
        <v>0</v>
      </c>
      <c r="I56" s="81">
        <v>0</v>
      </c>
      <c r="J56" s="81">
        <v>0</v>
      </c>
      <c r="K56" s="79">
        <f t="shared" si="0"/>
        <v>557960</v>
      </c>
    </row>
    <row r="57" spans="1:11" x14ac:dyDescent="0.25">
      <c r="A57" s="46" t="s">
        <v>54</v>
      </c>
      <c r="B57" s="26"/>
      <c r="C57" s="80">
        <v>0</v>
      </c>
      <c r="D57" s="81">
        <v>0</v>
      </c>
      <c r="E57" s="81">
        <v>0</v>
      </c>
      <c r="F57" s="81">
        <v>0</v>
      </c>
      <c r="G57" s="81">
        <v>0</v>
      </c>
      <c r="H57" s="81">
        <v>0</v>
      </c>
      <c r="I57" s="81">
        <v>189702</v>
      </c>
      <c r="J57" s="81">
        <v>0</v>
      </c>
      <c r="K57" s="79">
        <f t="shared" si="0"/>
        <v>189702</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551877</v>
      </c>
      <c r="J59" s="81">
        <v>21600</v>
      </c>
      <c r="K59" s="79">
        <f t="shared" si="0"/>
        <v>573477</v>
      </c>
    </row>
    <row r="60" spans="1:11" x14ac:dyDescent="0.25">
      <c r="A60" s="46" t="s">
        <v>99</v>
      </c>
      <c r="B60" s="26"/>
      <c r="C60" s="80">
        <v>4390381</v>
      </c>
      <c r="D60" s="81">
        <v>0</v>
      </c>
      <c r="E60" s="81">
        <v>0</v>
      </c>
      <c r="F60" s="81">
        <v>0</v>
      </c>
      <c r="G60" s="81">
        <v>0</v>
      </c>
      <c r="H60" s="81">
        <v>0</v>
      </c>
      <c r="I60" s="81">
        <v>170379</v>
      </c>
      <c r="J60" s="81">
        <v>0</v>
      </c>
      <c r="K60" s="79">
        <f t="shared" si="0"/>
        <v>4560760</v>
      </c>
    </row>
    <row r="61" spans="1:11" x14ac:dyDescent="0.25">
      <c r="A61" s="46" t="s">
        <v>56</v>
      </c>
      <c r="B61" s="26"/>
      <c r="C61" s="80">
        <v>5807671</v>
      </c>
      <c r="D61" s="81">
        <v>0</v>
      </c>
      <c r="E61" s="81">
        <v>0</v>
      </c>
      <c r="F61" s="81">
        <v>0</v>
      </c>
      <c r="G61" s="81">
        <v>0</v>
      </c>
      <c r="H61" s="81">
        <v>0</v>
      </c>
      <c r="I61" s="81">
        <v>0</v>
      </c>
      <c r="J61" s="81">
        <v>0</v>
      </c>
      <c r="K61" s="79">
        <f t="shared" si="0"/>
        <v>5807671</v>
      </c>
    </row>
    <row r="62" spans="1:11" x14ac:dyDescent="0.25">
      <c r="A62" s="46" t="s">
        <v>6</v>
      </c>
      <c r="B62" s="26"/>
      <c r="C62" s="80">
        <v>18629619</v>
      </c>
      <c r="D62" s="81">
        <v>0</v>
      </c>
      <c r="E62" s="81">
        <v>0</v>
      </c>
      <c r="F62" s="81">
        <v>0</v>
      </c>
      <c r="G62" s="81">
        <v>0</v>
      </c>
      <c r="H62" s="81">
        <v>0</v>
      </c>
      <c r="I62" s="81">
        <v>0</v>
      </c>
      <c r="J62" s="81">
        <v>0</v>
      </c>
      <c r="K62" s="79">
        <f t="shared" si="0"/>
        <v>18629619</v>
      </c>
    </row>
    <row r="63" spans="1:11" x14ac:dyDescent="0.25">
      <c r="A63" s="46" t="s">
        <v>5</v>
      </c>
      <c r="B63" s="26"/>
      <c r="C63" s="80">
        <v>0</v>
      </c>
      <c r="D63" s="81">
        <v>0</v>
      </c>
      <c r="E63" s="81">
        <v>0</v>
      </c>
      <c r="F63" s="81">
        <v>0</v>
      </c>
      <c r="G63" s="81">
        <v>0</v>
      </c>
      <c r="H63" s="81">
        <v>0</v>
      </c>
      <c r="I63" s="81">
        <v>64814</v>
      </c>
      <c r="J63" s="81">
        <v>0</v>
      </c>
      <c r="K63" s="79">
        <f t="shared" si="0"/>
        <v>64814</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85</v>
      </c>
      <c r="H66" s="81">
        <v>0</v>
      </c>
      <c r="I66" s="81">
        <v>17776</v>
      </c>
      <c r="J66" s="81">
        <v>0</v>
      </c>
      <c r="K66" s="79">
        <f t="shared" si="0"/>
        <v>17861</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218466</v>
      </c>
      <c r="J68" s="81">
        <v>391506</v>
      </c>
      <c r="K68" s="79">
        <f t="shared" si="0"/>
        <v>609972</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157892282</v>
      </c>
      <c r="D72" s="61">
        <f t="shared" si="1"/>
        <v>4336380</v>
      </c>
      <c r="E72" s="61">
        <f t="shared" si="1"/>
        <v>1774317</v>
      </c>
      <c r="F72" s="61">
        <f t="shared" si="1"/>
        <v>1498760</v>
      </c>
      <c r="G72" s="61">
        <f t="shared" si="1"/>
        <v>1010138</v>
      </c>
      <c r="H72" s="61">
        <f>SUM(H5:H71)</f>
        <v>23732</v>
      </c>
      <c r="I72" s="61">
        <f>SUM(I5:I71)</f>
        <v>11976570</v>
      </c>
      <c r="J72" s="61">
        <f>SUM(J5:J71)</f>
        <v>413550</v>
      </c>
      <c r="K72" s="62">
        <f t="shared" si="1"/>
        <v>178925729</v>
      </c>
    </row>
    <row r="73" spans="1:11" x14ac:dyDescent="0.25">
      <c r="A73" s="56" t="s">
        <v>74</v>
      </c>
      <c r="B73" s="59"/>
      <c r="C73" s="63">
        <f>(C72/$K72)</f>
        <v>0.88244593375388736</v>
      </c>
      <c r="D73" s="64">
        <f t="shared" ref="D73:K73" si="2">(D72/$K72)</f>
        <v>2.4235642488286298E-2</v>
      </c>
      <c r="E73" s="64">
        <f t="shared" si="2"/>
        <v>9.9165000467875703E-3</v>
      </c>
      <c r="F73" s="64">
        <f t="shared" si="2"/>
        <v>8.3764364598453035E-3</v>
      </c>
      <c r="G73" s="64">
        <f t="shared" si="2"/>
        <v>5.645571520907426E-3</v>
      </c>
      <c r="H73" s="64">
        <f t="shared" si="2"/>
        <v>1.3263603916907892E-4</v>
      </c>
      <c r="I73" s="64">
        <f>(I72/$K72)</f>
        <v>6.6935985489264091E-2</v>
      </c>
      <c r="J73" s="64">
        <f t="shared" si="2"/>
        <v>2.3112942018528818E-3</v>
      </c>
      <c r="K73" s="65">
        <f t="shared" si="2"/>
        <v>1</v>
      </c>
    </row>
    <row r="74" spans="1:11" x14ac:dyDescent="0.25">
      <c r="A74" s="66" t="s">
        <v>96</v>
      </c>
      <c r="B74" s="52"/>
      <c r="C74" s="67">
        <f>COUNTIF(C5:C71,"&gt;0")</f>
        <v>13</v>
      </c>
      <c r="D74" s="67">
        <f t="shared" ref="D74:K74" si="3">COUNTIF(D5:D71,"&gt;0")</f>
        <v>2</v>
      </c>
      <c r="E74" s="67">
        <f t="shared" si="3"/>
        <v>3</v>
      </c>
      <c r="F74" s="67">
        <f t="shared" si="3"/>
        <v>1</v>
      </c>
      <c r="G74" s="67">
        <f t="shared" si="3"/>
        <v>8</v>
      </c>
      <c r="H74" s="67">
        <f t="shared" si="3"/>
        <v>1</v>
      </c>
      <c r="I74" s="67">
        <f t="shared" si="3"/>
        <v>26</v>
      </c>
      <c r="J74" s="67">
        <f t="shared" si="3"/>
        <v>3</v>
      </c>
      <c r="K74" s="69">
        <f t="shared" si="3"/>
        <v>41</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102</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79</v>
      </c>
      <c r="H5" s="22">
        <v>0</v>
      </c>
      <c r="I5" s="22">
        <v>474127</v>
      </c>
      <c r="J5" s="22">
        <v>0</v>
      </c>
      <c r="K5" s="24">
        <f>SUM(C5:J5)</f>
        <v>474206</v>
      </c>
    </row>
    <row r="6" spans="1:11" x14ac:dyDescent="0.25">
      <c r="A6" s="46" t="s">
        <v>8</v>
      </c>
      <c r="B6" s="26"/>
      <c r="C6" s="80">
        <v>666262</v>
      </c>
      <c r="D6" s="81">
        <v>0</v>
      </c>
      <c r="E6" s="81">
        <v>0</v>
      </c>
      <c r="F6" s="81">
        <v>0</v>
      </c>
      <c r="G6" s="81">
        <v>0</v>
      </c>
      <c r="H6" s="81">
        <v>0</v>
      </c>
      <c r="I6" s="81">
        <v>0</v>
      </c>
      <c r="J6" s="81">
        <v>0</v>
      </c>
      <c r="K6" s="79">
        <f>SUM(C6:J6)</f>
        <v>666262</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15547727</v>
      </c>
      <c r="D9" s="81">
        <v>0</v>
      </c>
      <c r="E9" s="81">
        <v>0</v>
      </c>
      <c r="F9" s="81">
        <v>0</v>
      </c>
      <c r="G9" s="81">
        <v>0</v>
      </c>
      <c r="H9" s="81">
        <v>0</v>
      </c>
      <c r="I9" s="81">
        <v>0</v>
      </c>
      <c r="J9" s="81">
        <v>0</v>
      </c>
      <c r="K9" s="79">
        <f t="shared" si="0"/>
        <v>15547727</v>
      </c>
    </row>
    <row r="10" spans="1:11" x14ac:dyDescent="0.25">
      <c r="A10" s="46" t="s">
        <v>12</v>
      </c>
      <c r="B10" s="26"/>
      <c r="C10" s="80">
        <v>1248000</v>
      </c>
      <c r="D10" s="81">
        <v>0</v>
      </c>
      <c r="E10" s="81">
        <v>0</v>
      </c>
      <c r="F10" s="81">
        <v>0</v>
      </c>
      <c r="G10" s="81">
        <v>0</v>
      </c>
      <c r="H10" s="81">
        <v>0</v>
      </c>
      <c r="I10" s="81">
        <v>0</v>
      </c>
      <c r="J10" s="81">
        <v>0</v>
      </c>
      <c r="K10" s="79">
        <f t="shared" si="0"/>
        <v>1248000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8456735</v>
      </c>
      <c r="D12" s="81">
        <v>0</v>
      </c>
      <c r="E12" s="81">
        <v>0</v>
      </c>
      <c r="F12" s="81">
        <v>0</v>
      </c>
      <c r="G12" s="81">
        <v>0</v>
      </c>
      <c r="H12" s="81">
        <v>0</v>
      </c>
      <c r="I12" s="81">
        <v>0</v>
      </c>
      <c r="J12" s="81">
        <v>0</v>
      </c>
      <c r="K12" s="79">
        <f t="shared" si="0"/>
        <v>8456735</v>
      </c>
    </row>
    <row r="13" spans="1:11" x14ac:dyDescent="0.25">
      <c r="A13" s="46" t="s">
        <v>15</v>
      </c>
      <c r="B13" s="26"/>
      <c r="C13" s="80">
        <v>0</v>
      </c>
      <c r="D13" s="81">
        <v>0</v>
      </c>
      <c r="E13" s="81">
        <v>0</v>
      </c>
      <c r="F13" s="81">
        <v>0</v>
      </c>
      <c r="G13" s="81">
        <v>51402</v>
      </c>
      <c r="H13" s="81">
        <v>0</v>
      </c>
      <c r="I13" s="81">
        <v>0</v>
      </c>
      <c r="J13" s="81">
        <v>0</v>
      </c>
      <c r="K13" s="79">
        <f t="shared" si="0"/>
        <v>51402</v>
      </c>
    </row>
    <row r="14" spans="1:11" x14ac:dyDescent="0.25">
      <c r="A14" s="46" t="s">
        <v>16</v>
      </c>
      <c r="B14" s="26"/>
      <c r="C14" s="80">
        <v>0</v>
      </c>
      <c r="D14" s="81">
        <v>0</v>
      </c>
      <c r="E14" s="81">
        <v>0</v>
      </c>
      <c r="F14" s="81">
        <v>0</v>
      </c>
      <c r="G14" s="81">
        <v>0</v>
      </c>
      <c r="H14" s="81">
        <v>0</v>
      </c>
      <c r="I14" s="81">
        <v>1214945</v>
      </c>
      <c r="J14" s="81">
        <v>26759</v>
      </c>
      <c r="K14" s="79">
        <f t="shared" si="0"/>
        <v>1241704</v>
      </c>
    </row>
    <row r="15" spans="1:11" x14ac:dyDescent="0.25">
      <c r="A15" s="46" t="s">
        <v>17</v>
      </c>
      <c r="B15" s="26"/>
      <c r="C15" s="80">
        <v>0</v>
      </c>
      <c r="D15" s="81">
        <v>0</v>
      </c>
      <c r="E15" s="81">
        <v>6307227</v>
      </c>
      <c r="F15" s="81">
        <v>0</v>
      </c>
      <c r="G15" s="81">
        <v>0</v>
      </c>
      <c r="H15" s="81">
        <v>0</v>
      </c>
      <c r="I15" s="81">
        <v>0</v>
      </c>
      <c r="J15" s="81">
        <v>0</v>
      </c>
      <c r="K15" s="79">
        <f t="shared" si="0"/>
        <v>6307227</v>
      </c>
    </row>
    <row r="16" spans="1:11" x14ac:dyDescent="0.25">
      <c r="A16" s="46" t="s">
        <v>18</v>
      </c>
      <c r="B16" s="26"/>
      <c r="C16" s="80">
        <v>0</v>
      </c>
      <c r="D16" s="81">
        <v>0</v>
      </c>
      <c r="E16" s="81">
        <v>0</v>
      </c>
      <c r="F16" s="81">
        <v>0</v>
      </c>
      <c r="G16" s="81">
        <v>0</v>
      </c>
      <c r="H16" s="81">
        <v>0</v>
      </c>
      <c r="I16" s="81">
        <v>0</v>
      </c>
      <c r="J16" s="81">
        <v>0</v>
      </c>
      <c r="K16" s="79">
        <f t="shared" si="0"/>
        <v>0</v>
      </c>
    </row>
    <row r="17" spans="1:11" x14ac:dyDescent="0.25">
      <c r="A17" s="46" t="s">
        <v>105</v>
      </c>
      <c r="B17" s="26"/>
      <c r="C17" s="80">
        <v>1268980</v>
      </c>
      <c r="D17" s="81">
        <v>0</v>
      </c>
      <c r="E17" s="81">
        <v>0</v>
      </c>
      <c r="F17" s="81">
        <v>0</v>
      </c>
      <c r="G17" s="81">
        <v>0</v>
      </c>
      <c r="H17" s="81">
        <v>0</v>
      </c>
      <c r="I17" s="81">
        <v>0</v>
      </c>
      <c r="J17" s="81">
        <v>0</v>
      </c>
      <c r="K17" s="79">
        <f t="shared" si="0"/>
        <v>1268980</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9960518</v>
      </c>
      <c r="D20" s="81">
        <v>0</v>
      </c>
      <c r="E20" s="81">
        <v>0</v>
      </c>
      <c r="F20" s="81">
        <v>1613922</v>
      </c>
      <c r="G20" s="81">
        <v>0</v>
      </c>
      <c r="H20" s="81">
        <v>0</v>
      </c>
      <c r="I20" s="81">
        <v>1670657</v>
      </c>
      <c r="J20" s="81">
        <v>486</v>
      </c>
      <c r="K20" s="79">
        <f t="shared" si="0"/>
        <v>13245583</v>
      </c>
    </row>
    <row r="21" spans="1:11" x14ac:dyDescent="0.25">
      <c r="A21" s="46" t="s">
        <v>21</v>
      </c>
      <c r="B21" s="26"/>
      <c r="C21" s="80">
        <v>0</v>
      </c>
      <c r="D21" s="81">
        <v>0</v>
      </c>
      <c r="E21" s="81">
        <v>0</v>
      </c>
      <c r="F21" s="81">
        <v>0</v>
      </c>
      <c r="G21" s="81">
        <v>0</v>
      </c>
      <c r="H21" s="81">
        <v>0</v>
      </c>
      <c r="I21" s="81">
        <v>126249</v>
      </c>
      <c r="J21" s="81">
        <v>0</v>
      </c>
      <c r="K21" s="79">
        <f t="shared" si="0"/>
        <v>126249</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137411</v>
      </c>
      <c r="J23" s="81">
        <v>0</v>
      </c>
      <c r="K23" s="79">
        <f t="shared" si="0"/>
        <v>137411</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9263</v>
      </c>
      <c r="J25" s="81">
        <v>0</v>
      </c>
      <c r="K25" s="79">
        <f t="shared" si="0"/>
        <v>9263</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217648</v>
      </c>
      <c r="E29" s="81">
        <v>0</v>
      </c>
      <c r="F29" s="81">
        <v>0</v>
      </c>
      <c r="G29" s="81">
        <v>0</v>
      </c>
      <c r="H29" s="81">
        <v>0</v>
      </c>
      <c r="I29" s="81">
        <v>140037</v>
      </c>
      <c r="J29" s="81">
        <v>0</v>
      </c>
      <c r="K29" s="79">
        <f t="shared" si="0"/>
        <v>357685</v>
      </c>
    </row>
    <row r="30" spans="1:11" x14ac:dyDescent="0.25">
      <c r="A30" s="46" t="s">
        <v>31</v>
      </c>
      <c r="B30" s="26"/>
      <c r="C30" s="80">
        <v>0</v>
      </c>
      <c r="D30" s="81">
        <v>0</v>
      </c>
      <c r="E30" s="81">
        <v>0</v>
      </c>
      <c r="F30" s="81">
        <v>0</v>
      </c>
      <c r="G30" s="81">
        <v>54113</v>
      </c>
      <c r="H30" s="81">
        <v>0</v>
      </c>
      <c r="I30" s="81">
        <v>40000</v>
      </c>
      <c r="J30" s="81">
        <v>0</v>
      </c>
      <c r="K30" s="79">
        <f t="shared" si="0"/>
        <v>94113</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17577</v>
      </c>
      <c r="F32" s="81">
        <v>0</v>
      </c>
      <c r="G32" s="81">
        <v>0</v>
      </c>
      <c r="H32" s="81">
        <v>23372</v>
      </c>
      <c r="I32" s="81">
        <v>0</v>
      </c>
      <c r="J32" s="81">
        <v>0</v>
      </c>
      <c r="K32" s="79">
        <f t="shared" si="0"/>
        <v>40949</v>
      </c>
    </row>
    <row r="33" spans="1:11" x14ac:dyDescent="0.25">
      <c r="A33" s="46" t="s">
        <v>34</v>
      </c>
      <c r="B33" s="26"/>
      <c r="C33" s="80">
        <v>0</v>
      </c>
      <c r="D33" s="81">
        <v>0</v>
      </c>
      <c r="E33" s="81">
        <v>0</v>
      </c>
      <c r="F33" s="81">
        <v>0</v>
      </c>
      <c r="G33" s="81">
        <v>0</v>
      </c>
      <c r="H33" s="81">
        <v>0</v>
      </c>
      <c r="I33" s="81">
        <v>2505</v>
      </c>
      <c r="J33" s="81">
        <v>0</v>
      </c>
      <c r="K33" s="79">
        <f t="shared" si="0"/>
        <v>2505</v>
      </c>
    </row>
    <row r="34" spans="1:11" x14ac:dyDescent="0.25">
      <c r="A34" s="46" t="s">
        <v>35</v>
      </c>
      <c r="B34" s="26"/>
      <c r="C34" s="80">
        <v>7193822</v>
      </c>
      <c r="D34" s="81">
        <v>0</v>
      </c>
      <c r="E34" s="81">
        <v>2249577</v>
      </c>
      <c r="F34" s="81">
        <v>0</v>
      </c>
      <c r="G34" s="81">
        <v>0</v>
      </c>
      <c r="H34" s="81">
        <v>0</v>
      </c>
      <c r="I34" s="81">
        <v>0</v>
      </c>
      <c r="J34" s="81">
        <v>0</v>
      </c>
      <c r="K34" s="79">
        <f t="shared" si="0"/>
        <v>9443399</v>
      </c>
    </row>
    <row r="35" spans="1:11" x14ac:dyDescent="0.25">
      <c r="A35" s="46" t="s">
        <v>36</v>
      </c>
      <c r="B35" s="26"/>
      <c r="C35" s="80">
        <v>0</v>
      </c>
      <c r="D35" s="81">
        <v>0</v>
      </c>
      <c r="E35" s="81">
        <v>0</v>
      </c>
      <c r="F35" s="81">
        <v>0</v>
      </c>
      <c r="G35" s="81">
        <v>0</v>
      </c>
      <c r="H35" s="81">
        <v>0</v>
      </c>
      <c r="I35" s="81">
        <v>1066458</v>
      </c>
      <c r="J35" s="81">
        <v>0</v>
      </c>
      <c r="K35" s="79">
        <f t="shared" si="0"/>
        <v>1066458</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9161456</v>
      </c>
      <c r="D39" s="81">
        <v>0</v>
      </c>
      <c r="E39" s="81">
        <v>0</v>
      </c>
      <c r="F39" s="81">
        <v>0</v>
      </c>
      <c r="G39" s="81">
        <v>0</v>
      </c>
      <c r="H39" s="81">
        <v>0</v>
      </c>
      <c r="I39" s="81">
        <v>2220404</v>
      </c>
      <c r="J39" s="81">
        <v>0</v>
      </c>
      <c r="K39" s="79">
        <f t="shared" si="0"/>
        <v>11381860</v>
      </c>
    </row>
    <row r="40" spans="1:11" x14ac:dyDescent="0.25">
      <c r="A40" s="46" t="s">
        <v>40</v>
      </c>
      <c r="B40" s="26"/>
      <c r="C40" s="80">
        <v>0</v>
      </c>
      <c r="D40" s="81">
        <v>0</v>
      </c>
      <c r="E40" s="81">
        <v>0</v>
      </c>
      <c r="F40" s="81">
        <v>0</v>
      </c>
      <c r="G40" s="81">
        <v>0</v>
      </c>
      <c r="H40" s="81">
        <v>0</v>
      </c>
      <c r="I40" s="81">
        <v>335633</v>
      </c>
      <c r="J40" s="81">
        <v>0</v>
      </c>
      <c r="K40" s="79">
        <f t="shared" si="0"/>
        <v>335633</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883</v>
      </c>
      <c r="H44" s="81">
        <v>0</v>
      </c>
      <c r="I44" s="81">
        <v>0</v>
      </c>
      <c r="J44" s="81">
        <v>0</v>
      </c>
      <c r="K44" s="79">
        <f t="shared" si="0"/>
        <v>883</v>
      </c>
    </row>
    <row r="45" spans="1:11" x14ac:dyDescent="0.25">
      <c r="A45" s="46" t="s">
        <v>44</v>
      </c>
      <c r="B45" s="26"/>
      <c r="C45" s="80">
        <v>0</v>
      </c>
      <c r="D45" s="81">
        <v>0</v>
      </c>
      <c r="E45" s="81">
        <v>0</v>
      </c>
      <c r="F45" s="81">
        <v>0</v>
      </c>
      <c r="G45" s="81">
        <v>0</v>
      </c>
      <c r="H45" s="81">
        <v>0</v>
      </c>
      <c r="I45" s="81">
        <v>878473</v>
      </c>
      <c r="J45" s="81">
        <v>0</v>
      </c>
      <c r="K45" s="79">
        <f t="shared" si="0"/>
        <v>878473</v>
      </c>
    </row>
    <row r="46" spans="1:11" x14ac:dyDescent="0.25">
      <c r="A46" s="46" t="s">
        <v>45</v>
      </c>
      <c r="B46" s="26"/>
      <c r="C46" s="80">
        <v>0</v>
      </c>
      <c r="D46" s="81">
        <v>0</v>
      </c>
      <c r="E46" s="81">
        <v>0</v>
      </c>
      <c r="F46" s="81">
        <v>0</v>
      </c>
      <c r="G46" s="81">
        <v>0</v>
      </c>
      <c r="H46" s="81">
        <v>0</v>
      </c>
      <c r="I46" s="81">
        <v>805461</v>
      </c>
      <c r="J46" s="81">
        <v>0</v>
      </c>
      <c r="K46" s="79">
        <f t="shared" si="0"/>
        <v>805461</v>
      </c>
    </row>
    <row r="47" spans="1:11" x14ac:dyDescent="0.25">
      <c r="A47" s="46" t="s">
        <v>46</v>
      </c>
      <c r="B47" s="26"/>
      <c r="C47" s="80">
        <v>48668038</v>
      </c>
      <c r="D47" s="81">
        <v>0</v>
      </c>
      <c r="E47" s="81">
        <v>0</v>
      </c>
      <c r="F47" s="81">
        <v>0</v>
      </c>
      <c r="G47" s="81">
        <v>0</v>
      </c>
      <c r="H47" s="81">
        <v>0</v>
      </c>
      <c r="I47" s="81">
        <v>0</v>
      </c>
      <c r="J47" s="81">
        <v>0</v>
      </c>
      <c r="K47" s="79">
        <f t="shared" si="0"/>
        <v>48668038</v>
      </c>
    </row>
    <row r="48" spans="1:11" x14ac:dyDescent="0.25">
      <c r="A48" s="46" t="s">
        <v>47</v>
      </c>
      <c r="B48" s="26"/>
      <c r="C48" s="80">
        <v>0</v>
      </c>
      <c r="D48" s="81">
        <v>0</v>
      </c>
      <c r="E48" s="81">
        <v>0</v>
      </c>
      <c r="F48" s="81">
        <v>0</v>
      </c>
      <c r="G48" s="81">
        <v>0</v>
      </c>
      <c r="H48" s="81">
        <v>0</v>
      </c>
      <c r="I48" s="81">
        <v>267249</v>
      </c>
      <c r="J48" s="81">
        <v>0</v>
      </c>
      <c r="K48" s="79">
        <f t="shared" si="0"/>
        <v>267249</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304578</v>
      </c>
      <c r="J51" s="81">
        <v>0</v>
      </c>
      <c r="K51" s="79">
        <f t="shared" si="0"/>
        <v>304578</v>
      </c>
    </row>
    <row r="52" spans="1:11" x14ac:dyDescent="0.25">
      <c r="A52" s="46" t="s">
        <v>50</v>
      </c>
      <c r="B52" s="26"/>
      <c r="C52" s="80">
        <v>0</v>
      </c>
      <c r="D52" s="81">
        <v>0</v>
      </c>
      <c r="E52" s="81">
        <v>0</v>
      </c>
      <c r="F52" s="81">
        <v>0</v>
      </c>
      <c r="G52" s="81">
        <v>0</v>
      </c>
      <c r="H52" s="81">
        <v>0</v>
      </c>
      <c r="I52" s="81">
        <v>9775</v>
      </c>
      <c r="J52" s="81">
        <v>0</v>
      </c>
      <c r="K52" s="79">
        <f t="shared" si="0"/>
        <v>9775</v>
      </c>
    </row>
    <row r="53" spans="1:11" x14ac:dyDescent="0.25">
      <c r="A53" s="46" t="s">
        <v>51</v>
      </c>
      <c r="B53" s="26"/>
      <c r="C53" s="80">
        <v>0</v>
      </c>
      <c r="D53" s="81">
        <v>0</v>
      </c>
      <c r="E53" s="81">
        <v>0</v>
      </c>
      <c r="F53" s="81">
        <v>0</v>
      </c>
      <c r="G53" s="81">
        <v>0</v>
      </c>
      <c r="H53" s="81">
        <v>0</v>
      </c>
      <c r="I53" s="81">
        <v>0</v>
      </c>
      <c r="J53" s="81">
        <v>0</v>
      </c>
      <c r="K53" s="79">
        <f t="shared" si="0"/>
        <v>0</v>
      </c>
    </row>
    <row r="54" spans="1:11" x14ac:dyDescent="0.25">
      <c r="A54" s="46" t="s">
        <v>4</v>
      </c>
      <c r="B54" s="26"/>
      <c r="C54" s="80">
        <v>25042044</v>
      </c>
      <c r="D54" s="81">
        <v>0</v>
      </c>
      <c r="E54" s="81">
        <v>0</v>
      </c>
      <c r="F54" s="81">
        <v>0</v>
      </c>
      <c r="G54" s="81">
        <v>0</v>
      </c>
      <c r="H54" s="81">
        <v>0</v>
      </c>
      <c r="I54" s="81">
        <v>0</v>
      </c>
      <c r="J54" s="81">
        <v>0</v>
      </c>
      <c r="K54" s="79">
        <f t="shared" si="0"/>
        <v>25042044</v>
      </c>
    </row>
    <row r="55" spans="1:11" x14ac:dyDescent="0.25">
      <c r="A55" s="46" t="s">
        <v>52</v>
      </c>
      <c r="B55" s="26"/>
      <c r="C55" s="80">
        <v>0</v>
      </c>
      <c r="D55" s="81">
        <v>0</v>
      </c>
      <c r="E55" s="81">
        <v>0</v>
      </c>
      <c r="F55" s="81">
        <v>0</v>
      </c>
      <c r="G55" s="81">
        <v>0</v>
      </c>
      <c r="H55" s="81">
        <v>0</v>
      </c>
      <c r="I55" s="81">
        <v>21850</v>
      </c>
      <c r="J55" s="81">
        <v>0</v>
      </c>
      <c r="K55" s="79">
        <f t="shared" si="0"/>
        <v>21850</v>
      </c>
    </row>
    <row r="56" spans="1:11" x14ac:dyDescent="0.25">
      <c r="A56" s="46" t="s">
        <v>53</v>
      </c>
      <c r="B56" s="26"/>
      <c r="C56" s="80">
        <v>0</v>
      </c>
      <c r="D56" s="81">
        <v>0</v>
      </c>
      <c r="E56" s="81">
        <v>0</v>
      </c>
      <c r="F56" s="81">
        <v>0</v>
      </c>
      <c r="G56" s="81">
        <v>541282</v>
      </c>
      <c r="H56" s="81">
        <v>0</v>
      </c>
      <c r="I56" s="81">
        <v>0</v>
      </c>
      <c r="J56" s="81">
        <v>0</v>
      </c>
      <c r="K56" s="79">
        <f t="shared" si="0"/>
        <v>541282</v>
      </c>
    </row>
    <row r="57" spans="1:11" x14ac:dyDescent="0.25">
      <c r="A57" s="46" t="s">
        <v>54</v>
      </c>
      <c r="B57" s="26"/>
      <c r="C57" s="80">
        <v>0</v>
      </c>
      <c r="D57" s="81">
        <v>0</v>
      </c>
      <c r="E57" s="81">
        <v>0</v>
      </c>
      <c r="F57" s="81">
        <v>0</v>
      </c>
      <c r="G57" s="81">
        <v>0</v>
      </c>
      <c r="H57" s="81">
        <v>0</v>
      </c>
      <c r="I57" s="81">
        <v>210573</v>
      </c>
      <c r="J57" s="81">
        <v>0</v>
      </c>
      <c r="K57" s="79">
        <f t="shared" si="0"/>
        <v>210573</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673996</v>
      </c>
      <c r="J59" s="81">
        <v>6800</v>
      </c>
      <c r="K59" s="79">
        <f t="shared" si="0"/>
        <v>680796</v>
      </c>
    </row>
    <row r="60" spans="1:11" x14ac:dyDescent="0.25">
      <c r="A60" s="46" t="s">
        <v>99</v>
      </c>
      <c r="B60" s="26"/>
      <c r="C60" s="80">
        <v>3624277</v>
      </c>
      <c r="D60" s="81">
        <v>0</v>
      </c>
      <c r="E60" s="81">
        <v>0</v>
      </c>
      <c r="F60" s="81">
        <v>0</v>
      </c>
      <c r="G60" s="81">
        <v>0</v>
      </c>
      <c r="H60" s="81">
        <v>0</v>
      </c>
      <c r="I60" s="81">
        <v>647694</v>
      </c>
      <c r="J60" s="81">
        <v>0</v>
      </c>
      <c r="K60" s="79">
        <f t="shared" si="0"/>
        <v>4271971</v>
      </c>
    </row>
    <row r="61" spans="1:11" x14ac:dyDescent="0.25">
      <c r="A61" s="46" t="s">
        <v>56</v>
      </c>
      <c r="B61" s="26"/>
      <c r="C61" s="80">
        <v>5224408</v>
      </c>
      <c r="D61" s="81">
        <v>0</v>
      </c>
      <c r="E61" s="81">
        <v>0</v>
      </c>
      <c r="F61" s="81">
        <v>0</v>
      </c>
      <c r="G61" s="81">
        <v>0</v>
      </c>
      <c r="H61" s="81">
        <v>0</v>
      </c>
      <c r="I61" s="81">
        <v>0</v>
      </c>
      <c r="J61" s="81">
        <v>0</v>
      </c>
      <c r="K61" s="79">
        <f t="shared" si="0"/>
        <v>5224408</v>
      </c>
    </row>
    <row r="62" spans="1:11" x14ac:dyDescent="0.25">
      <c r="A62" s="46" t="s">
        <v>6</v>
      </c>
      <c r="B62" s="26"/>
      <c r="C62" s="80">
        <v>18273961</v>
      </c>
      <c r="D62" s="81">
        <v>0</v>
      </c>
      <c r="E62" s="81">
        <v>0</v>
      </c>
      <c r="F62" s="81">
        <v>0</v>
      </c>
      <c r="G62" s="81">
        <v>0</v>
      </c>
      <c r="H62" s="81">
        <v>0</v>
      </c>
      <c r="I62" s="81">
        <v>0</v>
      </c>
      <c r="J62" s="81">
        <v>0</v>
      </c>
      <c r="K62" s="79">
        <f t="shared" si="0"/>
        <v>18273961</v>
      </c>
    </row>
    <row r="63" spans="1:11" x14ac:dyDescent="0.25">
      <c r="A63" s="46" t="s">
        <v>5</v>
      </c>
      <c r="B63" s="26"/>
      <c r="C63" s="80">
        <v>0</v>
      </c>
      <c r="D63" s="81">
        <v>0</v>
      </c>
      <c r="E63" s="81">
        <v>0</v>
      </c>
      <c r="F63" s="81">
        <v>0</v>
      </c>
      <c r="G63" s="81">
        <v>0</v>
      </c>
      <c r="H63" s="81">
        <v>0</v>
      </c>
      <c r="I63" s="81">
        <v>87658</v>
      </c>
      <c r="J63" s="81">
        <v>0</v>
      </c>
      <c r="K63" s="79">
        <f t="shared" si="0"/>
        <v>87658</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89</v>
      </c>
      <c r="H66" s="81">
        <v>0</v>
      </c>
      <c r="I66" s="81">
        <v>20012</v>
      </c>
      <c r="J66" s="81">
        <v>0</v>
      </c>
      <c r="K66" s="79">
        <f t="shared" si="0"/>
        <v>20101</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284934</v>
      </c>
      <c r="J68" s="81">
        <v>375505</v>
      </c>
      <c r="K68" s="79">
        <f t="shared" si="0"/>
        <v>660439</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174421</v>
      </c>
      <c r="H71" s="81">
        <v>0</v>
      </c>
      <c r="I71" s="81">
        <v>0</v>
      </c>
      <c r="J71" s="81">
        <v>0</v>
      </c>
      <c r="K71" s="79">
        <f>SUM(C71:J71)</f>
        <v>174421</v>
      </c>
    </row>
    <row r="72" spans="1:11" x14ac:dyDescent="0.25">
      <c r="A72" s="56" t="s">
        <v>93</v>
      </c>
      <c r="B72" s="59"/>
      <c r="C72" s="60">
        <f t="shared" ref="C72:K72" si="1">SUM(C5:C71)</f>
        <v>154336228</v>
      </c>
      <c r="D72" s="61">
        <f t="shared" si="1"/>
        <v>217648</v>
      </c>
      <c r="E72" s="61">
        <f t="shared" si="1"/>
        <v>8574381</v>
      </c>
      <c r="F72" s="61">
        <f t="shared" si="1"/>
        <v>1613922</v>
      </c>
      <c r="G72" s="61">
        <f t="shared" si="1"/>
        <v>822269</v>
      </c>
      <c r="H72" s="61">
        <f>SUM(H5:H71)</f>
        <v>23372</v>
      </c>
      <c r="I72" s="61">
        <f>SUM(I5:I71)</f>
        <v>11649942</v>
      </c>
      <c r="J72" s="61">
        <f>SUM(J5:J71)</f>
        <v>409550</v>
      </c>
      <c r="K72" s="62">
        <f t="shared" si="1"/>
        <v>177647312</v>
      </c>
    </row>
    <row r="73" spans="1:11" x14ac:dyDescent="0.25">
      <c r="A73" s="56" t="s">
        <v>74</v>
      </c>
      <c r="B73" s="59"/>
      <c r="C73" s="63">
        <f>(C72/$K72)</f>
        <v>0.86877885323702508</v>
      </c>
      <c r="D73" s="64">
        <f t="shared" ref="D73:K73" si="2">(D72/$K72)</f>
        <v>1.2251691148583211E-3</v>
      </c>
      <c r="E73" s="64">
        <f t="shared" si="2"/>
        <v>4.8266314325093755E-2</v>
      </c>
      <c r="F73" s="64">
        <f t="shared" si="2"/>
        <v>9.0849784431300592E-3</v>
      </c>
      <c r="G73" s="64">
        <f t="shared" si="2"/>
        <v>4.6286599596846141E-3</v>
      </c>
      <c r="H73" s="64">
        <f t="shared" si="2"/>
        <v>1.3156405091004135E-4</v>
      </c>
      <c r="I73" s="64">
        <f>(I72/$K72)</f>
        <v>6.5579050247605214E-2</v>
      </c>
      <c r="J73" s="64">
        <f t="shared" si="2"/>
        <v>2.3054106216929418E-3</v>
      </c>
      <c r="K73" s="65">
        <f t="shared" si="2"/>
        <v>1</v>
      </c>
    </row>
    <row r="74" spans="1:11" x14ac:dyDescent="0.25">
      <c r="A74" s="66" t="s">
        <v>96</v>
      </c>
      <c r="B74" s="52"/>
      <c r="C74" s="67">
        <f>COUNTIF(C5:C71,"&gt;0")</f>
        <v>13</v>
      </c>
      <c r="D74" s="67">
        <f t="shared" ref="D74:K74" si="3">COUNTIF(D5:D71,"&gt;0")</f>
        <v>1</v>
      </c>
      <c r="E74" s="67">
        <f t="shared" si="3"/>
        <v>3</v>
      </c>
      <c r="F74" s="67">
        <f t="shared" si="3"/>
        <v>1</v>
      </c>
      <c r="G74" s="67">
        <f t="shared" si="3"/>
        <v>7</v>
      </c>
      <c r="H74" s="67">
        <f t="shared" si="3"/>
        <v>1</v>
      </c>
      <c r="I74" s="67">
        <f t="shared" si="3"/>
        <v>24</v>
      </c>
      <c r="J74" s="67">
        <f t="shared" si="3"/>
        <v>4</v>
      </c>
      <c r="K74" s="69">
        <f t="shared" si="3"/>
        <v>40</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101</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1084569</v>
      </c>
      <c r="H5" s="22">
        <v>0</v>
      </c>
      <c r="I5" s="22">
        <v>493247</v>
      </c>
      <c r="J5" s="22">
        <v>0</v>
      </c>
      <c r="K5" s="24">
        <f>SUM(C5:J5)</f>
        <v>1577816</v>
      </c>
    </row>
    <row r="6" spans="1:11" x14ac:dyDescent="0.25">
      <c r="A6" s="46" t="s">
        <v>8</v>
      </c>
      <c r="B6" s="26"/>
      <c r="C6" s="80">
        <v>646286</v>
      </c>
      <c r="D6" s="81">
        <v>0</v>
      </c>
      <c r="E6" s="81">
        <v>0</v>
      </c>
      <c r="F6" s="81">
        <v>0</v>
      </c>
      <c r="G6" s="81">
        <v>0</v>
      </c>
      <c r="H6" s="81">
        <v>0</v>
      </c>
      <c r="I6" s="81">
        <v>0</v>
      </c>
      <c r="J6" s="81">
        <v>0</v>
      </c>
      <c r="K6" s="79">
        <f>SUM(C6:J6)</f>
        <v>646286</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15487500</v>
      </c>
      <c r="D9" s="81">
        <v>0</v>
      </c>
      <c r="E9" s="81">
        <v>0</v>
      </c>
      <c r="F9" s="81">
        <v>0</v>
      </c>
      <c r="G9" s="81">
        <v>0</v>
      </c>
      <c r="H9" s="81">
        <v>0</v>
      </c>
      <c r="I9" s="81">
        <v>0</v>
      </c>
      <c r="J9" s="81">
        <v>0</v>
      </c>
      <c r="K9" s="79">
        <f t="shared" si="0"/>
        <v>15487500</v>
      </c>
    </row>
    <row r="10" spans="1:11" x14ac:dyDescent="0.25">
      <c r="A10" s="46" t="s">
        <v>12</v>
      </c>
      <c r="B10" s="26"/>
      <c r="C10" s="80">
        <v>1586000</v>
      </c>
      <c r="D10" s="81">
        <v>0</v>
      </c>
      <c r="E10" s="81">
        <v>0</v>
      </c>
      <c r="F10" s="81">
        <v>0</v>
      </c>
      <c r="G10" s="81">
        <v>0</v>
      </c>
      <c r="H10" s="81">
        <v>0</v>
      </c>
      <c r="I10" s="81">
        <v>0</v>
      </c>
      <c r="J10" s="81">
        <v>0</v>
      </c>
      <c r="K10" s="79">
        <f t="shared" si="0"/>
        <v>1586000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8701628</v>
      </c>
      <c r="D12" s="81">
        <v>0</v>
      </c>
      <c r="E12" s="81">
        <v>0</v>
      </c>
      <c r="F12" s="81">
        <v>0</v>
      </c>
      <c r="G12" s="81">
        <v>0</v>
      </c>
      <c r="H12" s="81">
        <v>0</v>
      </c>
      <c r="I12" s="81">
        <v>0</v>
      </c>
      <c r="J12" s="81">
        <v>0</v>
      </c>
      <c r="K12" s="79">
        <f t="shared" si="0"/>
        <v>8701628</v>
      </c>
    </row>
    <row r="13" spans="1:11" x14ac:dyDescent="0.25">
      <c r="A13" s="46" t="s">
        <v>15</v>
      </c>
      <c r="B13" s="26"/>
      <c r="C13" s="80">
        <v>0</v>
      </c>
      <c r="D13" s="81">
        <v>0</v>
      </c>
      <c r="E13" s="81">
        <v>0</v>
      </c>
      <c r="F13" s="81">
        <v>0</v>
      </c>
      <c r="G13" s="81">
        <v>49903</v>
      </c>
      <c r="H13" s="81">
        <v>0</v>
      </c>
      <c r="I13" s="81">
        <v>0</v>
      </c>
      <c r="J13" s="81">
        <v>0</v>
      </c>
      <c r="K13" s="79">
        <f t="shared" si="0"/>
        <v>49903</v>
      </c>
    </row>
    <row r="14" spans="1:11" x14ac:dyDescent="0.25">
      <c r="A14" s="46" t="s">
        <v>16</v>
      </c>
      <c r="B14" s="26"/>
      <c r="C14" s="80">
        <v>7876</v>
      </c>
      <c r="D14" s="81">
        <v>0</v>
      </c>
      <c r="E14" s="81">
        <v>0</v>
      </c>
      <c r="F14" s="81">
        <v>0</v>
      </c>
      <c r="G14" s="81">
        <v>0</v>
      </c>
      <c r="H14" s="81">
        <v>0</v>
      </c>
      <c r="I14" s="81">
        <v>1226172</v>
      </c>
      <c r="J14" s="81">
        <v>0</v>
      </c>
      <c r="K14" s="79">
        <f t="shared" si="0"/>
        <v>1234048</v>
      </c>
    </row>
    <row r="15" spans="1:11" x14ac:dyDescent="0.25">
      <c r="A15" s="46" t="s">
        <v>17</v>
      </c>
      <c r="B15" s="26"/>
      <c r="C15" s="80">
        <v>0</v>
      </c>
      <c r="D15" s="81">
        <v>0</v>
      </c>
      <c r="E15" s="81">
        <v>428670</v>
      </c>
      <c r="F15" s="81">
        <v>0</v>
      </c>
      <c r="G15" s="81">
        <v>5074746</v>
      </c>
      <c r="H15" s="81">
        <v>0</v>
      </c>
      <c r="I15" s="81">
        <v>0</v>
      </c>
      <c r="J15" s="81">
        <v>0</v>
      </c>
      <c r="K15" s="79">
        <f t="shared" si="0"/>
        <v>5503416</v>
      </c>
    </row>
    <row r="16" spans="1:11" x14ac:dyDescent="0.25">
      <c r="A16" s="46" t="s">
        <v>18</v>
      </c>
      <c r="B16" s="26"/>
      <c r="C16" s="80">
        <v>0</v>
      </c>
      <c r="D16" s="81">
        <v>0</v>
      </c>
      <c r="E16" s="81">
        <v>0</v>
      </c>
      <c r="F16" s="81">
        <v>0</v>
      </c>
      <c r="G16" s="81">
        <v>0</v>
      </c>
      <c r="H16" s="81">
        <v>0</v>
      </c>
      <c r="I16" s="81">
        <v>127151</v>
      </c>
      <c r="J16" s="81">
        <v>0</v>
      </c>
      <c r="K16" s="79">
        <f t="shared" si="0"/>
        <v>127151</v>
      </c>
    </row>
    <row r="17" spans="1:11" x14ac:dyDescent="0.25">
      <c r="A17" s="85" t="s">
        <v>105</v>
      </c>
      <c r="B17" s="26"/>
      <c r="C17" s="80">
        <v>0</v>
      </c>
      <c r="D17" s="81">
        <v>0</v>
      </c>
      <c r="E17" s="81">
        <v>0</v>
      </c>
      <c r="F17" s="81">
        <v>0</v>
      </c>
      <c r="G17" s="81">
        <v>1143566</v>
      </c>
      <c r="H17" s="81">
        <v>0</v>
      </c>
      <c r="I17" s="81">
        <v>0</v>
      </c>
      <c r="J17" s="81">
        <v>0</v>
      </c>
      <c r="K17" s="79">
        <f t="shared" si="0"/>
        <v>1143566</v>
      </c>
    </row>
    <row r="18" spans="1:11" x14ac:dyDescent="0.25">
      <c r="A18" s="46" t="s">
        <v>19</v>
      </c>
      <c r="B18" s="26"/>
      <c r="C18" s="80">
        <v>0</v>
      </c>
      <c r="D18" s="81">
        <v>0</v>
      </c>
      <c r="E18" s="81">
        <v>0</v>
      </c>
      <c r="F18" s="81">
        <v>0</v>
      </c>
      <c r="G18" s="81">
        <v>92</v>
      </c>
      <c r="H18" s="81">
        <v>0</v>
      </c>
      <c r="I18" s="81">
        <v>0</v>
      </c>
      <c r="J18" s="81">
        <v>0</v>
      </c>
      <c r="K18" s="79">
        <f t="shared" si="0"/>
        <v>92</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9813723</v>
      </c>
      <c r="D20" s="81">
        <v>0</v>
      </c>
      <c r="E20" s="81">
        <v>0</v>
      </c>
      <c r="F20" s="81">
        <v>1585145</v>
      </c>
      <c r="G20" s="81">
        <v>0</v>
      </c>
      <c r="H20" s="81">
        <v>0</v>
      </c>
      <c r="I20" s="81">
        <v>1714227</v>
      </c>
      <c r="J20" s="81">
        <v>471</v>
      </c>
      <c r="K20" s="79">
        <f t="shared" si="0"/>
        <v>13113566</v>
      </c>
    </row>
    <row r="21" spans="1:11" x14ac:dyDescent="0.25">
      <c r="A21" s="46" t="s">
        <v>21</v>
      </c>
      <c r="B21" s="26"/>
      <c r="C21" s="80">
        <v>0</v>
      </c>
      <c r="D21" s="81">
        <v>0</v>
      </c>
      <c r="E21" s="81">
        <v>0</v>
      </c>
      <c r="F21" s="81">
        <v>0</v>
      </c>
      <c r="G21" s="81">
        <v>0</v>
      </c>
      <c r="H21" s="81">
        <v>0</v>
      </c>
      <c r="I21" s="81">
        <v>101372</v>
      </c>
      <c r="J21" s="81">
        <v>0</v>
      </c>
      <c r="K21" s="79">
        <f t="shared" si="0"/>
        <v>101372</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208977</v>
      </c>
      <c r="J23" s="81">
        <v>0</v>
      </c>
      <c r="K23" s="79">
        <f t="shared" si="0"/>
        <v>208977</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104015</v>
      </c>
      <c r="J25" s="81">
        <v>0</v>
      </c>
      <c r="K25" s="79">
        <f t="shared" si="0"/>
        <v>104015</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214254</v>
      </c>
      <c r="H29" s="81">
        <v>0</v>
      </c>
      <c r="I29" s="81">
        <v>272819</v>
      </c>
      <c r="J29" s="81">
        <v>0</v>
      </c>
      <c r="K29" s="79">
        <f t="shared" si="0"/>
        <v>487073</v>
      </c>
    </row>
    <row r="30" spans="1:11" x14ac:dyDescent="0.25">
      <c r="A30" s="46" t="s">
        <v>31</v>
      </c>
      <c r="B30" s="26"/>
      <c r="C30" s="80">
        <v>0</v>
      </c>
      <c r="D30" s="81">
        <v>0</v>
      </c>
      <c r="E30" s="81">
        <v>0</v>
      </c>
      <c r="F30" s="81">
        <v>0</v>
      </c>
      <c r="G30" s="81">
        <v>52037</v>
      </c>
      <c r="H30" s="81">
        <v>0</v>
      </c>
      <c r="I30" s="81">
        <v>0</v>
      </c>
      <c r="J30" s="81">
        <v>0</v>
      </c>
      <c r="K30" s="79">
        <f t="shared" si="0"/>
        <v>52037</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25868</v>
      </c>
      <c r="F32" s="81">
        <v>0</v>
      </c>
      <c r="G32" s="81">
        <v>0</v>
      </c>
      <c r="H32" s="81">
        <v>36560</v>
      </c>
      <c r="I32" s="81">
        <v>0</v>
      </c>
      <c r="J32" s="81">
        <v>0</v>
      </c>
      <c r="K32" s="79">
        <f t="shared" si="0"/>
        <v>62428</v>
      </c>
    </row>
    <row r="33" spans="1:11" x14ac:dyDescent="0.25">
      <c r="A33" s="46" t="s">
        <v>34</v>
      </c>
      <c r="B33" s="26"/>
      <c r="C33" s="80">
        <v>0</v>
      </c>
      <c r="D33" s="81">
        <v>68442</v>
      </c>
      <c r="E33" s="81">
        <v>0</v>
      </c>
      <c r="F33" s="81">
        <v>0</v>
      </c>
      <c r="G33" s="81">
        <v>0</v>
      </c>
      <c r="H33" s="81">
        <v>0</v>
      </c>
      <c r="I33" s="81">
        <v>2500</v>
      </c>
      <c r="J33" s="81">
        <v>0</v>
      </c>
      <c r="K33" s="79">
        <f t="shared" si="0"/>
        <v>70942</v>
      </c>
    </row>
    <row r="34" spans="1:11" x14ac:dyDescent="0.25">
      <c r="A34" s="46" t="s">
        <v>35</v>
      </c>
      <c r="B34" s="26"/>
      <c r="C34" s="80">
        <v>7734618</v>
      </c>
      <c r="D34" s="81">
        <v>477727</v>
      </c>
      <c r="E34" s="81">
        <v>1520428</v>
      </c>
      <c r="F34" s="81">
        <v>0</v>
      </c>
      <c r="G34" s="81">
        <v>0</v>
      </c>
      <c r="H34" s="81">
        <v>0</v>
      </c>
      <c r="I34" s="81">
        <v>0</v>
      </c>
      <c r="J34" s="81">
        <v>0</v>
      </c>
      <c r="K34" s="79">
        <f t="shared" si="0"/>
        <v>9732773</v>
      </c>
    </row>
    <row r="35" spans="1:11" x14ac:dyDescent="0.25">
      <c r="A35" s="46" t="s">
        <v>36</v>
      </c>
      <c r="B35" s="26"/>
      <c r="C35" s="80">
        <v>0</v>
      </c>
      <c r="D35" s="81">
        <v>0</v>
      </c>
      <c r="E35" s="81">
        <v>0</v>
      </c>
      <c r="F35" s="81">
        <v>0</v>
      </c>
      <c r="G35" s="81">
        <v>0</v>
      </c>
      <c r="H35" s="81">
        <v>0</v>
      </c>
      <c r="I35" s="81">
        <v>971015</v>
      </c>
      <c r="J35" s="81">
        <v>0</v>
      </c>
      <c r="K35" s="79">
        <f t="shared" si="0"/>
        <v>971015</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9352357</v>
      </c>
      <c r="D39" s="81">
        <v>0</v>
      </c>
      <c r="E39" s="81">
        <v>0</v>
      </c>
      <c r="F39" s="81">
        <v>0</v>
      </c>
      <c r="G39" s="81">
        <v>0</v>
      </c>
      <c r="H39" s="81">
        <v>0</v>
      </c>
      <c r="I39" s="81">
        <v>1534542</v>
      </c>
      <c r="J39" s="81">
        <v>0</v>
      </c>
      <c r="K39" s="79">
        <f t="shared" si="0"/>
        <v>10886899</v>
      </c>
    </row>
    <row r="40" spans="1:11" x14ac:dyDescent="0.25">
      <c r="A40" s="46" t="s">
        <v>40</v>
      </c>
      <c r="B40" s="26"/>
      <c r="C40" s="80">
        <v>0</v>
      </c>
      <c r="D40" s="81">
        <v>0</v>
      </c>
      <c r="E40" s="81">
        <v>0</v>
      </c>
      <c r="F40" s="81">
        <v>0</v>
      </c>
      <c r="G40" s="81">
        <v>0</v>
      </c>
      <c r="H40" s="81">
        <v>0</v>
      </c>
      <c r="I40" s="81">
        <v>353476</v>
      </c>
      <c r="J40" s="81">
        <v>0</v>
      </c>
      <c r="K40" s="79">
        <f t="shared" si="0"/>
        <v>353476</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87543</v>
      </c>
      <c r="H44" s="81">
        <v>0</v>
      </c>
      <c r="I44" s="81">
        <v>0</v>
      </c>
      <c r="J44" s="81">
        <v>0</v>
      </c>
      <c r="K44" s="79">
        <f t="shared" si="0"/>
        <v>87543</v>
      </c>
    </row>
    <row r="45" spans="1:11" x14ac:dyDescent="0.25">
      <c r="A45" s="46" t="s">
        <v>44</v>
      </c>
      <c r="B45" s="26"/>
      <c r="C45" s="80">
        <v>0</v>
      </c>
      <c r="D45" s="81">
        <v>0</v>
      </c>
      <c r="E45" s="81">
        <v>0</v>
      </c>
      <c r="F45" s="81">
        <v>0</v>
      </c>
      <c r="G45" s="81">
        <v>0</v>
      </c>
      <c r="H45" s="81">
        <v>0</v>
      </c>
      <c r="I45" s="81">
        <v>1424870</v>
      </c>
      <c r="J45" s="81">
        <v>0</v>
      </c>
      <c r="K45" s="79">
        <f t="shared" si="0"/>
        <v>1424870</v>
      </c>
    </row>
    <row r="46" spans="1:11" x14ac:dyDescent="0.25">
      <c r="A46" s="46" t="s">
        <v>45</v>
      </c>
      <c r="B46" s="26"/>
      <c r="C46" s="80">
        <v>0</v>
      </c>
      <c r="D46" s="81">
        <v>0</v>
      </c>
      <c r="E46" s="81">
        <v>0</v>
      </c>
      <c r="F46" s="81">
        <v>0</v>
      </c>
      <c r="G46" s="81">
        <v>0</v>
      </c>
      <c r="H46" s="81">
        <v>0</v>
      </c>
      <c r="I46" s="81">
        <v>229351</v>
      </c>
      <c r="J46" s="81">
        <v>0</v>
      </c>
      <c r="K46" s="79">
        <f t="shared" si="0"/>
        <v>229351</v>
      </c>
    </row>
    <row r="47" spans="1:11" x14ac:dyDescent="0.25">
      <c r="A47" s="46" t="s">
        <v>46</v>
      </c>
      <c r="B47" s="26"/>
      <c r="C47" s="80">
        <v>51813365</v>
      </c>
      <c r="D47" s="81">
        <v>0</v>
      </c>
      <c r="E47" s="81">
        <v>0</v>
      </c>
      <c r="F47" s="81">
        <v>0</v>
      </c>
      <c r="G47" s="81">
        <v>0</v>
      </c>
      <c r="H47" s="81">
        <v>0</v>
      </c>
      <c r="I47" s="81">
        <v>0</v>
      </c>
      <c r="J47" s="81">
        <v>0</v>
      </c>
      <c r="K47" s="79">
        <f t="shared" si="0"/>
        <v>51813365</v>
      </c>
    </row>
    <row r="48" spans="1:11" x14ac:dyDescent="0.25">
      <c r="A48" s="46" t="s">
        <v>47</v>
      </c>
      <c r="B48" s="26"/>
      <c r="C48" s="80">
        <v>0</v>
      </c>
      <c r="D48" s="81">
        <v>0</v>
      </c>
      <c r="E48" s="81">
        <v>0</v>
      </c>
      <c r="F48" s="81">
        <v>0</v>
      </c>
      <c r="G48" s="81">
        <v>0</v>
      </c>
      <c r="H48" s="81">
        <v>0</v>
      </c>
      <c r="I48" s="81">
        <v>260824</v>
      </c>
      <c r="J48" s="81">
        <v>0</v>
      </c>
      <c r="K48" s="79">
        <f t="shared" si="0"/>
        <v>260824</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70524</v>
      </c>
      <c r="E51" s="81">
        <v>0</v>
      </c>
      <c r="F51" s="81">
        <v>0</v>
      </c>
      <c r="G51" s="81">
        <v>0</v>
      </c>
      <c r="H51" s="81">
        <v>0</v>
      </c>
      <c r="I51" s="81">
        <v>322538</v>
      </c>
      <c r="J51" s="81">
        <v>0</v>
      </c>
      <c r="K51" s="79">
        <f t="shared" si="0"/>
        <v>393062</v>
      </c>
    </row>
    <row r="52" spans="1:11" x14ac:dyDescent="0.25">
      <c r="A52" s="46" t="s">
        <v>50</v>
      </c>
      <c r="B52" s="26"/>
      <c r="C52" s="80">
        <v>0</v>
      </c>
      <c r="D52" s="81">
        <v>0</v>
      </c>
      <c r="E52" s="81">
        <v>0</v>
      </c>
      <c r="F52" s="81">
        <v>0</v>
      </c>
      <c r="G52" s="81">
        <v>0</v>
      </c>
      <c r="H52" s="81">
        <v>0</v>
      </c>
      <c r="I52" s="81">
        <v>10025</v>
      </c>
      <c r="J52" s="81">
        <v>0</v>
      </c>
      <c r="K52" s="79">
        <f t="shared" si="0"/>
        <v>10025</v>
      </c>
    </row>
    <row r="53" spans="1:11" x14ac:dyDescent="0.25">
      <c r="A53" s="46" t="s">
        <v>51</v>
      </c>
      <c r="B53" s="26"/>
      <c r="C53" s="80">
        <v>0</v>
      </c>
      <c r="D53" s="81">
        <v>0</v>
      </c>
      <c r="E53" s="81">
        <v>0</v>
      </c>
      <c r="F53" s="81">
        <v>0</v>
      </c>
      <c r="G53" s="81">
        <v>0</v>
      </c>
      <c r="H53" s="81">
        <v>0</v>
      </c>
      <c r="I53" s="81">
        <v>1613324</v>
      </c>
      <c r="J53" s="81">
        <v>0</v>
      </c>
      <c r="K53" s="79">
        <f t="shared" si="0"/>
        <v>1613324</v>
      </c>
    </row>
    <row r="54" spans="1:11" x14ac:dyDescent="0.25">
      <c r="A54" s="46" t="s">
        <v>4</v>
      </c>
      <c r="B54" s="26"/>
      <c r="C54" s="80">
        <v>25495545</v>
      </c>
      <c r="D54" s="81">
        <v>4509822</v>
      </c>
      <c r="E54" s="81">
        <v>0</v>
      </c>
      <c r="F54" s="81">
        <v>0</v>
      </c>
      <c r="G54" s="81">
        <v>0</v>
      </c>
      <c r="H54" s="81">
        <v>0</v>
      </c>
      <c r="I54" s="81">
        <v>0</v>
      </c>
      <c r="J54" s="81">
        <v>0</v>
      </c>
      <c r="K54" s="79">
        <f t="shared" si="0"/>
        <v>30005367</v>
      </c>
    </row>
    <row r="55" spans="1:11" x14ac:dyDescent="0.25">
      <c r="A55" s="46" t="s">
        <v>52</v>
      </c>
      <c r="B55" s="26"/>
      <c r="C55" s="80">
        <v>0</v>
      </c>
      <c r="D55" s="81">
        <v>0</v>
      </c>
      <c r="E55" s="81">
        <v>0</v>
      </c>
      <c r="F55" s="81">
        <v>0</v>
      </c>
      <c r="G55" s="81">
        <v>0</v>
      </c>
      <c r="H55" s="81">
        <v>0</v>
      </c>
      <c r="I55" s="81">
        <v>20700</v>
      </c>
      <c r="J55" s="81">
        <v>0</v>
      </c>
      <c r="K55" s="79">
        <f t="shared" si="0"/>
        <v>20700</v>
      </c>
    </row>
    <row r="56" spans="1:11" x14ac:dyDescent="0.25">
      <c r="A56" s="46" t="s">
        <v>53</v>
      </c>
      <c r="B56" s="26"/>
      <c r="C56" s="80">
        <v>0</v>
      </c>
      <c r="D56" s="81">
        <v>0</v>
      </c>
      <c r="E56" s="81">
        <v>0</v>
      </c>
      <c r="F56" s="81">
        <v>0</v>
      </c>
      <c r="G56" s="81">
        <v>583655</v>
      </c>
      <c r="H56" s="81">
        <v>0</v>
      </c>
      <c r="I56" s="81">
        <v>0</v>
      </c>
      <c r="J56" s="81">
        <v>0</v>
      </c>
      <c r="K56" s="79">
        <f t="shared" si="0"/>
        <v>583655</v>
      </c>
    </row>
    <row r="57" spans="1:11" x14ac:dyDescent="0.25">
      <c r="A57" s="46" t="s">
        <v>54</v>
      </c>
      <c r="B57" s="26"/>
      <c r="C57" s="80">
        <v>0</v>
      </c>
      <c r="D57" s="81">
        <v>0</v>
      </c>
      <c r="E57" s="81">
        <v>0</v>
      </c>
      <c r="F57" s="81">
        <v>0</v>
      </c>
      <c r="G57" s="81">
        <v>0</v>
      </c>
      <c r="H57" s="81">
        <v>0</v>
      </c>
      <c r="I57" s="81">
        <v>242632</v>
      </c>
      <c r="J57" s="81">
        <v>0</v>
      </c>
      <c r="K57" s="79">
        <f t="shared" si="0"/>
        <v>242632</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862137</v>
      </c>
      <c r="J59" s="81">
        <v>29300</v>
      </c>
      <c r="K59" s="79">
        <f t="shared" si="0"/>
        <v>891437</v>
      </c>
    </row>
    <row r="60" spans="1:11" x14ac:dyDescent="0.25">
      <c r="A60" s="46" t="s">
        <v>99</v>
      </c>
      <c r="B60" s="26"/>
      <c r="C60" s="80">
        <v>4564374</v>
      </c>
      <c r="D60" s="81">
        <v>0</v>
      </c>
      <c r="E60" s="81">
        <v>0</v>
      </c>
      <c r="F60" s="81">
        <v>0</v>
      </c>
      <c r="G60" s="81">
        <v>0</v>
      </c>
      <c r="H60" s="81">
        <v>0</v>
      </c>
      <c r="I60" s="81">
        <v>112649</v>
      </c>
      <c r="J60" s="81">
        <v>0</v>
      </c>
      <c r="K60" s="79">
        <f t="shared" si="0"/>
        <v>4677023</v>
      </c>
    </row>
    <row r="61" spans="1:11" x14ac:dyDescent="0.25">
      <c r="A61" s="46" t="s">
        <v>56</v>
      </c>
      <c r="B61" s="26"/>
      <c r="C61" s="80">
        <v>5110630</v>
      </c>
      <c r="D61" s="81">
        <v>0</v>
      </c>
      <c r="E61" s="81">
        <v>0</v>
      </c>
      <c r="F61" s="81">
        <v>0</v>
      </c>
      <c r="G61" s="81">
        <v>0</v>
      </c>
      <c r="H61" s="81">
        <v>0</v>
      </c>
      <c r="I61" s="81">
        <v>0</v>
      </c>
      <c r="J61" s="81">
        <v>0</v>
      </c>
      <c r="K61" s="79">
        <f t="shared" si="0"/>
        <v>5110630</v>
      </c>
    </row>
    <row r="62" spans="1:11" x14ac:dyDescent="0.25">
      <c r="A62" s="46" t="s">
        <v>6</v>
      </c>
      <c r="B62" s="26"/>
      <c r="C62" s="80">
        <v>0</v>
      </c>
      <c r="D62" s="81">
        <v>0</v>
      </c>
      <c r="E62" s="81">
        <v>0</v>
      </c>
      <c r="F62" s="81">
        <v>0</v>
      </c>
      <c r="G62" s="81">
        <v>0</v>
      </c>
      <c r="H62" s="81">
        <v>0</v>
      </c>
      <c r="I62" s="81">
        <v>0</v>
      </c>
      <c r="J62" s="81">
        <v>0</v>
      </c>
      <c r="K62" s="79">
        <f t="shared" si="0"/>
        <v>0</v>
      </c>
    </row>
    <row r="63" spans="1:11" x14ac:dyDescent="0.25">
      <c r="A63" s="46" t="s">
        <v>5</v>
      </c>
      <c r="B63" s="26"/>
      <c r="C63" s="80">
        <v>0</v>
      </c>
      <c r="D63" s="81">
        <v>0</v>
      </c>
      <c r="E63" s="81">
        <v>0</v>
      </c>
      <c r="F63" s="81">
        <v>0</v>
      </c>
      <c r="G63" s="81">
        <v>0</v>
      </c>
      <c r="H63" s="81">
        <v>0</v>
      </c>
      <c r="I63" s="81">
        <v>117626</v>
      </c>
      <c r="J63" s="81">
        <v>0</v>
      </c>
      <c r="K63" s="79">
        <f t="shared" si="0"/>
        <v>117626</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16459</v>
      </c>
      <c r="D66" s="81">
        <v>0</v>
      </c>
      <c r="E66" s="81">
        <v>0</v>
      </c>
      <c r="F66" s="81">
        <v>0</v>
      </c>
      <c r="G66" s="81">
        <v>0</v>
      </c>
      <c r="H66" s="81">
        <v>0</v>
      </c>
      <c r="I66" s="81">
        <v>0</v>
      </c>
      <c r="J66" s="81">
        <v>0</v>
      </c>
      <c r="K66" s="79">
        <f t="shared" si="0"/>
        <v>16459</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183632</v>
      </c>
      <c r="J68" s="81">
        <v>397915</v>
      </c>
      <c r="K68" s="79">
        <f t="shared" si="0"/>
        <v>581547</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147078</v>
      </c>
      <c r="H71" s="81">
        <v>0</v>
      </c>
      <c r="I71" s="81">
        <v>0</v>
      </c>
      <c r="J71" s="81">
        <v>0</v>
      </c>
      <c r="K71" s="79">
        <f>SUM(C71:J71)</f>
        <v>147078</v>
      </c>
    </row>
    <row r="72" spans="1:11" x14ac:dyDescent="0.25">
      <c r="A72" s="56" t="s">
        <v>93</v>
      </c>
      <c r="B72" s="59"/>
      <c r="C72" s="60">
        <f t="shared" ref="C72:K72" si="1">SUM(C5:C71)</f>
        <v>140330361</v>
      </c>
      <c r="D72" s="61">
        <f t="shared" si="1"/>
        <v>5126515</v>
      </c>
      <c r="E72" s="61">
        <f t="shared" si="1"/>
        <v>1974966</v>
      </c>
      <c r="F72" s="61">
        <f t="shared" si="1"/>
        <v>1585145</v>
      </c>
      <c r="G72" s="61">
        <f t="shared" si="1"/>
        <v>8437443</v>
      </c>
      <c r="H72" s="61">
        <f>SUM(H5:H71)</f>
        <v>36560</v>
      </c>
      <c r="I72" s="61">
        <f>SUM(I5:I71)</f>
        <v>12509821</v>
      </c>
      <c r="J72" s="61">
        <f>SUM(J5:J71)</f>
        <v>427686</v>
      </c>
      <c r="K72" s="62">
        <f t="shared" si="1"/>
        <v>170428497</v>
      </c>
    </row>
    <row r="73" spans="1:11" x14ac:dyDescent="0.25">
      <c r="A73" s="56" t="s">
        <v>74</v>
      </c>
      <c r="B73" s="59"/>
      <c r="C73" s="63">
        <f>(C72/$K72)</f>
        <v>0.82339728079629781</v>
      </c>
      <c r="D73" s="64">
        <f t="shared" ref="D73:K73" si="2">(D72/$K72)</f>
        <v>3.0080151443217854E-2</v>
      </c>
      <c r="E73" s="64">
        <f t="shared" si="2"/>
        <v>1.1588238086732643E-2</v>
      </c>
      <c r="F73" s="64">
        <f t="shared" si="2"/>
        <v>9.300938680460228E-3</v>
      </c>
      <c r="G73" s="64">
        <f t="shared" si="2"/>
        <v>4.9507231176250999E-2</v>
      </c>
      <c r="H73" s="64">
        <f t="shared" si="2"/>
        <v>2.1451811547689703E-4</v>
      </c>
      <c r="I73" s="64">
        <f>(I72/$K72)</f>
        <v>7.3402167009663885E-2</v>
      </c>
      <c r="J73" s="64">
        <f t="shared" si="2"/>
        <v>2.5094746918996767E-3</v>
      </c>
      <c r="K73" s="65">
        <f t="shared" si="2"/>
        <v>1</v>
      </c>
    </row>
    <row r="74" spans="1:11" x14ac:dyDescent="0.25">
      <c r="A74" s="66" t="s">
        <v>96</v>
      </c>
      <c r="B74" s="52"/>
      <c r="C74" s="67">
        <f>COUNTIF(C5:C71,"&gt;0")</f>
        <v>13</v>
      </c>
      <c r="D74" s="67">
        <f t="shared" ref="D74:K74" si="3">COUNTIF(D5:D71,"&gt;0")</f>
        <v>4</v>
      </c>
      <c r="E74" s="67">
        <f t="shared" si="3"/>
        <v>3</v>
      </c>
      <c r="F74" s="67">
        <f t="shared" si="3"/>
        <v>1</v>
      </c>
      <c r="G74" s="67">
        <f t="shared" si="3"/>
        <v>10</v>
      </c>
      <c r="H74" s="67">
        <f t="shared" si="3"/>
        <v>1</v>
      </c>
      <c r="I74" s="67">
        <f t="shared" si="3"/>
        <v>24</v>
      </c>
      <c r="J74" s="67">
        <f t="shared" si="3"/>
        <v>3</v>
      </c>
      <c r="K74" s="74">
        <f t="shared" si="3"/>
        <v>42</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100</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433779</v>
      </c>
      <c r="H5" s="22">
        <v>0</v>
      </c>
      <c r="I5" s="22">
        <v>422502</v>
      </c>
      <c r="J5" s="22">
        <v>0</v>
      </c>
      <c r="K5" s="24">
        <f>SUM(C5:J5)</f>
        <v>856281</v>
      </c>
    </row>
    <row r="6" spans="1:11" x14ac:dyDescent="0.25">
      <c r="A6" s="46" t="s">
        <v>8</v>
      </c>
      <c r="B6" s="26"/>
      <c r="C6" s="80">
        <v>575612</v>
      </c>
      <c r="D6" s="81">
        <v>0</v>
      </c>
      <c r="E6" s="81">
        <v>0</v>
      </c>
      <c r="F6" s="81">
        <v>0</v>
      </c>
      <c r="G6" s="81">
        <v>0</v>
      </c>
      <c r="H6" s="81">
        <v>0</v>
      </c>
      <c r="I6" s="81">
        <v>0</v>
      </c>
      <c r="J6" s="81">
        <v>0</v>
      </c>
      <c r="K6" s="79">
        <f>SUM(C6:J6)</f>
        <v>575612</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15737576</v>
      </c>
      <c r="D9" s="81">
        <v>0</v>
      </c>
      <c r="E9" s="81">
        <v>0</v>
      </c>
      <c r="F9" s="81">
        <v>0</v>
      </c>
      <c r="G9" s="81">
        <v>0</v>
      </c>
      <c r="H9" s="81">
        <v>0</v>
      </c>
      <c r="I9" s="81">
        <v>0</v>
      </c>
      <c r="J9" s="81">
        <v>0</v>
      </c>
      <c r="K9" s="79">
        <f t="shared" si="0"/>
        <v>15737576</v>
      </c>
    </row>
    <row r="10" spans="1:11" x14ac:dyDescent="0.25">
      <c r="A10" s="46" t="s">
        <v>12</v>
      </c>
      <c r="B10" s="26"/>
      <c r="C10" s="80">
        <v>2418000</v>
      </c>
      <c r="D10" s="81">
        <v>0</v>
      </c>
      <c r="E10" s="81">
        <v>0</v>
      </c>
      <c r="F10" s="81">
        <v>0</v>
      </c>
      <c r="G10" s="81">
        <v>0</v>
      </c>
      <c r="H10" s="81">
        <v>0</v>
      </c>
      <c r="I10" s="81">
        <v>0</v>
      </c>
      <c r="J10" s="81">
        <v>0</v>
      </c>
      <c r="K10" s="79">
        <f t="shared" si="0"/>
        <v>2418000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8255981</v>
      </c>
      <c r="D12" s="81">
        <v>0</v>
      </c>
      <c r="E12" s="81">
        <v>0</v>
      </c>
      <c r="F12" s="81">
        <v>0</v>
      </c>
      <c r="G12" s="81">
        <v>0</v>
      </c>
      <c r="H12" s="81">
        <v>0</v>
      </c>
      <c r="I12" s="81">
        <v>0</v>
      </c>
      <c r="J12" s="81">
        <v>0</v>
      </c>
      <c r="K12" s="79">
        <f t="shared" si="0"/>
        <v>8255981</v>
      </c>
    </row>
    <row r="13" spans="1:11" x14ac:dyDescent="0.25">
      <c r="A13" s="46" t="s">
        <v>15</v>
      </c>
      <c r="B13" s="26"/>
      <c r="C13" s="80">
        <v>0</v>
      </c>
      <c r="D13" s="81">
        <v>0</v>
      </c>
      <c r="E13" s="81">
        <v>0</v>
      </c>
      <c r="F13" s="81">
        <v>0</v>
      </c>
      <c r="G13" s="81">
        <v>48903</v>
      </c>
      <c r="H13" s="81">
        <v>0</v>
      </c>
      <c r="I13" s="81">
        <v>0</v>
      </c>
      <c r="J13" s="81">
        <v>0</v>
      </c>
      <c r="K13" s="79">
        <f t="shared" si="0"/>
        <v>48903</v>
      </c>
    </row>
    <row r="14" spans="1:11" x14ac:dyDescent="0.25">
      <c r="A14" s="46" t="s">
        <v>16</v>
      </c>
      <c r="B14" s="26"/>
      <c r="C14" s="80">
        <v>6247</v>
      </c>
      <c r="D14" s="81">
        <v>0</v>
      </c>
      <c r="E14" s="81">
        <v>0</v>
      </c>
      <c r="F14" s="81">
        <v>0</v>
      </c>
      <c r="G14" s="81">
        <v>0</v>
      </c>
      <c r="H14" s="81">
        <v>0</v>
      </c>
      <c r="I14" s="81">
        <v>1477382</v>
      </c>
      <c r="J14" s="81">
        <v>0</v>
      </c>
      <c r="K14" s="79">
        <f t="shared" si="0"/>
        <v>1483629</v>
      </c>
    </row>
    <row r="15" spans="1:11" x14ac:dyDescent="0.25">
      <c r="A15" s="46" t="s">
        <v>17</v>
      </c>
      <c r="B15" s="26"/>
      <c r="C15" s="80">
        <v>0</v>
      </c>
      <c r="D15" s="81">
        <v>0</v>
      </c>
      <c r="E15" s="81">
        <v>132968</v>
      </c>
      <c r="F15" s="81">
        <v>0</v>
      </c>
      <c r="G15" s="81">
        <v>4584934</v>
      </c>
      <c r="H15" s="81">
        <v>0</v>
      </c>
      <c r="I15" s="81">
        <v>0</v>
      </c>
      <c r="J15" s="81">
        <v>0</v>
      </c>
      <c r="K15" s="79">
        <f t="shared" si="0"/>
        <v>4717902</v>
      </c>
    </row>
    <row r="16" spans="1:11" x14ac:dyDescent="0.25">
      <c r="A16" s="46" t="s">
        <v>18</v>
      </c>
      <c r="B16" s="26"/>
      <c r="C16" s="80">
        <v>0</v>
      </c>
      <c r="D16" s="81">
        <v>0</v>
      </c>
      <c r="E16" s="81">
        <v>0</v>
      </c>
      <c r="F16" s="81">
        <v>0</v>
      </c>
      <c r="G16" s="81">
        <v>0</v>
      </c>
      <c r="H16" s="81">
        <v>0</v>
      </c>
      <c r="I16" s="81">
        <v>46097</v>
      </c>
      <c r="J16" s="81">
        <v>0</v>
      </c>
      <c r="K16" s="79">
        <f t="shared" si="0"/>
        <v>46097</v>
      </c>
    </row>
    <row r="17" spans="1:11" x14ac:dyDescent="0.25">
      <c r="A17" s="46" t="s">
        <v>105</v>
      </c>
      <c r="B17" s="26"/>
      <c r="C17" s="80">
        <v>0</v>
      </c>
      <c r="D17" s="81">
        <v>0</v>
      </c>
      <c r="E17" s="81">
        <v>0</v>
      </c>
      <c r="F17" s="81">
        <v>0</v>
      </c>
      <c r="G17" s="81">
        <v>1095782</v>
      </c>
      <c r="H17" s="81">
        <v>0</v>
      </c>
      <c r="I17" s="81">
        <v>0</v>
      </c>
      <c r="J17" s="81">
        <v>0</v>
      </c>
      <c r="K17" s="79">
        <f t="shared" si="0"/>
        <v>1095782</v>
      </c>
    </row>
    <row r="18" spans="1:11" x14ac:dyDescent="0.25">
      <c r="A18" s="46" t="s">
        <v>19</v>
      </c>
      <c r="B18" s="26"/>
      <c r="C18" s="80">
        <v>0</v>
      </c>
      <c r="D18" s="81">
        <v>0</v>
      </c>
      <c r="E18" s="81">
        <v>0</v>
      </c>
      <c r="F18" s="81">
        <v>0</v>
      </c>
      <c r="G18" s="81">
        <v>51</v>
      </c>
      <c r="H18" s="81">
        <v>0</v>
      </c>
      <c r="I18" s="81">
        <v>0</v>
      </c>
      <c r="J18" s="81">
        <v>0</v>
      </c>
      <c r="K18" s="79">
        <f t="shared" si="0"/>
        <v>51</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9159224</v>
      </c>
      <c r="D20" s="81">
        <v>0</v>
      </c>
      <c r="E20" s="81">
        <v>0</v>
      </c>
      <c r="F20" s="81">
        <v>1632734</v>
      </c>
      <c r="G20" s="81">
        <v>0</v>
      </c>
      <c r="H20" s="81">
        <v>0</v>
      </c>
      <c r="I20" s="81">
        <v>0</v>
      </c>
      <c r="J20" s="81">
        <v>299</v>
      </c>
      <c r="K20" s="79">
        <f t="shared" si="0"/>
        <v>10792257</v>
      </c>
    </row>
    <row r="21" spans="1:11" x14ac:dyDescent="0.25">
      <c r="A21" s="46" t="s">
        <v>21</v>
      </c>
      <c r="B21" s="26"/>
      <c r="C21" s="80">
        <v>0</v>
      </c>
      <c r="D21" s="81">
        <v>0</v>
      </c>
      <c r="E21" s="81">
        <v>0</v>
      </c>
      <c r="F21" s="81">
        <v>0</v>
      </c>
      <c r="G21" s="81">
        <v>0</v>
      </c>
      <c r="H21" s="81">
        <v>0</v>
      </c>
      <c r="I21" s="81">
        <v>38013</v>
      </c>
      <c r="J21" s="81">
        <v>0</v>
      </c>
      <c r="K21" s="79">
        <f t="shared" si="0"/>
        <v>38013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209469</v>
      </c>
      <c r="J23" s="81">
        <v>0</v>
      </c>
      <c r="K23" s="79">
        <f t="shared" si="0"/>
        <v>209469</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44253</v>
      </c>
      <c r="J25" s="81">
        <v>0</v>
      </c>
      <c r="K25" s="79">
        <f t="shared" si="0"/>
        <v>44253</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193462</v>
      </c>
      <c r="H29" s="81">
        <v>0</v>
      </c>
      <c r="I29" s="81">
        <v>2511726</v>
      </c>
      <c r="J29" s="81">
        <v>0</v>
      </c>
      <c r="K29" s="79">
        <f t="shared" si="0"/>
        <v>2705188</v>
      </c>
    </row>
    <row r="30" spans="1:11" x14ac:dyDescent="0.25">
      <c r="A30" s="46" t="s">
        <v>31</v>
      </c>
      <c r="B30" s="26"/>
      <c r="C30" s="80">
        <v>0</v>
      </c>
      <c r="D30" s="81">
        <v>0</v>
      </c>
      <c r="E30" s="81">
        <v>0</v>
      </c>
      <c r="F30" s="81">
        <v>0</v>
      </c>
      <c r="G30" s="81">
        <v>49481</v>
      </c>
      <c r="H30" s="81">
        <v>0</v>
      </c>
      <c r="I30" s="81">
        <v>0</v>
      </c>
      <c r="J30" s="81">
        <v>0</v>
      </c>
      <c r="K30" s="79">
        <f t="shared" si="0"/>
        <v>49481</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32516</v>
      </c>
      <c r="F32" s="81">
        <v>0</v>
      </c>
      <c r="G32" s="81">
        <v>0</v>
      </c>
      <c r="H32" s="81">
        <v>22129</v>
      </c>
      <c r="I32" s="81">
        <v>0</v>
      </c>
      <c r="J32" s="81">
        <v>0</v>
      </c>
      <c r="K32" s="79">
        <f t="shared" si="0"/>
        <v>54645</v>
      </c>
    </row>
    <row r="33" spans="1:11" x14ac:dyDescent="0.25">
      <c r="A33" s="46" t="s">
        <v>34</v>
      </c>
      <c r="B33" s="26"/>
      <c r="C33" s="80">
        <v>0</v>
      </c>
      <c r="D33" s="81">
        <v>69811</v>
      </c>
      <c r="E33" s="81">
        <v>0</v>
      </c>
      <c r="F33" s="81">
        <v>0</v>
      </c>
      <c r="G33" s="81">
        <v>0</v>
      </c>
      <c r="H33" s="81">
        <v>0</v>
      </c>
      <c r="I33" s="81">
        <v>2000</v>
      </c>
      <c r="J33" s="81">
        <v>0</v>
      </c>
      <c r="K33" s="79">
        <f t="shared" si="0"/>
        <v>71811</v>
      </c>
    </row>
    <row r="34" spans="1:11" x14ac:dyDescent="0.25">
      <c r="A34" s="46" t="s">
        <v>35</v>
      </c>
      <c r="B34" s="26"/>
      <c r="C34" s="80">
        <v>7343260</v>
      </c>
      <c r="D34" s="81">
        <v>488064</v>
      </c>
      <c r="E34" s="81">
        <v>1487070</v>
      </c>
      <c r="F34" s="81">
        <v>0</v>
      </c>
      <c r="G34" s="81">
        <v>0</v>
      </c>
      <c r="H34" s="81">
        <v>0</v>
      </c>
      <c r="I34" s="81">
        <v>0</v>
      </c>
      <c r="J34" s="81">
        <v>0</v>
      </c>
      <c r="K34" s="79">
        <f t="shared" si="0"/>
        <v>9318394</v>
      </c>
    </row>
    <row r="35" spans="1:11" x14ac:dyDescent="0.25">
      <c r="A35" s="46" t="s">
        <v>36</v>
      </c>
      <c r="B35" s="26"/>
      <c r="C35" s="80">
        <v>0</v>
      </c>
      <c r="D35" s="81">
        <v>0</v>
      </c>
      <c r="E35" s="81">
        <v>0</v>
      </c>
      <c r="F35" s="81">
        <v>0</v>
      </c>
      <c r="G35" s="81">
        <v>0</v>
      </c>
      <c r="H35" s="81">
        <v>0</v>
      </c>
      <c r="I35" s="81">
        <v>934004</v>
      </c>
      <c r="J35" s="81">
        <v>0</v>
      </c>
      <c r="K35" s="79">
        <f t="shared" si="0"/>
        <v>934004</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8835607</v>
      </c>
      <c r="D39" s="81">
        <v>0</v>
      </c>
      <c r="E39" s="81">
        <v>0</v>
      </c>
      <c r="F39" s="81">
        <v>0</v>
      </c>
      <c r="G39" s="81">
        <v>0</v>
      </c>
      <c r="H39" s="81">
        <v>0</v>
      </c>
      <c r="I39" s="81">
        <v>1463345</v>
      </c>
      <c r="J39" s="81">
        <v>0</v>
      </c>
      <c r="K39" s="79">
        <f t="shared" si="0"/>
        <v>10298952</v>
      </c>
    </row>
    <row r="40" spans="1:11" x14ac:dyDescent="0.25">
      <c r="A40" s="46" t="s">
        <v>40</v>
      </c>
      <c r="B40" s="26"/>
      <c r="C40" s="80">
        <v>0</v>
      </c>
      <c r="D40" s="81">
        <v>0</v>
      </c>
      <c r="E40" s="81">
        <v>0</v>
      </c>
      <c r="F40" s="81">
        <v>0</v>
      </c>
      <c r="G40" s="81">
        <v>0</v>
      </c>
      <c r="H40" s="81">
        <v>0</v>
      </c>
      <c r="I40" s="81">
        <v>241599</v>
      </c>
      <c r="J40" s="81">
        <v>0</v>
      </c>
      <c r="K40" s="79">
        <f t="shared" si="0"/>
        <v>241599</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50363</v>
      </c>
      <c r="H44" s="81">
        <v>0</v>
      </c>
      <c r="I44" s="81">
        <v>0</v>
      </c>
      <c r="J44" s="81">
        <v>0</v>
      </c>
      <c r="K44" s="79">
        <f t="shared" si="0"/>
        <v>50363</v>
      </c>
    </row>
    <row r="45" spans="1:11" x14ac:dyDescent="0.25">
      <c r="A45" s="46" t="s">
        <v>44</v>
      </c>
      <c r="B45" s="26"/>
      <c r="C45" s="80">
        <v>0</v>
      </c>
      <c r="D45" s="81">
        <v>0</v>
      </c>
      <c r="E45" s="81">
        <v>0</v>
      </c>
      <c r="F45" s="81">
        <v>0</v>
      </c>
      <c r="G45" s="81">
        <v>0</v>
      </c>
      <c r="H45" s="81">
        <v>0</v>
      </c>
      <c r="I45" s="81">
        <v>932825</v>
      </c>
      <c r="J45" s="81">
        <v>0</v>
      </c>
      <c r="K45" s="79">
        <f t="shared" si="0"/>
        <v>932825</v>
      </c>
    </row>
    <row r="46" spans="1:11" x14ac:dyDescent="0.25">
      <c r="A46" s="46" t="s">
        <v>45</v>
      </c>
      <c r="B46" s="26"/>
      <c r="C46" s="80">
        <v>0</v>
      </c>
      <c r="D46" s="81">
        <v>0</v>
      </c>
      <c r="E46" s="81">
        <v>0</v>
      </c>
      <c r="F46" s="81">
        <v>0</v>
      </c>
      <c r="G46" s="81">
        <v>0</v>
      </c>
      <c r="H46" s="81">
        <v>0</v>
      </c>
      <c r="I46" s="81">
        <v>211679</v>
      </c>
      <c r="J46" s="81">
        <v>0</v>
      </c>
      <c r="K46" s="79">
        <f t="shared" si="0"/>
        <v>211679</v>
      </c>
    </row>
    <row r="47" spans="1:11" x14ac:dyDescent="0.25">
      <c r="A47" s="46" t="s">
        <v>46</v>
      </c>
      <c r="B47" s="26"/>
      <c r="C47" s="80">
        <v>38723997</v>
      </c>
      <c r="D47" s="81">
        <v>0</v>
      </c>
      <c r="E47" s="81">
        <v>0</v>
      </c>
      <c r="F47" s="81">
        <v>0</v>
      </c>
      <c r="G47" s="81">
        <v>0</v>
      </c>
      <c r="H47" s="81">
        <v>0</v>
      </c>
      <c r="I47" s="81">
        <v>0</v>
      </c>
      <c r="J47" s="81">
        <v>0</v>
      </c>
      <c r="K47" s="79">
        <f t="shared" si="0"/>
        <v>38723997</v>
      </c>
    </row>
    <row r="48" spans="1:11" x14ac:dyDescent="0.25">
      <c r="A48" s="46" t="s">
        <v>47</v>
      </c>
      <c r="B48" s="26"/>
      <c r="C48" s="80">
        <v>0</v>
      </c>
      <c r="D48" s="81">
        <v>0</v>
      </c>
      <c r="E48" s="81">
        <v>0</v>
      </c>
      <c r="F48" s="81">
        <v>0</v>
      </c>
      <c r="G48" s="81">
        <v>0</v>
      </c>
      <c r="H48" s="81">
        <v>0</v>
      </c>
      <c r="I48" s="81">
        <v>248832</v>
      </c>
      <c r="J48" s="81">
        <v>0</v>
      </c>
      <c r="K48" s="79">
        <f t="shared" si="0"/>
        <v>248832</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78023</v>
      </c>
      <c r="E51" s="81">
        <v>0</v>
      </c>
      <c r="F51" s="81">
        <v>0</v>
      </c>
      <c r="G51" s="81">
        <v>0</v>
      </c>
      <c r="H51" s="81">
        <v>0</v>
      </c>
      <c r="I51" s="81">
        <v>294233</v>
      </c>
      <c r="J51" s="81">
        <v>26300</v>
      </c>
      <c r="K51" s="79">
        <f t="shared" si="0"/>
        <v>398556</v>
      </c>
    </row>
    <row r="52" spans="1:11" x14ac:dyDescent="0.25">
      <c r="A52" s="46" t="s">
        <v>50</v>
      </c>
      <c r="B52" s="26"/>
      <c r="C52" s="80">
        <v>0</v>
      </c>
      <c r="D52" s="81">
        <v>0</v>
      </c>
      <c r="E52" s="81">
        <v>0</v>
      </c>
      <c r="F52" s="81">
        <v>0</v>
      </c>
      <c r="G52" s="81">
        <v>0</v>
      </c>
      <c r="H52" s="81">
        <v>0</v>
      </c>
      <c r="I52" s="81">
        <v>7150</v>
      </c>
      <c r="J52" s="81">
        <v>0</v>
      </c>
      <c r="K52" s="79">
        <f t="shared" si="0"/>
        <v>7150</v>
      </c>
    </row>
    <row r="53" spans="1:11" x14ac:dyDescent="0.25">
      <c r="A53" s="46" t="s">
        <v>51</v>
      </c>
      <c r="B53" s="26"/>
      <c r="C53" s="80">
        <v>0</v>
      </c>
      <c r="D53" s="81">
        <v>0</v>
      </c>
      <c r="E53" s="81">
        <v>0</v>
      </c>
      <c r="F53" s="81">
        <v>0</v>
      </c>
      <c r="G53" s="81">
        <v>68626</v>
      </c>
      <c r="H53" s="81">
        <v>0</v>
      </c>
      <c r="I53" s="81">
        <v>1739236</v>
      </c>
      <c r="J53" s="81">
        <v>0</v>
      </c>
      <c r="K53" s="79">
        <f t="shared" si="0"/>
        <v>1807862</v>
      </c>
    </row>
    <row r="54" spans="1:11" x14ac:dyDescent="0.25">
      <c r="A54" s="46" t="s">
        <v>4</v>
      </c>
      <c r="B54" s="26"/>
      <c r="C54" s="80">
        <v>25022599</v>
      </c>
      <c r="D54" s="81">
        <v>4685136</v>
      </c>
      <c r="E54" s="81">
        <v>0</v>
      </c>
      <c r="F54" s="81">
        <v>0</v>
      </c>
      <c r="G54" s="81">
        <v>0</v>
      </c>
      <c r="H54" s="81">
        <v>0</v>
      </c>
      <c r="I54" s="81">
        <v>0</v>
      </c>
      <c r="J54" s="81">
        <v>0</v>
      </c>
      <c r="K54" s="79">
        <f t="shared" si="0"/>
        <v>29707735</v>
      </c>
    </row>
    <row r="55" spans="1:11" x14ac:dyDescent="0.25">
      <c r="A55" s="46" t="s">
        <v>52</v>
      </c>
      <c r="B55" s="26"/>
      <c r="C55" s="80">
        <v>0</v>
      </c>
      <c r="D55" s="81">
        <v>0</v>
      </c>
      <c r="E55" s="81">
        <v>0</v>
      </c>
      <c r="F55" s="81">
        <v>0</v>
      </c>
      <c r="G55" s="81">
        <v>7500</v>
      </c>
      <c r="H55" s="81">
        <v>0</v>
      </c>
      <c r="I55" s="81">
        <v>22830</v>
      </c>
      <c r="J55" s="81">
        <v>0</v>
      </c>
      <c r="K55" s="79">
        <f t="shared" si="0"/>
        <v>30330</v>
      </c>
    </row>
    <row r="56" spans="1:11" x14ac:dyDescent="0.25">
      <c r="A56" s="46" t="s">
        <v>53</v>
      </c>
      <c r="B56" s="26"/>
      <c r="C56" s="80">
        <v>0</v>
      </c>
      <c r="D56" s="81">
        <v>0</v>
      </c>
      <c r="E56" s="81">
        <v>0</v>
      </c>
      <c r="F56" s="81">
        <v>0</v>
      </c>
      <c r="G56" s="81">
        <v>457425</v>
      </c>
      <c r="H56" s="81">
        <v>0</v>
      </c>
      <c r="I56" s="81">
        <v>0</v>
      </c>
      <c r="J56" s="81">
        <v>0</v>
      </c>
      <c r="K56" s="79">
        <f t="shared" si="0"/>
        <v>457425</v>
      </c>
    </row>
    <row r="57" spans="1:11" x14ac:dyDescent="0.25">
      <c r="A57" s="46" t="s">
        <v>54</v>
      </c>
      <c r="B57" s="26"/>
      <c r="C57" s="80">
        <v>0</v>
      </c>
      <c r="D57" s="81">
        <v>0</v>
      </c>
      <c r="E57" s="81">
        <v>0</v>
      </c>
      <c r="F57" s="81">
        <v>0</v>
      </c>
      <c r="G57" s="81">
        <v>0</v>
      </c>
      <c r="H57" s="81">
        <v>0</v>
      </c>
      <c r="I57" s="81">
        <v>375461</v>
      </c>
      <c r="J57" s="81">
        <v>0</v>
      </c>
      <c r="K57" s="79">
        <f t="shared" si="0"/>
        <v>375461</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146342</v>
      </c>
      <c r="F59" s="81">
        <v>0</v>
      </c>
      <c r="G59" s="81">
        <v>0</v>
      </c>
      <c r="H59" s="81">
        <v>0</v>
      </c>
      <c r="I59" s="81">
        <v>1006433</v>
      </c>
      <c r="J59" s="81">
        <v>900</v>
      </c>
      <c r="K59" s="79">
        <f t="shared" si="0"/>
        <v>1153675</v>
      </c>
    </row>
    <row r="60" spans="1:11" x14ac:dyDescent="0.25">
      <c r="A60" s="46" t="s">
        <v>99</v>
      </c>
      <c r="B60" s="26"/>
      <c r="C60" s="80">
        <v>4658497</v>
      </c>
      <c r="D60" s="81">
        <v>0</v>
      </c>
      <c r="E60" s="81">
        <v>0</v>
      </c>
      <c r="F60" s="81">
        <v>0</v>
      </c>
      <c r="G60" s="81">
        <v>0</v>
      </c>
      <c r="H60" s="81">
        <v>0</v>
      </c>
      <c r="I60" s="81">
        <v>130437</v>
      </c>
      <c r="J60" s="81">
        <v>0</v>
      </c>
      <c r="K60" s="79">
        <f t="shared" si="0"/>
        <v>4788934</v>
      </c>
    </row>
    <row r="61" spans="1:11" x14ac:dyDescent="0.25">
      <c r="A61" s="46" t="s">
        <v>56</v>
      </c>
      <c r="B61" s="26"/>
      <c r="C61" s="80">
        <v>4643093</v>
      </c>
      <c r="D61" s="81">
        <v>0</v>
      </c>
      <c r="E61" s="81">
        <v>0</v>
      </c>
      <c r="F61" s="81">
        <v>0</v>
      </c>
      <c r="G61" s="81">
        <v>0</v>
      </c>
      <c r="H61" s="81">
        <v>0</v>
      </c>
      <c r="I61" s="81">
        <v>0</v>
      </c>
      <c r="J61" s="81">
        <v>0</v>
      </c>
      <c r="K61" s="79">
        <f t="shared" si="0"/>
        <v>4643093</v>
      </c>
    </row>
    <row r="62" spans="1:11" x14ac:dyDescent="0.25">
      <c r="A62" s="46" t="s">
        <v>6</v>
      </c>
      <c r="B62" s="26"/>
      <c r="C62" s="80">
        <v>16743975</v>
      </c>
      <c r="D62" s="81">
        <v>0</v>
      </c>
      <c r="E62" s="81">
        <v>0</v>
      </c>
      <c r="F62" s="81">
        <v>0</v>
      </c>
      <c r="G62" s="81">
        <v>0</v>
      </c>
      <c r="H62" s="81">
        <v>0</v>
      </c>
      <c r="I62" s="81">
        <v>0</v>
      </c>
      <c r="J62" s="81">
        <v>0</v>
      </c>
      <c r="K62" s="79">
        <f t="shared" si="0"/>
        <v>16743975</v>
      </c>
    </row>
    <row r="63" spans="1:11" x14ac:dyDescent="0.25">
      <c r="A63" s="46" t="s">
        <v>5</v>
      </c>
      <c r="B63" s="26"/>
      <c r="C63" s="80">
        <v>0</v>
      </c>
      <c r="D63" s="81">
        <v>0</v>
      </c>
      <c r="E63" s="81">
        <v>0</v>
      </c>
      <c r="F63" s="81">
        <v>0</v>
      </c>
      <c r="G63" s="81">
        <v>300000</v>
      </c>
      <c r="H63" s="81">
        <v>0</v>
      </c>
      <c r="I63" s="81">
        <v>83905</v>
      </c>
      <c r="J63" s="81">
        <v>0</v>
      </c>
      <c r="K63" s="79">
        <f t="shared" si="0"/>
        <v>383905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18067</v>
      </c>
      <c r="E66" s="81">
        <v>0</v>
      </c>
      <c r="F66" s="81">
        <v>0</v>
      </c>
      <c r="G66" s="81">
        <v>0</v>
      </c>
      <c r="H66" s="81">
        <v>0</v>
      </c>
      <c r="I66" s="81">
        <v>0</v>
      </c>
      <c r="J66" s="81">
        <v>0</v>
      </c>
      <c r="K66" s="79">
        <f t="shared" si="0"/>
        <v>18067</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198890</v>
      </c>
      <c r="E68" s="81">
        <v>0</v>
      </c>
      <c r="F68" s="81">
        <v>0</v>
      </c>
      <c r="G68" s="81">
        <v>0</v>
      </c>
      <c r="H68" s="81">
        <v>0</v>
      </c>
      <c r="I68" s="81">
        <v>158401</v>
      </c>
      <c r="J68" s="81">
        <v>0</v>
      </c>
      <c r="K68" s="79">
        <f t="shared" si="0"/>
        <v>357291</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172406</v>
      </c>
      <c r="H71" s="81">
        <v>0</v>
      </c>
      <c r="I71" s="81">
        <v>0</v>
      </c>
      <c r="J71" s="81">
        <v>0</v>
      </c>
      <c r="K71" s="79">
        <f>SUM(C71:J71)</f>
        <v>172406</v>
      </c>
    </row>
    <row r="72" spans="1:11" x14ac:dyDescent="0.25">
      <c r="A72" s="56" t="s">
        <v>93</v>
      </c>
      <c r="B72" s="59"/>
      <c r="C72" s="60">
        <f t="shared" ref="C72:K72" si="1">SUM(C5:C71)</f>
        <v>142123668</v>
      </c>
      <c r="D72" s="61">
        <f t="shared" si="1"/>
        <v>5537991</v>
      </c>
      <c r="E72" s="61">
        <f t="shared" si="1"/>
        <v>1798896</v>
      </c>
      <c r="F72" s="61">
        <f t="shared" si="1"/>
        <v>1632734</v>
      </c>
      <c r="G72" s="61">
        <f t="shared" si="1"/>
        <v>7462712</v>
      </c>
      <c r="H72" s="61">
        <f>SUM(H5:H71)</f>
        <v>22129</v>
      </c>
      <c r="I72" s="61">
        <f>SUM(I5:I71)</f>
        <v>12601812</v>
      </c>
      <c r="J72" s="61">
        <f>SUM(J5:J71)</f>
        <v>27499</v>
      </c>
      <c r="K72" s="62">
        <f t="shared" si="1"/>
        <v>171207441</v>
      </c>
    </row>
    <row r="73" spans="1:11" x14ac:dyDescent="0.25">
      <c r="A73" s="56" t="s">
        <v>74</v>
      </c>
      <c r="B73" s="59"/>
      <c r="C73" s="63">
        <f>(C72/$K72)</f>
        <v>0.83012553175185888</v>
      </c>
      <c r="D73" s="64">
        <f t="shared" ref="D73:K73" si="2">(D72/$K72)</f>
        <v>3.2346672362213509E-2</v>
      </c>
      <c r="E73" s="64">
        <f t="shared" si="2"/>
        <v>1.0507113414539034E-2</v>
      </c>
      <c r="F73" s="64">
        <f t="shared" si="2"/>
        <v>9.5365831675505268E-3</v>
      </c>
      <c r="G73" s="64">
        <f t="shared" si="2"/>
        <v>4.3588712946185555E-2</v>
      </c>
      <c r="H73" s="64">
        <f t="shared" si="2"/>
        <v>1.292525597646191E-4</v>
      </c>
      <c r="I73" s="64">
        <f>(I72/$K72)</f>
        <v>7.3605515778954952E-2</v>
      </c>
      <c r="J73" s="64">
        <f t="shared" si="2"/>
        <v>1.6061801893295046E-4</v>
      </c>
      <c r="K73" s="65">
        <f t="shared" si="2"/>
        <v>1</v>
      </c>
    </row>
    <row r="74" spans="1:11" x14ac:dyDescent="0.25">
      <c r="A74" s="66" t="s">
        <v>96</v>
      </c>
      <c r="B74" s="52"/>
      <c r="C74" s="67">
        <f>COUNTIF(C5:C71,"&gt;0")</f>
        <v>13</v>
      </c>
      <c r="D74" s="67">
        <f t="shared" ref="D74:K74" si="3">COUNTIF(D5:D71,"&gt;0")</f>
        <v>6</v>
      </c>
      <c r="E74" s="67">
        <f t="shared" si="3"/>
        <v>4</v>
      </c>
      <c r="F74" s="67">
        <f t="shared" si="3"/>
        <v>1</v>
      </c>
      <c r="G74" s="67">
        <f t="shared" si="3"/>
        <v>13</v>
      </c>
      <c r="H74" s="67">
        <f t="shared" si="3"/>
        <v>1</v>
      </c>
      <c r="I74" s="67">
        <f t="shared" si="3"/>
        <v>23</v>
      </c>
      <c r="J74" s="67">
        <f t="shared" si="3"/>
        <v>3</v>
      </c>
      <c r="K74" s="74">
        <f t="shared" si="3"/>
        <v>43</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C089-54A3-4D12-ADF6-FEDC65EC0E9A}">
  <sheetPr>
    <pageSetUpPr fitToPage="1"/>
  </sheetPr>
  <dimension ref="A1:K79"/>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121</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559622</v>
      </c>
      <c r="J5" s="22">
        <v>0</v>
      </c>
      <c r="K5" s="24">
        <f>SUM(C5:J5)</f>
        <v>559622</v>
      </c>
    </row>
    <row r="6" spans="1:11" x14ac:dyDescent="0.25">
      <c r="A6" s="46" t="s">
        <v>8</v>
      </c>
      <c r="B6" s="26"/>
      <c r="C6" s="80">
        <v>0</v>
      </c>
      <c r="D6" s="81">
        <v>0</v>
      </c>
      <c r="E6" s="81">
        <v>0</v>
      </c>
      <c r="F6" s="81">
        <v>0</v>
      </c>
      <c r="G6" s="81">
        <v>0</v>
      </c>
      <c r="H6" s="81">
        <v>0</v>
      </c>
      <c r="I6" s="81">
        <v>0</v>
      </c>
      <c r="J6" s="81">
        <v>0</v>
      </c>
      <c r="K6" s="79">
        <f>SUM(C6:J6)</f>
        <v>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19281750</v>
      </c>
      <c r="D9" s="81">
        <v>0</v>
      </c>
      <c r="E9" s="81">
        <v>0</v>
      </c>
      <c r="F9" s="81">
        <v>0</v>
      </c>
      <c r="G9" s="81">
        <v>0</v>
      </c>
      <c r="H9" s="81">
        <v>0</v>
      </c>
      <c r="I9" s="81">
        <v>0</v>
      </c>
      <c r="J9" s="81">
        <v>0</v>
      </c>
      <c r="K9" s="79">
        <f t="shared" si="0"/>
        <v>19281750</v>
      </c>
    </row>
    <row r="10" spans="1:11" x14ac:dyDescent="0.25">
      <c r="A10" s="46" t="s">
        <v>12</v>
      </c>
      <c r="B10" s="26"/>
      <c r="C10" s="80">
        <v>1202696</v>
      </c>
      <c r="D10" s="81">
        <v>0</v>
      </c>
      <c r="E10" s="81">
        <v>0</v>
      </c>
      <c r="F10" s="81">
        <v>0</v>
      </c>
      <c r="G10" s="81">
        <v>0</v>
      </c>
      <c r="H10" s="81">
        <v>0</v>
      </c>
      <c r="I10" s="81">
        <v>0</v>
      </c>
      <c r="J10" s="81">
        <v>0</v>
      </c>
      <c r="K10" s="79">
        <f t="shared" si="0"/>
        <v>1202696</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13925593</v>
      </c>
      <c r="D12" s="81">
        <v>0</v>
      </c>
      <c r="E12" s="81">
        <v>0</v>
      </c>
      <c r="F12" s="81">
        <v>0</v>
      </c>
      <c r="G12" s="81">
        <v>0</v>
      </c>
      <c r="H12" s="81">
        <v>0</v>
      </c>
      <c r="I12" s="81">
        <v>0</v>
      </c>
      <c r="J12" s="81">
        <v>0</v>
      </c>
      <c r="K12" s="79">
        <f t="shared" si="0"/>
        <v>13925593</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8585</v>
      </c>
      <c r="D14" s="81">
        <v>0</v>
      </c>
      <c r="E14" s="81">
        <v>0</v>
      </c>
      <c r="F14" s="81">
        <v>0</v>
      </c>
      <c r="G14" s="81">
        <v>0</v>
      </c>
      <c r="H14" s="81">
        <v>0</v>
      </c>
      <c r="I14" s="81">
        <v>2432015</v>
      </c>
      <c r="J14" s="81">
        <v>0</v>
      </c>
      <c r="K14" s="79">
        <f t="shared" si="0"/>
        <v>2440600</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535979</v>
      </c>
      <c r="J16" s="81">
        <v>0</v>
      </c>
      <c r="K16" s="79">
        <f t="shared" si="0"/>
        <v>535979</v>
      </c>
    </row>
    <row r="17" spans="1:11" x14ac:dyDescent="0.25">
      <c r="A17" s="46" t="s">
        <v>105</v>
      </c>
      <c r="B17" s="26"/>
      <c r="C17" s="80">
        <v>1776873</v>
      </c>
      <c r="D17" s="81">
        <v>0</v>
      </c>
      <c r="E17" s="81">
        <v>0</v>
      </c>
      <c r="F17" s="81">
        <v>0</v>
      </c>
      <c r="G17" s="81">
        <v>0</v>
      </c>
      <c r="H17" s="81">
        <v>0</v>
      </c>
      <c r="I17" s="81">
        <v>0</v>
      </c>
      <c r="J17" s="81">
        <v>0</v>
      </c>
      <c r="K17" s="79">
        <f t="shared" si="0"/>
        <v>1776873</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12794928</v>
      </c>
      <c r="D20" s="81">
        <v>0</v>
      </c>
      <c r="E20" s="81">
        <v>0</v>
      </c>
      <c r="F20" s="81">
        <v>1585663</v>
      </c>
      <c r="G20" s="81">
        <v>0</v>
      </c>
      <c r="H20" s="81">
        <v>0</v>
      </c>
      <c r="I20" s="81">
        <v>2293858</v>
      </c>
      <c r="J20" s="81">
        <v>218</v>
      </c>
      <c r="K20" s="79">
        <f t="shared" si="0"/>
        <v>16674667</v>
      </c>
    </row>
    <row r="21" spans="1:11" x14ac:dyDescent="0.25">
      <c r="A21" s="46" t="s">
        <v>21</v>
      </c>
      <c r="B21" s="26"/>
      <c r="C21" s="80">
        <v>0</v>
      </c>
      <c r="D21" s="81">
        <v>0</v>
      </c>
      <c r="E21" s="81">
        <v>0</v>
      </c>
      <c r="F21" s="81">
        <v>0</v>
      </c>
      <c r="G21" s="81">
        <v>0</v>
      </c>
      <c r="H21" s="81">
        <v>0</v>
      </c>
      <c r="I21" s="81">
        <v>202302</v>
      </c>
      <c r="J21" s="81">
        <v>0</v>
      </c>
      <c r="K21" s="79">
        <f t="shared" si="0"/>
        <v>202302</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225881</v>
      </c>
      <c r="J23" s="81">
        <v>0</v>
      </c>
      <c r="K23" s="79">
        <f t="shared" si="0"/>
        <v>225881</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68557</v>
      </c>
      <c r="F25" s="81">
        <v>0</v>
      </c>
      <c r="G25" s="81">
        <v>0</v>
      </c>
      <c r="H25" s="81">
        <v>0</v>
      </c>
      <c r="I25" s="81">
        <v>0</v>
      </c>
      <c r="J25" s="81">
        <v>0</v>
      </c>
      <c r="K25" s="79">
        <f t="shared" si="0"/>
        <v>68557</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0</v>
      </c>
      <c r="H29" s="81">
        <v>0</v>
      </c>
      <c r="I29" s="81">
        <v>0</v>
      </c>
      <c r="J29" s="81">
        <v>0</v>
      </c>
      <c r="K29" s="79">
        <f t="shared" si="0"/>
        <v>0</v>
      </c>
    </row>
    <row r="30" spans="1:11" x14ac:dyDescent="0.25">
      <c r="A30" s="46" t="s">
        <v>31</v>
      </c>
      <c r="B30" s="26"/>
      <c r="C30" s="80">
        <v>0</v>
      </c>
      <c r="D30" s="81">
        <v>0</v>
      </c>
      <c r="E30" s="81">
        <v>0</v>
      </c>
      <c r="F30" s="81">
        <v>0</v>
      </c>
      <c r="G30" s="81">
        <v>0</v>
      </c>
      <c r="H30" s="81">
        <v>0</v>
      </c>
      <c r="I30" s="81">
        <v>38000</v>
      </c>
      <c r="J30" s="81">
        <v>0</v>
      </c>
      <c r="K30" s="79">
        <f t="shared" si="0"/>
        <v>38000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2386</v>
      </c>
      <c r="F32" s="81">
        <v>0</v>
      </c>
      <c r="G32" s="81">
        <v>0</v>
      </c>
      <c r="H32" s="81">
        <v>6606</v>
      </c>
      <c r="I32" s="81">
        <v>0</v>
      </c>
      <c r="J32" s="81">
        <v>0</v>
      </c>
      <c r="K32" s="79">
        <f t="shared" si="0"/>
        <v>8992</v>
      </c>
    </row>
    <row r="33" spans="1:11" x14ac:dyDescent="0.25">
      <c r="A33" s="46" t="s">
        <v>34</v>
      </c>
      <c r="B33" s="26"/>
      <c r="C33" s="80">
        <v>0</v>
      </c>
      <c r="D33" s="81">
        <v>0</v>
      </c>
      <c r="E33" s="81">
        <v>0</v>
      </c>
      <c r="F33" s="81">
        <v>0</v>
      </c>
      <c r="G33" s="81">
        <v>0</v>
      </c>
      <c r="H33" s="81">
        <v>0</v>
      </c>
      <c r="I33" s="81">
        <v>2000</v>
      </c>
      <c r="J33" s="81">
        <v>0</v>
      </c>
      <c r="K33" s="79">
        <f t="shared" si="0"/>
        <v>2000</v>
      </c>
    </row>
    <row r="34" spans="1:11" x14ac:dyDescent="0.25">
      <c r="A34" s="46" t="s">
        <v>35</v>
      </c>
      <c r="B34" s="26"/>
      <c r="C34" s="80">
        <v>9014368</v>
      </c>
      <c r="D34" s="81">
        <v>0</v>
      </c>
      <c r="E34" s="81">
        <v>2171695</v>
      </c>
      <c r="F34" s="81">
        <v>155318</v>
      </c>
      <c r="G34" s="81">
        <v>0</v>
      </c>
      <c r="H34" s="81">
        <v>0</v>
      </c>
      <c r="I34" s="81">
        <v>681609</v>
      </c>
      <c r="J34" s="81">
        <v>0</v>
      </c>
      <c r="K34" s="79">
        <f t="shared" si="0"/>
        <v>12022990</v>
      </c>
    </row>
    <row r="35" spans="1:11" x14ac:dyDescent="0.25">
      <c r="A35" s="46" t="s">
        <v>36</v>
      </c>
      <c r="B35" s="26"/>
      <c r="C35" s="80">
        <v>3524155</v>
      </c>
      <c r="D35" s="81">
        <v>0</v>
      </c>
      <c r="E35" s="81">
        <v>0</v>
      </c>
      <c r="F35" s="81">
        <v>0</v>
      </c>
      <c r="G35" s="81">
        <v>0</v>
      </c>
      <c r="H35" s="81">
        <v>0</v>
      </c>
      <c r="I35" s="81">
        <v>2289593</v>
      </c>
      <c r="J35" s="81">
        <v>0</v>
      </c>
      <c r="K35" s="79">
        <f t="shared" si="0"/>
        <v>5813748</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25936682</v>
      </c>
      <c r="D39" s="81">
        <v>0</v>
      </c>
      <c r="E39" s="81">
        <v>0</v>
      </c>
      <c r="F39" s="81">
        <v>0</v>
      </c>
      <c r="G39" s="81">
        <v>0</v>
      </c>
      <c r="H39" s="81">
        <v>0</v>
      </c>
      <c r="I39" s="81">
        <v>3025052</v>
      </c>
      <c r="J39" s="81">
        <v>0</v>
      </c>
      <c r="K39" s="79">
        <f t="shared" si="0"/>
        <v>28961734</v>
      </c>
    </row>
    <row r="40" spans="1:11" x14ac:dyDescent="0.25">
      <c r="A40" s="46" t="s">
        <v>40</v>
      </c>
      <c r="B40" s="26"/>
      <c r="C40" s="80">
        <v>0</v>
      </c>
      <c r="D40" s="81">
        <v>0</v>
      </c>
      <c r="E40" s="81">
        <v>0</v>
      </c>
      <c r="F40" s="81">
        <v>0</v>
      </c>
      <c r="G40" s="81">
        <v>0</v>
      </c>
      <c r="H40" s="81">
        <v>0</v>
      </c>
      <c r="I40" s="81">
        <v>306899</v>
      </c>
      <c r="J40" s="81">
        <v>0</v>
      </c>
      <c r="K40" s="79">
        <f t="shared" si="0"/>
        <v>306899</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11826031</v>
      </c>
      <c r="D46" s="81">
        <v>0</v>
      </c>
      <c r="E46" s="81">
        <v>0</v>
      </c>
      <c r="F46" s="81">
        <v>0</v>
      </c>
      <c r="G46" s="81">
        <v>0</v>
      </c>
      <c r="H46" s="81">
        <v>0</v>
      </c>
      <c r="I46" s="81">
        <v>1457368</v>
      </c>
      <c r="J46" s="81">
        <v>0</v>
      </c>
      <c r="K46" s="79">
        <f t="shared" si="0"/>
        <v>13283399</v>
      </c>
    </row>
    <row r="47" spans="1:11" x14ac:dyDescent="0.25">
      <c r="A47" s="46" t="s">
        <v>46</v>
      </c>
      <c r="B47" s="26"/>
      <c r="C47" s="80">
        <v>0</v>
      </c>
      <c r="D47" s="81">
        <v>0</v>
      </c>
      <c r="E47" s="81">
        <v>0</v>
      </c>
      <c r="F47" s="81">
        <v>0</v>
      </c>
      <c r="G47" s="81">
        <v>0</v>
      </c>
      <c r="H47" s="81">
        <v>0</v>
      </c>
      <c r="I47" s="81">
        <v>0</v>
      </c>
      <c r="J47" s="81">
        <v>0</v>
      </c>
      <c r="K47" s="79">
        <f t="shared" si="0"/>
        <v>0</v>
      </c>
    </row>
    <row r="48" spans="1:11" x14ac:dyDescent="0.25">
      <c r="A48" s="46" t="s">
        <v>47</v>
      </c>
      <c r="B48" s="26"/>
      <c r="C48" s="80">
        <v>0</v>
      </c>
      <c r="D48" s="81">
        <v>0</v>
      </c>
      <c r="E48" s="81">
        <v>0</v>
      </c>
      <c r="F48" s="81">
        <v>0</v>
      </c>
      <c r="G48" s="81">
        <v>0</v>
      </c>
      <c r="H48" s="81">
        <v>0</v>
      </c>
      <c r="I48" s="81">
        <v>746441</v>
      </c>
      <c r="J48" s="81">
        <v>0</v>
      </c>
      <c r="K48" s="79">
        <f t="shared" si="0"/>
        <v>746441</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631154</v>
      </c>
      <c r="J51" s="81">
        <v>0</v>
      </c>
      <c r="K51" s="79">
        <f t="shared" si="0"/>
        <v>631154</v>
      </c>
    </row>
    <row r="52" spans="1:11" x14ac:dyDescent="0.25">
      <c r="A52" s="46" t="s">
        <v>50</v>
      </c>
      <c r="B52" s="26"/>
      <c r="C52" s="80">
        <v>0</v>
      </c>
      <c r="D52" s="81">
        <v>0</v>
      </c>
      <c r="E52" s="81">
        <v>0</v>
      </c>
      <c r="F52" s="81">
        <v>0</v>
      </c>
      <c r="G52" s="81">
        <v>0</v>
      </c>
      <c r="H52" s="81">
        <v>0</v>
      </c>
      <c r="I52" s="81">
        <v>7975</v>
      </c>
      <c r="J52" s="81">
        <v>0</v>
      </c>
      <c r="K52" s="79">
        <f t="shared" si="0"/>
        <v>7975</v>
      </c>
    </row>
    <row r="53" spans="1:11" x14ac:dyDescent="0.25">
      <c r="A53" s="46" t="s">
        <v>51</v>
      </c>
      <c r="B53" s="26"/>
      <c r="C53" s="80">
        <v>0</v>
      </c>
      <c r="D53" s="81">
        <v>979023</v>
      </c>
      <c r="E53" s="81">
        <v>0</v>
      </c>
      <c r="F53" s="81">
        <v>0</v>
      </c>
      <c r="G53" s="81">
        <v>0</v>
      </c>
      <c r="H53" s="81">
        <v>0</v>
      </c>
      <c r="I53" s="81">
        <v>5641616</v>
      </c>
      <c r="J53" s="81">
        <v>0</v>
      </c>
      <c r="K53" s="79">
        <f t="shared" si="0"/>
        <v>6620639</v>
      </c>
    </row>
    <row r="54" spans="1:11" x14ac:dyDescent="0.25">
      <c r="A54" s="46" t="s">
        <v>4</v>
      </c>
      <c r="B54" s="26"/>
      <c r="C54" s="80">
        <v>48043791</v>
      </c>
      <c r="D54" s="81">
        <v>0</v>
      </c>
      <c r="E54" s="81">
        <v>0</v>
      </c>
      <c r="F54" s="81">
        <v>0</v>
      </c>
      <c r="G54" s="81">
        <v>0</v>
      </c>
      <c r="H54" s="81">
        <v>0</v>
      </c>
      <c r="I54" s="81">
        <v>2171151</v>
      </c>
      <c r="J54" s="81">
        <v>0</v>
      </c>
      <c r="K54" s="79">
        <f t="shared" si="0"/>
        <v>50214942</v>
      </c>
    </row>
    <row r="55" spans="1:11" x14ac:dyDescent="0.25">
      <c r="A55" s="46" t="s">
        <v>52</v>
      </c>
      <c r="B55" s="26"/>
      <c r="C55" s="80">
        <v>0</v>
      </c>
      <c r="D55" s="81">
        <v>0</v>
      </c>
      <c r="E55" s="81">
        <v>0</v>
      </c>
      <c r="F55" s="81">
        <v>0</v>
      </c>
      <c r="G55" s="81">
        <v>0</v>
      </c>
      <c r="H55" s="81">
        <v>0</v>
      </c>
      <c r="I55" s="81">
        <v>0</v>
      </c>
      <c r="J55" s="81">
        <v>0</v>
      </c>
      <c r="K55" s="79">
        <f t="shared" si="0"/>
        <v>0</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221640</v>
      </c>
      <c r="J57" s="81">
        <v>0</v>
      </c>
      <c r="K57" s="79">
        <f t="shared" si="0"/>
        <v>221640</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2105149</v>
      </c>
      <c r="J59" s="81">
        <v>2398974</v>
      </c>
      <c r="K59" s="79">
        <f t="shared" si="0"/>
        <v>4504123</v>
      </c>
    </row>
    <row r="60" spans="1:11" x14ac:dyDescent="0.25">
      <c r="A60" s="46" t="s">
        <v>99</v>
      </c>
      <c r="B60" s="26"/>
      <c r="C60" s="80">
        <v>6260048</v>
      </c>
      <c r="D60" s="81">
        <v>0</v>
      </c>
      <c r="E60" s="81">
        <v>0</v>
      </c>
      <c r="F60" s="81">
        <v>0</v>
      </c>
      <c r="G60" s="81">
        <v>0</v>
      </c>
      <c r="H60" s="81">
        <v>0</v>
      </c>
      <c r="I60" s="81">
        <v>554296</v>
      </c>
      <c r="J60" s="81">
        <v>291778</v>
      </c>
      <c r="K60" s="79">
        <f t="shared" si="0"/>
        <v>7106122</v>
      </c>
    </row>
    <row r="61" spans="1:11" x14ac:dyDescent="0.25">
      <c r="A61" s="46" t="s">
        <v>56</v>
      </c>
      <c r="B61" s="26"/>
      <c r="C61" s="80">
        <v>7960578</v>
      </c>
      <c r="D61" s="81">
        <v>0</v>
      </c>
      <c r="E61" s="81">
        <v>0</v>
      </c>
      <c r="F61" s="81">
        <v>0</v>
      </c>
      <c r="G61" s="81">
        <v>0</v>
      </c>
      <c r="H61" s="81">
        <v>0</v>
      </c>
      <c r="I61" s="81">
        <v>0</v>
      </c>
      <c r="J61" s="81">
        <v>0</v>
      </c>
      <c r="K61" s="79">
        <f t="shared" si="0"/>
        <v>7960578</v>
      </c>
    </row>
    <row r="62" spans="1:11" x14ac:dyDescent="0.25">
      <c r="A62" s="46" t="s">
        <v>6</v>
      </c>
      <c r="B62" s="26"/>
      <c r="C62" s="80">
        <v>25004343</v>
      </c>
      <c r="D62" s="81">
        <v>0</v>
      </c>
      <c r="E62" s="81">
        <v>0</v>
      </c>
      <c r="F62" s="81">
        <v>0</v>
      </c>
      <c r="G62" s="81">
        <v>0</v>
      </c>
      <c r="H62" s="81">
        <v>0</v>
      </c>
      <c r="I62" s="81">
        <v>0</v>
      </c>
      <c r="J62" s="81">
        <v>0</v>
      </c>
      <c r="K62" s="79">
        <f t="shared" si="0"/>
        <v>25004343</v>
      </c>
    </row>
    <row r="63" spans="1:11" x14ac:dyDescent="0.25">
      <c r="A63" s="46" t="s">
        <v>5</v>
      </c>
      <c r="B63" s="26"/>
      <c r="C63" s="80">
        <v>0</v>
      </c>
      <c r="D63" s="81">
        <v>0</v>
      </c>
      <c r="E63" s="81">
        <v>0</v>
      </c>
      <c r="F63" s="81">
        <v>0</v>
      </c>
      <c r="G63" s="81">
        <v>0</v>
      </c>
      <c r="H63" s="81">
        <v>0</v>
      </c>
      <c r="I63" s="81">
        <v>142380</v>
      </c>
      <c r="J63" s="81">
        <v>0</v>
      </c>
      <c r="K63" s="79">
        <f t="shared" si="0"/>
        <v>142380</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0</v>
      </c>
      <c r="J66" s="81">
        <v>0</v>
      </c>
      <c r="K66" s="79">
        <f t="shared" si="0"/>
        <v>0</v>
      </c>
    </row>
    <row r="67" spans="1:11" x14ac:dyDescent="0.25">
      <c r="A67" s="46" t="s">
        <v>60</v>
      </c>
      <c r="B67" s="26"/>
      <c r="C67" s="80">
        <v>0</v>
      </c>
      <c r="D67" s="81">
        <v>0</v>
      </c>
      <c r="E67" s="81">
        <v>0</v>
      </c>
      <c r="F67" s="81">
        <v>0</v>
      </c>
      <c r="G67" s="81">
        <v>0</v>
      </c>
      <c r="H67" s="81">
        <v>0</v>
      </c>
      <c r="I67" s="81">
        <v>0</v>
      </c>
      <c r="J67" s="81">
        <v>147588</v>
      </c>
      <c r="K67" s="79">
        <f t="shared" si="0"/>
        <v>147588</v>
      </c>
    </row>
    <row r="68" spans="1:11" x14ac:dyDescent="0.25">
      <c r="A68" s="46" t="s">
        <v>61</v>
      </c>
      <c r="B68" s="26"/>
      <c r="C68" s="80">
        <v>0</v>
      </c>
      <c r="D68" s="81">
        <v>0</v>
      </c>
      <c r="E68" s="81">
        <v>0</v>
      </c>
      <c r="F68" s="81">
        <v>0</v>
      </c>
      <c r="G68" s="81">
        <v>0</v>
      </c>
      <c r="H68" s="81">
        <v>0</v>
      </c>
      <c r="I68" s="81">
        <v>521726</v>
      </c>
      <c r="J68" s="81">
        <v>412500</v>
      </c>
      <c r="K68" s="79">
        <f t="shared" si="0"/>
        <v>934226</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2021114</v>
      </c>
      <c r="D71" s="81">
        <v>0</v>
      </c>
      <c r="E71" s="81">
        <v>0</v>
      </c>
      <c r="F71" s="81">
        <v>0</v>
      </c>
      <c r="G71" s="81">
        <v>0</v>
      </c>
      <c r="H71" s="81">
        <v>0</v>
      </c>
      <c r="I71" s="81">
        <v>0</v>
      </c>
      <c r="J71" s="81">
        <v>0</v>
      </c>
      <c r="K71" s="79">
        <f>SUM(C71:J71)</f>
        <v>2021114</v>
      </c>
    </row>
    <row r="72" spans="1:11" x14ac:dyDescent="0.25">
      <c r="A72" s="56" t="s">
        <v>93</v>
      </c>
      <c r="B72" s="59"/>
      <c r="C72" s="60">
        <f t="shared" ref="C72:K72" si="1">SUM(C5:C71)</f>
        <v>188581535</v>
      </c>
      <c r="D72" s="61">
        <f t="shared" si="1"/>
        <v>979023</v>
      </c>
      <c r="E72" s="61">
        <f t="shared" si="1"/>
        <v>2242638</v>
      </c>
      <c r="F72" s="61">
        <f t="shared" si="1"/>
        <v>1740981</v>
      </c>
      <c r="G72" s="61">
        <f t="shared" si="1"/>
        <v>0</v>
      </c>
      <c r="H72" s="61">
        <f>SUM(H5:H71)</f>
        <v>6606</v>
      </c>
      <c r="I72" s="61">
        <f>SUM(I5:I71)</f>
        <v>26793706</v>
      </c>
      <c r="J72" s="61">
        <f>SUM(J5:J71)</f>
        <v>3251058</v>
      </c>
      <c r="K72" s="62">
        <f t="shared" si="1"/>
        <v>223595547</v>
      </c>
    </row>
    <row r="73" spans="1:11" x14ac:dyDescent="0.25">
      <c r="A73" s="56" t="s">
        <v>74</v>
      </c>
      <c r="B73" s="59"/>
      <c r="C73" s="63">
        <f>(C72/$K72)</f>
        <v>0.84340469893168313</v>
      </c>
      <c r="D73" s="64">
        <f t="shared" ref="D73:K73" si="2">(D72/$K72)</f>
        <v>4.3785442650161547E-3</v>
      </c>
      <c r="E73" s="64">
        <f t="shared" si="2"/>
        <v>1.002988668642851E-2</v>
      </c>
      <c r="F73" s="64">
        <f t="shared" si="2"/>
        <v>7.786295493621794E-3</v>
      </c>
      <c r="G73" s="64">
        <f t="shared" si="2"/>
        <v>0</v>
      </c>
      <c r="H73" s="64">
        <f t="shared" si="2"/>
        <v>2.954441664260872E-5</v>
      </c>
      <c r="I73" s="64">
        <f>(I72/$K72)</f>
        <v>0.11983112525939527</v>
      </c>
      <c r="J73" s="64">
        <f t="shared" si="2"/>
        <v>1.4539904947212566E-2</v>
      </c>
      <c r="K73" s="65">
        <f t="shared" si="2"/>
        <v>1</v>
      </c>
    </row>
    <row r="74" spans="1:11" x14ac:dyDescent="0.25">
      <c r="A74" s="66" t="s">
        <v>96</v>
      </c>
      <c r="B74" s="52"/>
      <c r="C74" s="67">
        <f>COUNTIF(C5:C71,"&gt;0")</f>
        <v>15</v>
      </c>
      <c r="D74" s="67">
        <f t="shared" ref="D74:K74" si="3">COUNTIF(D5:D71,"&gt;0")</f>
        <v>1</v>
      </c>
      <c r="E74" s="67">
        <f t="shared" si="3"/>
        <v>3</v>
      </c>
      <c r="F74" s="67">
        <f t="shared" si="3"/>
        <v>2</v>
      </c>
      <c r="G74" s="67">
        <f t="shared" si="3"/>
        <v>0</v>
      </c>
      <c r="H74" s="67">
        <f t="shared" si="3"/>
        <v>1</v>
      </c>
      <c r="I74" s="67">
        <f t="shared" si="3"/>
        <v>23</v>
      </c>
      <c r="J74" s="67">
        <f t="shared" si="3"/>
        <v>5</v>
      </c>
      <c r="K74" s="69">
        <f t="shared" si="3"/>
        <v>33</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row r="79" spans="1:11" x14ac:dyDescent="0.25">
      <c r="C79" s="1"/>
      <c r="D79" s="1"/>
      <c r="E79" s="1"/>
      <c r="F79" s="1"/>
      <c r="G79" s="1"/>
      <c r="H79" s="1"/>
      <c r="I79" s="1"/>
      <c r="J79" s="1"/>
    </row>
  </sheetData>
  <printOptions horizontalCentered="1"/>
  <pageMargins left="0.5" right="0.5" top="0.5" bottom="0.5" header="0.3" footer="0.3"/>
  <pageSetup scale="83" fitToHeight="0" orientation="landscape" verticalDpi="0" r:id="rId1"/>
  <headerFooter>
    <oddFooter>&amp;LOffice of Economic and Demographic Research&amp;RPage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97</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330549</v>
      </c>
      <c r="H5" s="22">
        <v>0</v>
      </c>
      <c r="I5" s="22">
        <v>264466</v>
      </c>
      <c r="J5" s="22">
        <v>0</v>
      </c>
      <c r="K5" s="24">
        <f>SUM(C5:J5)</f>
        <v>595015</v>
      </c>
    </row>
    <row r="6" spans="1:11" x14ac:dyDescent="0.25">
      <c r="A6" s="46" t="s">
        <v>8</v>
      </c>
      <c r="B6" s="26"/>
      <c r="C6" s="80">
        <v>471629</v>
      </c>
      <c r="D6" s="81">
        <v>0</v>
      </c>
      <c r="E6" s="81">
        <v>0</v>
      </c>
      <c r="F6" s="81">
        <v>0</v>
      </c>
      <c r="G6" s="81">
        <v>0</v>
      </c>
      <c r="H6" s="81">
        <v>0</v>
      </c>
      <c r="I6" s="81">
        <v>0</v>
      </c>
      <c r="J6" s="81">
        <v>0</v>
      </c>
      <c r="K6" s="79">
        <f>SUM(C6:J6)</f>
        <v>471629</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12532188</v>
      </c>
      <c r="D9" s="81">
        <v>0</v>
      </c>
      <c r="E9" s="81">
        <v>0</v>
      </c>
      <c r="F9" s="81">
        <v>0</v>
      </c>
      <c r="G9" s="81">
        <v>0</v>
      </c>
      <c r="H9" s="81">
        <v>0</v>
      </c>
      <c r="I9" s="81">
        <v>0</v>
      </c>
      <c r="J9" s="81">
        <v>0</v>
      </c>
      <c r="K9" s="79">
        <f t="shared" si="0"/>
        <v>12532188</v>
      </c>
    </row>
    <row r="10" spans="1:11" x14ac:dyDescent="0.25">
      <c r="A10" s="46" t="s">
        <v>12</v>
      </c>
      <c r="B10" s="26"/>
      <c r="C10" s="80">
        <v>2936000</v>
      </c>
      <c r="D10" s="81">
        <v>0</v>
      </c>
      <c r="E10" s="81">
        <v>0</v>
      </c>
      <c r="F10" s="81">
        <v>0</v>
      </c>
      <c r="G10" s="81">
        <v>0</v>
      </c>
      <c r="H10" s="81">
        <v>0</v>
      </c>
      <c r="I10" s="81">
        <v>0</v>
      </c>
      <c r="J10" s="81">
        <v>0</v>
      </c>
      <c r="K10" s="79">
        <f t="shared" si="0"/>
        <v>2936000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7180113</v>
      </c>
      <c r="D12" s="81">
        <v>0</v>
      </c>
      <c r="E12" s="81">
        <v>0</v>
      </c>
      <c r="F12" s="81">
        <v>0</v>
      </c>
      <c r="G12" s="81">
        <v>0</v>
      </c>
      <c r="H12" s="81">
        <v>0</v>
      </c>
      <c r="I12" s="81">
        <v>0</v>
      </c>
      <c r="J12" s="81">
        <v>0</v>
      </c>
      <c r="K12" s="79">
        <f t="shared" si="0"/>
        <v>7180113</v>
      </c>
    </row>
    <row r="13" spans="1:11" x14ac:dyDescent="0.25">
      <c r="A13" s="46" t="s">
        <v>15</v>
      </c>
      <c r="B13" s="26"/>
      <c r="C13" s="80">
        <v>0</v>
      </c>
      <c r="D13" s="81">
        <v>0</v>
      </c>
      <c r="E13" s="81">
        <v>0</v>
      </c>
      <c r="F13" s="81">
        <v>0</v>
      </c>
      <c r="G13" s="81">
        <v>8644</v>
      </c>
      <c r="H13" s="81">
        <v>0</v>
      </c>
      <c r="I13" s="81">
        <v>0</v>
      </c>
      <c r="J13" s="81">
        <v>0</v>
      </c>
      <c r="K13" s="79">
        <f t="shared" si="0"/>
        <v>8644</v>
      </c>
    </row>
    <row r="14" spans="1:11" x14ac:dyDescent="0.25">
      <c r="A14" s="46" t="s">
        <v>16</v>
      </c>
      <c r="B14" s="26"/>
      <c r="C14" s="80">
        <v>5799</v>
      </c>
      <c r="D14" s="81">
        <v>0</v>
      </c>
      <c r="E14" s="81">
        <v>0</v>
      </c>
      <c r="F14" s="81">
        <v>0</v>
      </c>
      <c r="G14" s="81">
        <v>0</v>
      </c>
      <c r="H14" s="81">
        <v>0</v>
      </c>
      <c r="I14" s="81">
        <v>1141848</v>
      </c>
      <c r="J14" s="81">
        <v>0</v>
      </c>
      <c r="K14" s="79">
        <f t="shared" si="0"/>
        <v>1147647</v>
      </c>
    </row>
    <row r="15" spans="1:11" x14ac:dyDescent="0.25">
      <c r="A15" s="46" t="s">
        <v>17</v>
      </c>
      <c r="B15" s="26"/>
      <c r="C15" s="80">
        <v>0</v>
      </c>
      <c r="D15" s="81">
        <v>0</v>
      </c>
      <c r="E15" s="81">
        <v>160636</v>
      </c>
      <c r="F15" s="81">
        <v>0</v>
      </c>
      <c r="G15" s="81">
        <v>4203001</v>
      </c>
      <c r="H15" s="81">
        <v>0</v>
      </c>
      <c r="I15" s="81">
        <v>0</v>
      </c>
      <c r="J15" s="81">
        <v>0</v>
      </c>
      <c r="K15" s="79">
        <f t="shared" si="0"/>
        <v>4363637</v>
      </c>
    </row>
    <row r="16" spans="1:11" x14ac:dyDescent="0.25">
      <c r="A16" s="46" t="s">
        <v>18</v>
      </c>
      <c r="B16" s="26"/>
      <c r="C16" s="80">
        <v>0</v>
      </c>
      <c r="D16" s="81">
        <v>0</v>
      </c>
      <c r="E16" s="81">
        <v>0</v>
      </c>
      <c r="F16" s="81">
        <v>0</v>
      </c>
      <c r="G16" s="81">
        <v>0</v>
      </c>
      <c r="H16" s="81">
        <v>0</v>
      </c>
      <c r="I16" s="81">
        <v>62038</v>
      </c>
      <c r="J16" s="81">
        <v>0</v>
      </c>
      <c r="K16" s="79">
        <f t="shared" si="0"/>
        <v>62038</v>
      </c>
    </row>
    <row r="17" spans="1:11" x14ac:dyDescent="0.25">
      <c r="A17" s="46" t="s">
        <v>105</v>
      </c>
      <c r="B17" s="26"/>
      <c r="C17" s="80">
        <v>0</v>
      </c>
      <c r="D17" s="81">
        <v>0</v>
      </c>
      <c r="E17" s="81">
        <v>0</v>
      </c>
      <c r="F17" s="81">
        <v>0</v>
      </c>
      <c r="G17" s="81">
        <v>886699</v>
      </c>
      <c r="H17" s="81">
        <v>0</v>
      </c>
      <c r="I17" s="81">
        <v>0</v>
      </c>
      <c r="J17" s="81">
        <v>0</v>
      </c>
      <c r="K17" s="79">
        <f t="shared" si="0"/>
        <v>886699</v>
      </c>
    </row>
    <row r="18" spans="1:11" x14ac:dyDescent="0.25">
      <c r="A18" s="46" t="s">
        <v>19</v>
      </c>
      <c r="B18" s="26"/>
      <c r="C18" s="80">
        <v>0</v>
      </c>
      <c r="D18" s="81">
        <v>0</v>
      </c>
      <c r="E18" s="81">
        <v>0</v>
      </c>
      <c r="F18" s="81">
        <v>0</v>
      </c>
      <c r="G18" s="81">
        <v>46</v>
      </c>
      <c r="H18" s="81">
        <v>0</v>
      </c>
      <c r="I18" s="81">
        <v>0</v>
      </c>
      <c r="J18" s="81">
        <v>0</v>
      </c>
      <c r="K18" s="79">
        <f t="shared" si="0"/>
        <v>46</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8340603</v>
      </c>
      <c r="D20" s="81">
        <v>0</v>
      </c>
      <c r="E20" s="81">
        <v>0</v>
      </c>
      <c r="F20" s="81">
        <v>1511327</v>
      </c>
      <c r="G20" s="81">
        <v>97000</v>
      </c>
      <c r="H20" s="81">
        <v>0</v>
      </c>
      <c r="I20" s="81">
        <v>0</v>
      </c>
      <c r="J20" s="81">
        <v>476</v>
      </c>
      <c r="K20" s="79">
        <f t="shared" si="0"/>
        <v>9949406</v>
      </c>
    </row>
    <row r="21" spans="1:11" x14ac:dyDescent="0.25">
      <c r="A21" s="46" t="s">
        <v>21</v>
      </c>
      <c r="B21" s="26"/>
      <c r="C21" s="80">
        <v>0</v>
      </c>
      <c r="D21" s="81">
        <v>0</v>
      </c>
      <c r="E21" s="81">
        <v>0</v>
      </c>
      <c r="F21" s="81">
        <v>0</v>
      </c>
      <c r="G21" s="81">
        <v>0</v>
      </c>
      <c r="H21" s="81">
        <v>0</v>
      </c>
      <c r="I21" s="81">
        <v>39109</v>
      </c>
      <c r="J21" s="81">
        <v>0</v>
      </c>
      <c r="K21" s="79">
        <f t="shared" si="0"/>
        <v>39109</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180799</v>
      </c>
      <c r="J23" s="81">
        <v>0</v>
      </c>
      <c r="K23" s="79">
        <f t="shared" si="0"/>
        <v>180799</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f>(26710+14981)</f>
        <v>41691</v>
      </c>
      <c r="J25" s="81">
        <v>0</v>
      </c>
      <c r="K25" s="79">
        <f t="shared" si="0"/>
        <v>41691</v>
      </c>
    </row>
    <row r="26" spans="1:11" x14ac:dyDescent="0.25">
      <c r="A26" s="46" t="s">
        <v>27</v>
      </c>
      <c r="B26" s="26"/>
      <c r="C26" s="80">
        <v>0</v>
      </c>
      <c r="D26" s="81">
        <v>0</v>
      </c>
      <c r="E26" s="81">
        <v>0</v>
      </c>
      <c r="F26" s="81">
        <v>0</v>
      </c>
      <c r="G26" s="81">
        <v>0</v>
      </c>
      <c r="H26" s="81">
        <v>0</v>
      </c>
      <c r="I26" s="81">
        <v>0</v>
      </c>
      <c r="J26" s="81">
        <v>2447</v>
      </c>
      <c r="K26" s="79">
        <f t="shared" si="0"/>
        <v>2447</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217062</v>
      </c>
      <c r="H29" s="81">
        <v>0</v>
      </c>
      <c r="I29" s="81">
        <v>25477</v>
      </c>
      <c r="J29" s="81">
        <v>0</v>
      </c>
      <c r="K29" s="79">
        <f t="shared" si="0"/>
        <v>242539</v>
      </c>
    </row>
    <row r="30" spans="1:11" x14ac:dyDescent="0.25">
      <c r="A30" s="46" t="s">
        <v>31</v>
      </c>
      <c r="B30" s="26"/>
      <c r="C30" s="80">
        <v>0</v>
      </c>
      <c r="D30" s="81">
        <v>0</v>
      </c>
      <c r="E30" s="81">
        <v>0</v>
      </c>
      <c r="F30" s="81">
        <v>0</v>
      </c>
      <c r="G30" s="81">
        <v>50786</v>
      </c>
      <c r="H30" s="81">
        <v>0</v>
      </c>
      <c r="I30" s="81">
        <v>0</v>
      </c>
      <c r="J30" s="81">
        <v>0</v>
      </c>
      <c r="K30" s="79">
        <f t="shared" si="0"/>
        <v>50786</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42590</v>
      </c>
      <c r="F32" s="81">
        <v>0</v>
      </c>
      <c r="G32" s="81">
        <v>0</v>
      </c>
      <c r="H32" s="81">
        <v>16576</v>
      </c>
      <c r="I32" s="81">
        <v>0</v>
      </c>
      <c r="J32" s="81">
        <v>0</v>
      </c>
      <c r="K32" s="79">
        <f t="shared" si="0"/>
        <v>59166</v>
      </c>
    </row>
    <row r="33" spans="1:11" x14ac:dyDescent="0.25">
      <c r="A33" s="46" t="s">
        <v>34</v>
      </c>
      <c r="B33" s="26"/>
      <c r="C33" s="80">
        <v>0</v>
      </c>
      <c r="D33" s="81">
        <v>58703</v>
      </c>
      <c r="E33" s="81">
        <v>0</v>
      </c>
      <c r="F33" s="81">
        <v>0</v>
      </c>
      <c r="G33" s="81">
        <v>0</v>
      </c>
      <c r="H33" s="81">
        <v>0</v>
      </c>
      <c r="I33" s="81">
        <v>2000</v>
      </c>
      <c r="J33" s="81">
        <v>0</v>
      </c>
      <c r="K33" s="79">
        <f t="shared" si="0"/>
        <v>60703</v>
      </c>
    </row>
    <row r="34" spans="1:11" x14ac:dyDescent="0.25">
      <c r="A34" s="46" t="s">
        <v>35</v>
      </c>
      <c r="B34" s="26"/>
      <c r="C34" s="80">
        <v>6106585</v>
      </c>
      <c r="D34" s="81">
        <v>494821</v>
      </c>
      <c r="E34" s="81">
        <v>1339614</v>
      </c>
      <c r="F34" s="81">
        <v>0</v>
      </c>
      <c r="G34" s="81">
        <v>0</v>
      </c>
      <c r="H34" s="81">
        <v>0</v>
      </c>
      <c r="I34" s="81">
        <v>0</v>
      </c>
      <c r="J34" s="81">
        <v>0</v>
      </c>
      <c r="K34" s="79">
        <f t="shared" si="0"/>
        <v>7941020</v>
      </c>
    </row>
    <row r="35" spans="1:11" x14ac:dyDescent="0.25">
      <c r="A35" s="46" t="s">
        <v>36</v>
      </c>
      <c r="B35" s="26"/>
      <c r="C35" s="80">
        <v>0</v>
      </c>
      <c r="D35" s="81">
        <v>0</v>
      </c>
      <c r="E35" s="81">
        <v>0</v>
      </c>
      <c r="F35" s="81">
        <v>0</v>
      </c>
      <c r="G35" s="81">
        <v>0</v>
      </c>
      <c r="H35" s="81">
        <v>0</v>
      </c>
      <c r="I35" s="81">
        <v>851640</v>
      </c>
      <c r="J35" s="81">
        <v>0</v>
      </c>
      <c r="K35" s="79">
        <f t="shared" si="0"/>
        <v>851640</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36857</v>
      </c>
      <c r="E37" s="81">
        <v>0</v>
      </c>
      <c r="F37" s="81">
        <v>0</v>
      </c>
      <c r="G37" s="81">
        <v>0</v>
      </c>
      <c r="H37" s="81">
        <v>0</v>
      </c>
      <c r="I37" s="81">
        <v>0</v>
      </c>
      <c r="J37" s="81">
        <v>0</v>
      </c>
      <c r="K37" s="79">
        <f t="shared" si="0"/>
        <v>36857</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6911941</v>
      </c>
      <c r="D39" s="81">
        <v>0</v>
      </c>
      <c r="E39" s="81">
        <v>0</v>
      </c>
      <c r="F39" s="81">
        <v>0</v>
      </c>
      <c r="G39" s="81">
        <v>0</v>
      </c>
      <c r="H39" s="81">
        <v>0</v>
      </c>
      <c r="I39" s="81">
        <v>906614</v>
      </c>
      <c r="J39" s="81">
        <v>0</v>
      </c>
      <c r="K39" s="79">
        <f t="shared" si="0"/>
        <v>7818555</v>
      </c>
    </row>
    <row r="40" spans="1:11" x14ac:dyDescent="0.25">
      <c r="A40" s="46" t="s">
        <v>40</v>
      </c>
      <c r="B40" s="26"/>
      <c r="C40" s="80">
        <v>0</v>
      </c>
      <c r="D40" s="81">
        <v>0</v>
      </c>
      <c r="E40" s="81">
        <v>0</v>
      </c>
      <c r="F40" s="81">
        <v>0</v>
      </c>
      <c r="G40" s="81">
        <v>0</v>
      </c>
      <c r="H40" s="81">
        <v>0</v>
      </c>
      <c r="I40" s="81">
        <v>202983</v>
      </c>
      <c r="J40" s="81">
        <v>0</v>
      </c>
      <c r="K40" s="79">
        <f t="shared" si="0"/>
        <v>202983</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1</v>
      </c>
      <c r="D45" s="81">
        <v>0</v>
      </c>
      <c r="E45" s="81">
        <v>0</v>
      </c>
      <c r="F45" s="81">
        <v>0</v>
      </c>
      <c r="G45" s="81">
        <v>0</v>
      </c>
      <c r="H45" s="81">
        <v>0</v>
      </c>
      <c r="I45" s="81">
        <v>675901</v>
      </c>
      <c r="J45" s="81">
        <v>0</v>
      </c>
      <c r="K45" s="79">
        <f t="shared" si="0"/>
        <v>675902</v>
      </c>
    </row>
    <row r="46" spans="1:11" x14ac:dyDescent="0.25">
      <c r="A46" s="46" t="s">
        <v>45</v>
      </c>
      <c r="B46" s="26"/>
      <c r="C46" s="80">
        <v>0</v>
      </c>
      <c r="D46" s="81">
        <v>0</v>
      </c>
      <c r="E46" s="81">
        <v>0</v>
      </c>
      <c r="F46" s="81">
        <v>0</v>
      </c>
      <c r="G46" s="81">
        <v>0</v>
      </c>
      <c r="H46" s="81">
        <v>0</v>
      </c>
      <c r="I46" s="81">
        <v>184957</v>
      </c>
      <c r="J46" s="81">
        <v>0</v>
      </c>
      <c r="K46" s="79">
        <f t="shared" si="0"/>
        <v>184957</v>
      </c>
    </row>
    <row r="47" spans="1:11" x14ac:dyDescent="0.25">
      <c r="A47" s="46" t="s">
        <v>46</v>
      </c>
      <c r="B47" s="26"/>
      <c r="C47" s="80">
        <v>36616071</v>
      </c>
      <c r="D47" s="81">
        <v>0</v>
      </c>
      <c r="E47" s="81">
        <v>0</v>
      </c>
      <c r="F47" s="81">
        <v>0</v>
      </c>
      <c r="G47" s="81">
        <v>0</v>
      </c>
      <c r="H47" s="81">
        <v>0</v>
      </c>
      <c r="I47" s="81">
        <v>0</v>
      </c>
      <c r="J47" s="81">
        <v>0</v>
      </c>
      <c r="K47" s="79">
        <f t="shared" si="0"/>
        <v>36616071</v>
      </c>
    </row>
    <row r="48" spans="1:11" x14ac:dyDescent="0.25">
      <c r="A48" s="46" t="s">
        <v>47</v>
      </c>
      <c r="B48" s="26"/>
      <c r="C48" s="80">
        <v>0</v>
      </c>
      <c r="D48" s="81">
        <v>0</v>
      </c>
      <c r="E48" s="81">
        <v>0</v>
      </c>
      <c r="F48" s="81">
        <v>0</v>
      </c>
      <c r="G48" s="81">
        <v>0</v>
      </c>
      <c r="H48" s="81">
        <v>0</v>
      </c>
      <c r="I48" s="81">
        <v>222551</v>
      </c>
      <c r="J48" s="81">
        <v>0</v>
      </c>
      <c r="K48" s="79">
        <f t="shared" si="0"/>
        <v>222551</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264324</v>
      </c>
      <c r="J51" s="81">
        <v>0</v>
      </c>
      <c r="K51" s="79">
        <f t="shared" si="0"/>
        <v>264324</v>
      </c>
    </row>
    <row r="52" spans="1:11" x14ac:dyDescent="0.25">
      <c r="A52" s="46" t="s">
        <v>50</v>
      </c>
      <c r="B52" s="26"/>
      <c r="C52" s="80">
        <v>0</v>
      </c>
      <c r="D52" s="81">
        <v>0</v>
      </c>
      <c r="E52" s="81">
        <v>0</v>
      </c>
      <c r="F52" s="81">
        <v>0</v>
      </c>
      <c r="G52" s="81">
        <v>0</v>
      </c>
      <c r="H52" s="81">
        <v>0</v>
      </c>
      <c r="I52" s="81">
        <v>6700</v>
      </c>
      <c r="J52" s="81">
        <v>0</v>
      </c>
      <c r="K52" s="79">
        <f t="shared" si="0"/>
        <v>6700</v>
      </c>
    </row>
    <row r="53" spans="1:11" x14ac:dyDescent="0.25">
      <c r="A53" s="46" t="s">
        <v>51</v>
      </c>
      <c r="B53" s="26"/>
      <c r="C53" s="80">
        <v>0</v>
      </c>
      <c r="D53" s="81">
        <v>0</v>
      </c>
      <c r="E53" s="81">
        <v>0</v>
      </c>
      <c r="F53" s="81">
        <v>0</v>
      </c>
      <c r="G53" s="81">
        <v>0</v>
      </c>
      <c r="H53" s="81">
        <v>0</v>
      </c>
      <c r="I53" s="81">
        <v>578653</v>
      </c>
      <c r="J53" s="81">
        <v>0</v>
      </c>
      <c r="K53" s="79">
        <f t="shared" si="0"/>
        <v>578653</v>
      </c>
    </row>
    <row r="54" spans="1:11" x14ac:dyDescent="0.25">
      <c r="A54" s="46" t="s">
        <v>4</v>
      </c>
      <c r="B54" s="26"/>
      <c r="C54" s="80">
        <v>20836584</v>
      </c>
      <c r="D54" s="81">
        <v>4871014</v>
      </c>
      <c r="E54" s="81">
        <v>0</v>
      </c>
      <c r="F54" s="81">
        <v>0</v>
      </c>
      <c r="G54" s="81">
        <v>0</v>
      </c>
      <c r="H54" s="81">
        <v>0</v>
      </c>
      <c r="I54" s="81">
        <v>0</v>
      </c>
      <c r="J54" s="81">
        <v>0</v>
      </c>
      <c r="K54" s="79">
        <f t="shared" si="0"/>
        <v>25707598</v>
      </c>
    </row>
    <row r="55" spans="1:11" x14ac:dyDescent="0.25">
      <c r="A55" s="46" t="s">
        <v>52</v>
      </c>
      <c r="B55" s="26"/>
      <c r="C55" s="80">
        <v>0</v>
      </c>
      <c r="D55" s="81">
        <v>0</v>
      </c>
      <c r="E55" s="81">
        <v>0</v>
      </c>
      <c r="F55" s="81">
        <v>0</v>
      </c>
      <c r="G55" s="81">
        <v>15000</v>
      </c>
      <c r="H55" s="81">
        <v>0</v>
      </c>
      <c r="I55" s="81">
        <v>14830</v>
      </c>
      <c r="J55" s="81">
        <v>0</v>
      </c>
      <c r="K55" s="79">
        <f t="shared" si="0"/>
        <v>29830</v>
      </c>
    </row>
    <row r="56" spans="1:11" x14ac:dyDescent="0.25">
      <c r="A56" s="46" t="s">
        <v>53</v>
      </c>
      <c r="B56" s="26"/>
      <c r="C56" s="80">
        <v>0</v>
      </c>
      <c r="D56" s="81">
        <v>0</v>
      </c>
      <c r="E56" s="81">
        <v>0</v>
      </c>
      <c r="F56" s="81">
        <v>0</v>
      </c>
      <c r="G56" s="81">
        <v>505289</v>
      </c>
      <c r="H56" s="81">
        <v>0</v>
      </c>
      <c r="I56" s="81">
        <v>0</v>
      </c>
      <c r="J56" s="81">
        <v>0</v>
      </c>
      <c r="K56" s="79">
        <f t="shared" si="0"/>
        <v>505289</v>
      </c>
    </row>
    <row r="57" spans="1:11" x14ac:dyDescent="0.25">
      <c r="A57" s="46" t="s">
        <v>54</v>
      </c>
      <c r="B57" s="26"/>
      <c r="C57" s="80">
        <v>0</v>
      </c>
      <c r="D57" s="81">
        <v>0</v>
      </c>
      <c r="E57" s="81">
        <v>0</v>
      </c>
      <c r="F57" s="81">
        <v>0</v>
      </c>
      <c r="G57" s="81">
        <v>0</v>
      </c>
      <c r="H57" s="81">
        <v>0</v>
      </c>
      <c r="I57" s="81">
        <v>305199</v>
      </c>
      <c r="J57" s="81">
        <v>0</v>
      </c>
      <c r="K57" s="79">
        <f t="shared" si="0"/>
        <v>305199</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254447</v>
      </c>
      <c r="F59" s="81">
        <v>0</v>
      </c>
      <c r="G59" s="81">
        <v>0</v>
      </c>
      <c r="H59" s="81">
        <v>0</v>
      </c>
      <c r="I59" s="81">
        <v>724517</v>
      </c>
      <c r="J59" s="81">
        <v>15825</v>
      </c>
      <c r="K59" s="79">
        <f t="shared" si="0"/>
        <v>994789</v>
      </c>
    </row>
    <row r="60" spans="1:11" x14ac:dyDescent="0.25">
      <c r="A60" s="46" t="s">
        <v>99</v>
      </c>
      <c r="B60" s="26"/>
      <c r="C60" s="80">
        <v>3619311</v>
      </c>
      <c r="D60" s="81">
        <v>0</v>
      </c>
      <c r="E60" s="81">
        <v>0</v>
      </c>
      <c r="F60" s="81">
        <v>0</v>
      </c>
      <c r="G60" s="81">
        <v>0</v>
      </c>
      <c r="H60" s="81">
        <v>0</v>
      </c>
      <c r="I60" s="81">
        <v>176752</v>
      </c>
      <c r="J60" s="81">
        <v>0</v>
      </c>
      <c r="K60" s="79">
        <f t="shared" si="0"/>
        <v>3796063</v>
      </c>
    </row>
    <row r="61" spans="1:11" x14ac:dyDescent="0.25">
      <c r="A61" s="46" t="s">
        <v>56</v>
      </c>
      <c r="B61" s="26"/>
      <c r="C61" s="80">
        <v>4247337</v>
      </c>
      <c r="D61" s="81">
        <v>0</v>
      </c>
      <c r="E61" s="81">
        <v>0</v>
      </c>
      <c r="F61" s="81">
        <v>0</v>
      </c>
      <c r="G61" s="81">
        <v>0</v>
      </c>
      <c r="H61" s="81">
        <v>0</v>
      </c>
      <c r="I61" s="81">
        <v>0</v>
      </c>
      <c r="J61" s="81">
        <v>0</v>
      </c>
      <c r="K61" s="79">
        <f t="shared" si="0"/>
        <v>4247337</v>
      </c>
    </row>
    <row r="62" spans="1:11" x14ac:dyDescent="0.25">
      <c r="A62" s="46" t="s">
        <v>6</v>
      </c>
      <c r="B62" s="26"/>
      <c r="C62" s="80">
        <v>13749054</v>
      </c>
      <c r="D62" s="81">
        <v>0</v>
      </c>
      <c r="E62" s="81">
        <v>0</v>
      </c>
      <c r="F62" s="81">
        <v>0</v>
      </c>
      <c r="G62" s="81">
        <v>0</v>
      </c>
      <c r="H62" s="81">
        <v>0</v>
      </c>
      <c r="I62" s="81">
        <v>0</v>
      </c>
      <c r="J62" s="81">
        <v>0</v>
      </c>
      <c r="K62" s="79">
        <f t="shared" si="0"/>
        <v>13749054</v>
      </c>
    </row>
    <row r="63" spans="1:11" x14ac:dyDescent="0.25">
      <c r="A63" s="46" t="s">
        <v>5</v>
      </c>
      <c r="B63" s="26"/>
      <c r="C63" s="80">
        <v>0</v>
      </c>
      <c r="D63" s="81">
        <v>0</v>
      </c>
      <c r="E63" s="81">
        <v>0</v>
      </c>
      <c r="F63" s="81">
        <v>0</v>
      </c>
      <c r="G63" s="81">
        <v>0</v>
      </c>
      <c r="H63" s="81">
        <v>0</v>
      </c>
      <c r="I63" s="81">
        <v>146818</v>
      </c>
      <c r="J63" s="81">
        <v>0</v>
      </c>
      <c r="K63" s="79">
        <f t="shared" si="0"/>
        <v>146818</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5800</v>
      </c>
      <c r="E66" s="81">
        <v>0</v>
      </c>
      <c r="F66" s="81">
        <v>0</v>
      </c>
      <c r="G66" s="81">
        <v>95</v>
      </c>
      <c r="H66" s="81">
        <v>0</v>
      </c>
      <c r="I66" s="81">
        <v>6790</v>
      </c>
      <c r="J66" s="81">
        <v>0</v>
      </c>
      <c r="K66" s="79">
        <f t="shared" si="0"/>
        <v>12685</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145766</v>
      </c>
      <c r="J68" s="81">
        <v>0</v>
      </c>
      <c r="K68" s="79">
        <f t="shared" si="0"/>
        <v>145766</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140473</v>
      </c>
      <c r="H71" s="81">
        <v>0</v>
      </c>
      <c r="I71" s="81">
        <v>0</v>
      </c>
      <c r="J71" s="81">
        <v>0</v>
      </c>
      <c r="K71" s="79">
        <f>SUM(C71:J71)</f>
        <v>140473</v>
      </c>
    </row>
    <row r="72" spans="1:11" x14ac:dyDescent="0.25">
      <c r="A72" s="56" t="s">
        <v>93</v>
      </c>
      <c r="B72" s="59"/>
      <c r="C72" s="60">
        <f t="shared" ref="C72:K72" si="1">SUM(C5:C71)</f>
        <v>123553216</v>
      </c>
      <c r="D72" s="61">
        <f t="shared" si="1"/>
        <v>5467195</v>
      </c>
      <c r="E72" s="61">
        <f t="shared" si="1"/>
        <v>1797287</v>
      </c>
      <c r="F72" s="61">
        <f t="shared" si="1"/>
        <v>1511327</v>
      </c>
      <c r="G72" s="61">
        <f t="shared" si="1"/>
        <v>6454644</v>
      </c>
      <c r="H72" s="61">
        <f>SUM(H5:H71)</f>
        <v>16576</v>
      </c>
      <c r="I72" s="61">
        <f>SUM(I5:I71)</f>
        <v>7172423</v>
      </c>
      <c r="J72" s="61">
        <f>SUM(J5:J71)</f>
        <v>18748</v>
      </c>
      <c r="K72" s="62">
        <f t="shared" si="1"/>
        <v>145991416</v>
      </c>
    </row>
    <row r="73" spans="1:11" x14ac:dyDescent="0.25">
      <c r="A73" s="56" t="s">
        <v>74</v>
      </c>
      <c r="B73" s="59"/>
      <c r="C73" s="63">
        <f>(C72/$K72)</f>
        <v>0.84630466218643974</v>
      </c>
      <c r="D73" s="64">
        <f t="shared" ref="D73:K73" si="2">(D72/$K72)</f>
        <v>3.7448742876772974E-2</v>
      </c>
      <c r="E73" s="64">
        <f t="shared" si="2"/>
        <v>1.231090874548405E-2</v>
      </c>
      <c r="F73" s="64">
        <f t="shared" si="2"/>
        <v>1.0352163445006932E-2</v>
      </c>
      <c r="G73" s="64">
        <f t="shared" si="2"/>
        <v>4.4212489863102639E-2</v>
      </c>
      <c r="H73" s="64">
        <f t="shared" si="2"/>
        <v>1.1354092215942339E-4</v>
      </c>
      <c r="I73" s="64">
        <f>(I72/$K72)</f>
        <v>4.9129073451825413E-2</v>
      </c>
      <c r="J73" s="64">
        <f t="shared" si="2"/>
        <v>1.28418509208788E-4</v>
      </c>
      <c r="K73" s="65">
        <f t="shared" si="2"/>
        <v>1</v>
      </c>
    </row>
    <row r="74" spans="1:11" x14ac:dyDescent="0.25">
      <c r="A74" s="66" t="s">
        <v>96</v>
      </c>
      <c r="B74" s="52"/>
      <c r="C74" s="67">
        <f>COUNTIF(C5:C71,"&gt;0")</f>
        <v>14</v>
      </c>
      <c r="D74" s="67">
        <f t="shared" ref="D74:K74" si="3">COUNTIF(D5:D71,"&gt;0")</f>
        <v>5</v>
      </c>
      <c r="E74" s="67">
        <f t="shared" si="3"/>
        <v>4</v>
      </c>
      <c r="F74" s="67">
        <f t="shared" si="3"/>
        <v>1</v>
      </c>
      <c r="G74" s="67">
        <f t="shared" si="3"/>
        <v>12</v>
      </c>
      <c r="H74" s="67">
        <f t="shared" si="3"/>
        <v>1</v>
      </c>
      <c r="I74" s="67">
        <f t="shared" si="3"/>
        <v>24</v>
      </c>
      <c r="J74" s="67">
        <f t="shared" si="3"/>
        <v>3</v>
      </c>
      <c r="K74" s="69">
        <f t="shared" si="3"/>
        <v>44</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92</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1076897</v>
      </c>
      <c r="H5" s="22">
        <v>0</v>
      </c>
      <c r="I5" s="22">
        <v>0</v>
      </c>
      <c r="J5" s="22">
        <v>0</v>
      </c>
      <c r="K5" s="24">
        <f>SUM(C5:J5)</f>
        <v>1076897</v>
      </c>
    </row>
    <row r="6" spans="1:11" x14ac:dyDescent="0.25">
      <c r="A6" s="46" t="s">
        <v>8</v>
      </c>
      <c r="B6" s="26"/>
      <c r="C6" s="80">
        <v>507832</v>
      </c>
      <c r="D6" s="81">
        <v>0</v>
      </c>
      <c r="E6" s="81">
        <v>0</v>
      </c>
      <c r="F6" s="81">
        <v>0</v>
      </c>
      <c r="G6" s="81">
        <v>0</v>
      </c>
      <c r="H6" s="81">
        <v>0</v>
      </c>
      <c r="I6" s="81">
        <v>0</v>
      </c>
      <c r="J6" s="81">
        <v>0</v>
      </c>
      <c r="K6" s="79">
        <f>SUM(C6:J6)</f>
        <v>507832</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8554875</v>
      </c>
      <c r="D9" s="81">
        <v>0</v>
      </c>
      <c r="E9" s="81">
        <v>0</v>
      </c>
      <c r="F9" s="81">
        <v>0</v>
      </c>
      <c r="G9" s="81">
        <v>0</v>
      </c>
      <c r="H9" s="81">
        <v>0</v>
      </c>
      <c r="I9" s="81">
        <v>0</v>
      </c>
      <c r="J9" s="81">
        <v>0</v>
      </c>
      <c r="K9" s="79">
        <f t="shared" si="0"/>
        <v>8554875</v>
      </c>
    </row>
    <row r="10" spans="1:11" x14ac:dyDescent="0.25">
      <c r="A10" s="46" t="s">
        <v>12</v>
      </c>
      <c r="B10" s="26"/>
      <c r="C10" s="80">
        <v>3539000</v>
      </c>
      <c r="D10" s="81">
        <v>0</v>
      </c>
      <c r="E10" s="81">
        <v>0</v>
      </c>
      <c r="F10" s="81">
        <v>0</v>
      </c>
      <c r="G10" s="81">
        <v>0</v>
      </c>
      <c r="H10" s="81">
        <v>0</v>
      </c>
      <c r="I10" s="81">
        <v>0</v>
      </c>
      <c r="J10" s="81">
        <v>150000</v>
      </c>
      <c r="K10" s="79">
        <f t="shared" si="0"/>
        <v>3689000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7382934</v>
      </c>
      <c r="D12" s="81">
        <v>0</v>
      </c>
      <c r="E12" s="81">
        <v>0</v>
      </c>
      <c r="F12" s="81">
        <v>0</v>
      </c>
      <c r="G12" s="81">
        <v>0</v>
      </c>
      <c r="H12" s="81">
        <v>0</v>
      </c>
      <c r="I12" s="81">
        <v>0</v>
      </c>
      <c r="J12" s="81">
        <v>0</v>
      </c>
      <c r="K12" s="79">
        <f t="shared" si="0"/>
        <v>7382934</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10326</v>
      </c>
      <c r="D14" s="81">
        <v>0</v>
      </c>
      <c r="E14" s="81">
        <v>0</v>
      </c>
      <c r="F14" s="81">
        <v>0</v>
      </c>
      <c r="G14" s="81">
        <v>0</v>
      </c>
      <c r="H14" s="81">
        <v>0</v>
      </c>
      <c r="I14" s="81">
        <v>892051</v>
      </c>
      <c r="J14" s="81">
        <v>0</v>
      </c>
      <c r="K14" s="79">
        <f t="shared" si="0"/>
        <v>902377</v>
      </c>
    </row>
    <row r="15" spans="1:11" x14ac:dyDescent="0.25">
      <c r="A15" s="46" t="s">
        <v>17</v>
      </c>
      <c r="B15" s="26"/>
      <c r="C15" s="80">
        <v>0</v>
      </c>
      <c r="D15" s="81">
        <v>0</v>
      </c>
      <c r="E15" s="81">
        <v>140573</v>
      </c>
      <c r="F15" s="81">
        <v>0</v>
      </c>
      <c r="G15" s="81">
        <v>3048908</v>
      </c>
      <c r="H15" s="81">
        <v>0</v>
      </c>
      <c r="I15" s="81">
        <v>0</v>
      </c>
      <c r="J15" s="81">
        <v>0</v>
      </c>
      <c r="K15" s="79">
        <f t="shared" si="0"/>
        <v>3189481</v>
      </c>
    </row>
    <row r="16" spans="1:11" x14ac:dyDescent="0.25">
      <c r="A16" s="46" t="s">
        <v>18</v>
      </c>
      <c r="B16" s="26"/>
      <c r="C16" s="80">
        <v>0</v>
      </c>
      <c r="D16" s="81">
        <v>0</v>
      </c>
      <c r="E16" s="81">
        <v>0</v>
      </c>
      <c r="F16" s="81">
        <v>0</v>
      </c>
      <c r="G16" s="81">
        <v>0</v>
      </c>
      <c r="H16" s="81">
        <v>0</v>
      </c>
      <c r="I16" s="81">
        <v>32736</v>
      </c>
      <c r="J16" s="81">
        <v>0</v>
      </c>
      <c r="K16" s="79">
        <f t="shared" si="0"/>
        <v>32736</v>
      </c>
    </row>
    <row r="17" spans="1:11" x14ac:dyDescent="0.25">
      <c r="A17" s="46" t="s">
        <v>105</v>
      </c>
      <c r="B17" s="26"/>
      <c r="C17" s="80">
        <v>0</v>
      </c>
      <c r="D17" s="81">
        <v>0</v>
      </c>
      <c r="E17" s="81">
        <v>0</v>
      </c>
      <c r="F17" s="81">
        <v>0</v>
      </c>
      <c r="G17" s="81">
        <v>855144</v>
      </c>
      <c r="H17" s="81">
        <v>0</v>
      </c>
      <c r="I17" s="81">
        <v>0</v>
      </c>
      <c r="J17" s="81">
        <v>0</v>
      </c>
      <c r="K17" s="79">
        <f t="shared" si="0"/>
        <v>855144</v>
      </c>
    </row>
    <row r="18" spans="1:11" x14ac:dyDescent="0.25">
      <c r="A18" s="46" t="s">
        <v>19</v>
      </c>
      <c r="B18" s="26"/>
      <c r="C18" s="80">
        <v>0</v>
      </c>
      <c r="D18" s="81">
        <v>0</v>
      </c>
      <c r="E18" s="81">
        <v>0</v>
      </c>
      <c r="F18" s="81">
        <v>0</v>
      </c>
      <c r="G18" s="81">
        <v>51</v>
      </c>
      <c r="H18" s="81">
        <v>0</v>
      </c>
      <c r="I18" s="81">
        <v>0</v>
      </c>
      <c r="J18" s="81">
        <v>0</v>
      </c>
      <c r="K18" s="79">
        <f t="shared" si="0"/>
        <v>51</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7765813</v>
      </c>
      <c r="D20" s="81">
        <v>0</v>
      </c>
      <c r="E20" s="81">
        <v>0</v>
      </c>
      <c r="F20" s="81">
        <v>1495353</v>
      </c>
      <c r="G20" s="81">
        <v>0</v>
      </c>
      <c r="H20" s="81">
        <v>0</v>
      </c>
      <c r="I20" s="81">
        <v>0</v>
      </c>
      <c r="J20" s="81">
        <v>557</v>
      </c>
      <c r="K20" s="79">
        <f t="shared" si="0"/>
        <v>9261723</v>
      </c>
    </row>
    <row r="21" spans="1:11" x14ac:dyDescent="0.25">
      <c r="A21" s="46" t="s">
        <v>21</v>
      </c>
      <c r="B21" s="26"/>
      <c r="C21" s="80">
        <v>0</v>
      </c>
      <c r="D21" s="81">
        <v>0</v>
      </c>
      <c r="E21" s="81">
        <v>0</v>
      </c>
      <c r="F21" s="81">
        <v>0</v>
      </c>
      <c r="G21" s="81">
        <v>0</v>
      </c>
      <c r="H21" s="81">
        <v>0</v>
      </c>
      <c r="I21" s="81">
        <v>35572</v>
      </c>
      <c r="J21" s="81">
        <v>0</v>
      </c>
      <c r="K21" s="79">
        <f t="shared" si="0"/>
        <v>35572</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175847</v>
      </c>
      <c r="J23" s="81">
        <v>0</v>
      </c>
      <c r="K23" s="79">
        <f t="shared" si="0"/>
        <v>175847</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16918</v>
      </c>
      <c r="J25" s="81">
        <v>0</v>
      </c>
      <c r="K25" s="79">
        <f t="shared" si="0"/>
        <v>16918</v>
      </c>
    </row>
    <row r="26" spans="1:11" x14ac:dyDescent="0.25">
      <c r="A26" s="46" t="s">
        <v>27</v>
      </c>
      <c r="B26" s="26"/>
      <c r="C26" s="80">
        <v>0</v>
      </c>
      <c r="D26" s="81">
        <v>0</v>
      </c>
      <c r="E26" s="81">
        <v>0</v>
      </c>
      <c r="F26" s="81">
        <v>0</v>
      </c>
      <c r="G26" s="81">
        <v>383</v>
      </c>
      <c r="H26" s="81">
        <v>0</v>
      </c>
      <c r="I26" s="81">
        <v>0</v>
      </c>
      <c r="J26" s="81">
        <v>4648</v>
      </c>
      <c r="K26" s="79">
        <f t="shared" si="0"/>
        <v>5031</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193593</v>
      </c>
      <c r="H29" s="81">
        <v>0</v>
      </c>
      <c r="I29" s="81">
        <v>315007</v>
      </c>
      <c r="J29" s="81">
        <v>0</v>
      </c>
      <c r="K29" s="79">
        <f t="shared" si="0"/>
        <v>508600</v>
      </c>
    </row>
    <row r="30" spans="1:11" x14ac:dyDescent="0.25">
      <c r="A30" s="46" t="s">
        <v>31</v>
      </c>
      <c r="B30" s="26"/>
      <c r="C30" s="80">
        <v>0</v>
      </c>
      <c r="D30" s="81">
        <v>0</v>
      </c>
      <c r="E30" s="81">
        <v>0</v>
      </c>
      <c r="F30" s="81">
        <v>0</v>
      </c>
      <c r="G30" s="81">
        <v>45690</v>
      </c>
      <c r="H30" s="81">
        <v>0</v>
      </c>
      <c r="I30" s="81">
        <v>0</v>
      </c>
      <c r="J30" s="81">
        <v>0</v>
      </c>
      <c r="K30" s="79">
        <f t="shared" si="0"/>
        <v>45690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24528</v>
      </c>
      <c r="F32" s="81">
        <v>0</v>
      </c>
      <c r="G32" s="81">
        <v>0</v>
      </c>
      <c r="H32" s="81">
        <v>37417</v>
      </c>
      <c r="I32" s="81">
        <v>0</v>
      </c>
      <c r="J32" s="81">
        <v>0</v>
      </c>
      <c r="K32" s="79">
        <f t="shared" si="0"/>
        <v>61945</v>
      </c>
    </row>
    <row r="33" spans="1:11" x14ac:dyDescent="0.25">
      <c r="A33" s="46" t="s">
        <v>34</v>
      </c>
      <c r="B33" s="26"/>
      <c r="C33" s="80">
        <v>0</v>
      </c>
      <c r="D33" s="81">
        <v>59922</v>
      </c>
      <c r="E33" s="81">
        <v>0</v>
      </c>
      <c r="F33" s="81">
        <v>0</v>
      </c>
      <c r="G33" s="81">
        <v>0</v>
      </c>
      <c r="H33" s="81">
        <v>0</v>
      </c>
      <c r="I33" s="81">
        <v>2495</v>
      </c>
      <c r="J33" s="81">
        <v>0</v>
      </c>
      <c r="K33" s="79">
        <f t="shared" si="0"/>
        <v>62417</v>
      </c>
    </row>
    <row r="34" spans="1:11" x14ac:dyDescent="0.25">
      <c r="A34" s="46" t="s">
        <v>35</v>
      </c>
      <c r="B34" s="26"/>
      <c r="C34" s="80">
        <v>4990033</v>
      </c>
      <c r="D34" s="81">
        <v>512834</v>
      </c>
      <c r="E34" s="81">
        <v>1217299</v>
      </c>
      <c r="F34" s="81">
        <v>0</v>
      </c>
      <c r="G34" s="81">
        <v>0</v>
      </c>
      <c r="H34" s="81">
        <v>0</v>
      </c>
      <c r="I34" s="81">
        <v>0</v>
      </c>
      <c r="J34" s="81">
        <v>0</v>
      </c>
      <c r="K34" s="79">
        <f t="shared" si="0"/>
        <v>6720166</v>
      </c>
    </row>
    <row r="35" spans="1:11" x14ac:dyDescent="0.25">
      <c r="A35" s="46" t="s">
        <v>36</v>
      </c>
      <c r="B35" s="26"/>
      <c r="C35" s="80">
        <v>0</v>
      </c>
      <c r="D35" s="81">
        <v>0</v>
      </c>
      <c r="E35" s="81">
        <v>0</v>
      </c>
      <c r="F35" s="81">
        <v>0</v>
      </c>
      <c r="G35" s="81">
        <v>0</v>
      </c>
      <c r="H35" s="81">
        <v>0</v>
      </c>
      <c r="I35" s="81">
        <v>801624</v>
      </c>
      <c r="J35" s="81">
        <v>0</v>
      </c>
      <c r="K35" s="79">
        <f t="shared" si="0"/>
        <v>801624</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6031210</v>
      </c>
      <c r="D39" s="81">
        <v>0</v>
      </c>
      <c r="E39" s="81">
        <v>0</v>
      </c>
      <c r="F39" s="81">
        <v>0</v>
      </c>
      <c r="G39" s="81">
        <v>30</v>
      </c>
      <c r="H39" s="81">
        <v>0</v>
      </c>
      <c r="I39" s="81">
        <v>931341</v>
      </c>
      <c r="J39" s="81">
        <v>0</v>
      </c>
      <c r="K39" s="79">
        <f t="shared" si="0"/>
        <v>6962581</v>
      </c>
    </row>
    <row r="40" spans="1:11" x14ac:dyDescent="0.25">
      <c r="A40" s="46" t="s">
        <v>40</v>
      </c>
      <c r="B40" s="26"/>
      <c r="C40" s="80">
        <v>0</v>
      </c>
      <c r="D40" s="81">
        <v>0</v>
      </c>
      <c r="E40" s="81">
        <v>149370</v>
      </c>
      <c r="F40" s="81">
        <v>0</v>
      </c>
      <c r="G40" s="81">
        <v>0</v>
      </c>
      <c r="H40" s="81">
        <v>0</v>
      </c>
      <c r="I40" s="81">
        <v>224031</v>
      </c>
      <c r="J40" s="81">
        <v>0</v>
      </c>
      <c r="K40" s="79">
        <f t="shared" si="0"/>
        <v>373401</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0</v>
      </c>
      <c r="D46" s="81">
        <v>0</v>
      </c>
      <c r="E46" s="81">
        <v>0</v>
      </c>
      <c r="F46" s="81">
        <v>0</v>
      </c>
      <c r="G46" s="81">
        <v>0</v>
      </c>
      <c r="H46" s="81">
        <v>0</v>
      </c>
      <c r="I46" s="81">
        <v>198289</v>
      </c>
      <c r="J46" s="81">
        <v>50000</v>
      </c>
      <c r="K46" s="79">
        <f t="shared" si="0"/>
        <v>248289</v>
      </c>
    </row>
    <row r="47" spans="1:11" x14ac:dyDescent="0.25">
      <c r="A47" s="46" t="s">
        <v>46</v>
      </c>
      <c r="B47" s="26"/>
      <c r="C47" s="80">
        <v>37272510</v>
      </c>
      <c r="D47" s="81">
        <v>0</v>
      </c>
      <c r="E47" s="81">
        <v>0</v>
      </c>
      <c r="F47" s="81">
        <v>0</v>
      </c>
      <c r="G47" s="81">
        <v>0</v>
      </c>
      <c r="H47" s="81">
        <v>0</v>
      </c>
      <c r="I47" s="81">
        <v>0</v>
      </c>
      <c r="J47" s="81">
        <v>0</v>
      </c>
      <c r="K47" s="79">
        <f t="shared" si="0"/>
        <v>37272510</v>
      </c>
    </row>
    <row r="48" spans="1:11" x14ac:dyDescent="0.25">
      <c r="A48" s="46" t="s">
        <v>47</v>
      </c>
      <c r="B48" s="26"/>
      <c r="C48" s="80">
        <v>0</v>
      </c>
      <c r="D48" s="81">
        <v>0</v>
      </c>
      <c r="E48" s="81">
        <v>0</v>
      </c>
      <c r="F48" s="81">
        <v>0</v>
      </c>
      <c r="G48" s="81">
        <v>0</v>
      </c>
      <c r="H48" s="81">
        <v>0</v>
      </c>
      <c r="I48" s="81">
        <v>261416</v>
      </c>
      <c r="J48" s="81">
        <v>0</v>
      </c>
      <c r="K48" s="79">
        <f t="shared" si="0"/>
        <v>261416</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239071</v>
      </c>
      <c r="J51" s="81">
        <v>0</v>
      </c>
      <c r="K51" s="79">
        <f t="shared" si="0"/>
        <v>239071</v>
      </c>
    </row>
    <row r="52" spans="1:11" x14ac:dyDescent="0.25">
      <c r="A52" s="46" t="s">
        <v>50</v>
      </c>
      <c r="B52" s="26"/>
      <c r="C52" s="80">
        <v>0</v>
      </c>
      <c r="D52" s="81">
        <v>0</v>
      </c>
      <c r="E52" s="81">
        <v>0</v>
      </c>
      <c r="F52" s="81">
        <v>0</v>
      </c>
      <c r="G52" s="81">
        <v>0</v>
      </c>
      <c r="H52" s="81">
        <v>0</v>
      </c>
      <c r="I52" s="81">
        <v>9120</v>
      </c>
      <c r="J52" s="81">
        <v>0</v>
      </c>
      <c r="K52" s="79">
        <f t="shared" si="0"/>
        <v>9120</v>
      </c>
    </row>
    <row r="53" spans="1:11" x14ac:dyDescent="0.25">
      <c r="A53" s="46" t="s">
        <v>51</v>
      </c>
      <c r="B53" s="26"/>
      <c r="C53" s="80">
        <v>0</v>
      </c>
      <c r="D53" s="81">
        <v>0</v>
      </c>
      <c r="E53" s="81">
        <v>0</v>
      </c>
      <c r="F53" s="81">
        <v>0</v>
      </c>
      <c r="G53" s="81">
        <v>39678</v>
      </c>
      <c r="H53" s="81">
        <v>0</v>
      </c>
      <c r="I53" s="81">
        <v>450169</v>
      </c>
      <c r="J53" s="81">
        <v>0</v>
      </c>
      <c r="K53" s="79">
        <f t="shared" si="0"/>
        <v>489847</v>
      </c>
    </row>
    <row r="54" spans="1:11" x14ac:dyDescent="0.25">
      <c r="A54" s="46" t="s">
        <v>4</v>
      </c>
      <c r="B54" s="26"/>
      <c r="C54" s="80">
        <v>17905261</v>
      </c>
      <c r="D54" s="81">
        <v>4950833</v>
      </c>
      <c r="E54" s="81">
        <v>0</v>
      </c>
      <c r="F54" s="81">
        <v>0</v>
      </c>
      <c r="G54" s="81">
        <v>0</v>
      </c>
      <c r="H54" s="81">
        <v>0</v>
      </c>
      <c r="I54" s="81">
        <v>0</v>
      </c>
      <c r="J54" s="81">
        <v>0</v>
      </c>
      <c r="K54" s="79">
        <f t="shared" si="0"/>
        <v>22856094</v>
      </c>
    </row>
    <row r="55" spans="1:11" x14ac:dyDescent="0.25">
      <c r="A55" s="46" t="s">
        <v>52</v>
      </c>
      <c r="B55" s="26"/>
      <c r="C55" s="80">
        <v>0</v>
      </c>
      <c r="D55" s="81">
        <v>0</v>
      </c>
      <c r="E55" s="81">
        <v>0</v>
      </c>
      <c r="F55" s="81">
        <v>0</v>
      </c>
      <c r="G55" s="81">
        <v>10325</v>
      </c>
      <c r="H55" s="81">
        <v>0</v>
      </c>
      <c r="I55" s="81">
        <v>21600</v>
      </c>
      <c r="J55" s="81">
        <v>0</v>
      </c>
      <c r="K55" s="79">
        <f t="shared" si="0"/>
        <v>31925</v>
      </c>
    </row>
    <row r="56" spans="1:11" x14ac:dyDescent="0.25">
      <c r="A56" s="46" t="s">
        <v>53</v>
      </c>
      <c r="B56" s="26"/>
      <c r="C56" s="80">
        <v>0</v>
      </c>
      <c r="D56" s="81">
        <v>0</v>
      </c>
      <c r="E56" s="81">
        <v>0</v>
      </c>
      <c r="F56" s="81">
        <v>0</v>
      </c>
      <c r="G56" s="81">
        <v>524667</v>
      </c>
      <c r="H56" s="81">
        <v>0</v>
      </c>
      <c r="I56" s="81">
        <v>0</v>
      </c>
      <c r="J56" s="81">
        <v>0</v>
      </c>
      <c r="K56" s="79">
        <f t="shared" si="0"/>
        <v>524667</v>
      </c>
    </row>
    <row r="57" spans="1:11" x14ac:dyDescent="0.25">
      <c r="A57" s="46" t="s">
        <v>54</v>
      </c>
      <c r="B57" s="26"/>
      <c r="C57" s="80">
        <v>0</v>
      </c>
      <c r="D57" s="81">
        <v>0</v>
      </c>
      <c r="E57" s="81">
        <v>0</v>
      </c>
      <c r="F57" s="81">
        <v>0</v>
      </c>
      <c r="G57" s="81">
        <v>0</v>
      </c>
      <c r="H57" s="81">
        <v>0</v>
      </c>
      <c r="I57" s="81">
        <v>119453</v>
      </c>
      <c r="J57" s="81">
        <v>0</v>
      </c>
      <c r="K57" s="79">
        <f t="shared" si="0"/>
        <v>119453</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220961</v>
      </c>
      <c r="F59" s="81">
        <v>0</v>
      </c>
      <c r="G59" s="81">
        <v>0</v>
      </c>
      <c r="H59" s="81">
        <v>0</v>
      </c>
      <c r="I59" s="81">
        <v>598331</v>
      </c>
      <c r="J59" s="81">
        <v>34800</v>
      </c>
      <c r="K59" s="79">
        <f t="shared" si="0"/>
        <v>854092</v>
      </c>
    </row>
    <row r="60" spans="1:11" x14ac:dyDescent="0.25">
      <c r="A60" s="46" t="s">
        <v>99</v>
      </c>
      <c r="B60" s="26"/>
      <c r="C60" s="80">
        <v>3873505</v>
      </c>
      <c r="D60" s="81">
        <v>0</v>
      </c>
      <c r="E60" s="81">
        <v>0</v>
      </c>
      <c r="F60" s="81">
        <v>0</v>
      </c>
      <c r="G60" s="81">
        <v>0</v>
      </c>
      <c r="H60" s="81">
        <v>0</v>
      </c>
      <c r="I60" s="81">
        <v>302629</v>
      </c>
      <c r="J60" s="81">
        <v>0</v>
      </c>
      <c r="K60" s="79">
        <f t="shared" si="0"/>
        <v>4176134</v>
      </c>
    </row>
    <row r="61" spans="1:11" x14ac:dyDescent="0.25">
      <c r="A61" s="46" t="s">
        <v>56</v>
      </c>
      <c r="B61" s="26"/>
      <c r="C61" s="80">
        <v>3820743</v>
      </c>
      <c r="D61" s="81">
        <v>0</v>
      </c>
      <c r="E61" s="81">
        <v>0</v>
      </c>
      <c r="F61" s="81">
        <v>0</v>
      </c>
      <c r="G61" s="81">
        <v>5572</v>
      </c>
      <c r="H61" s="81">
        <v>0</v>
      </c>
      <c r="I61" s="81">
        <v>0</v>
      </c>
      <c r="J61" s="81">
        <v>0</v>
      </c>
      <c r="K61" s="79">
        <f t="shared" si="0"/>
        <v>3826315</v>
      </c>
    </row>
    <row r="62" spans="1:11" x14ac:dyDescent="0.25">
      <c r="A62" s="46" t="s">
        <v>6</v>
      </c>
      <c r="B62" s="26"/>
      <c r="C62" s="80">
        <v>12549119</v>
      </c>
      <c r="D62" s="81">
        <v>0</v>
      </c>
      <c r="E62" s="81">
        <v>0</v>
      </c>
      <c r="F62" s="81">
        <v>0</v>
      </c>
      <c r="G62" s="81">
        <v>2245477</v>
      </c>
      <c r="H62" s="81">
        <v>0</v>
      </c>
      <c r="I62" s="81">
        <v>0</v>
      </c>
      <c r="J62" s="81">
        <v>0</v>
      </c>
      <c r="K62" s="79">
        <f t="shared" si="0"/>
        <v>14794596</v>
      </c>
    </row>
    <row r="63" spans="1:11" x14ac:dyDescent="0.25">
      <c r="A63" s="46" t="s">
        <v>5</v>
      </c>
      <c r="B63" s="26"/>
      <c r="C63" s="80">
        <v>0</v>
      </c>
      <c r="D63" s="81">
        <v>0</v>
      </c>
      <c r="E63" s="81">
        <v>0</v>
      </c>
      <c r="F63" s="81">
        <v>0</v>
      </c>
      <c r="G63" s="81">
        <v>3000</v>
      </c>
      <c r="H63" s="81">
        <v>0</v>
      </c>
      <c r="I63" s="81">
        <v>144976</v>
      </c>
      <c r="J63" s="81">
        <v>0</v>
      </c>
      <c r="K63" s="79">
        <f t="shared" si="0"/>
        <v>147976</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5800</v>
      </c>
      <c r="E66" s="81">
        <v>0</v>
      </c>
      <c r="F66" s="81">
        <v>0</v>
      </c>
      <c r="G66" s="81">
        <v>86</v>
      </c>
      <c r="H66" s="81">
        <v>0</v>
      </c>
      <c r="I66" s="81">
        <v>0</v>
      </c>
      <c r="J66" s="81">
        <v>0</v>
      </c>
      <c r="K66" s="79">
        <f t="shared" si="0"/>
        <v>5886</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352371</v>
      </c>
      <c r="J68" s="81">
        <v>405243</v>
      </c>
      <c r="K68" s="79">
        <f t="shared" si="0"/>
        <v>757614</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130281</v>
      </c>
      <c r="H71" s="81">
        <v>0</v>
      </c>
      <c r="I71" s="81">
        <v>0</v>
      </c>
      <c r="J71" s="81">
        <v>0</v>
      </c>
      <c r="K71" s="79">
        <f>SUM(C71:J71)</f>
        <v>130281</v>
      </c>
    </row>
    <row r="72" spans="1:11" x14ac:dyDescent="0.25">
      <c r="A72" s="56" t="s">
        <v>93</v>
      </c>
      <c r="B72" s="59"/>
      <c r="C72" s="60">
        <f t="shared" ref="C72:K72" si="1">SUM(C5:C71)</f>
        <v>114203161</v>
      </c>
      <c r="D72" s="61">
        <f t="shared" si="1"/>
        <v>5529389</v>
      </c>
      <c r="E72" s="61">
        <f t="shared" si="1"/>
        <v>1752731</v>
      </c>
      <c r="F72" s="61">
        <f t="shared" si="1"/>
        <v>1495353</v>
      </c>
      <c r="G72" s="61">
        <f t="shared" si="1"/>
        <v>8179782</v>
      </c>
      <c r="H72" s="61">
        <f>SUM(H5:H71)</f>
        <v>37417</v>
      </c>
      <c r="I72" s="61">
        <f>SUM(I5:I71)</f>
        <v>6125047</v>
      </c>
      <c r="J72" s="61">
        <f>SUM(J5:J71)</f>
        <v>645248</v>
      </c>
      <c r="K72" s="62">
        <f t="shared" si="1"/>
        <v>137968128</v>
      </c>
    </row>
    <row r="73" spans="1:11" x14ac:dyDescent="0.25">
      <c r="A73" s="56" t="s">
        <v>74</v>
      </c>
      <c r="B73" s="59"/>
      <c r="C73" s="63">
        <f>(C72/$K72)</f>
        <v>0.82775031201409066</v>
      </c>
      <c r="D73" s="64">
        <f t="shared" ref="D73:K73" si="2">(D72/$K72)</f>
        <v>4.0077292343924535E-2</v>
      </c>
      <c r="E73" s="64">
        <f t="shared" si="2"/>
        <v>1.2703883320066502E-2</v>
      </c>
      <c r="F73" s="64">
        <f t="shared" si="2"/>
        <v>1.08383945022433E-2</v>
      </c>
      <c r="G73" s="64">
        <f t="shared" si="2"/>
        <v>5.9287475437805465E-2</v>
      </c>
      <c r="H73" s="64">
        <f t="shared" si="2"/>
        <v>2.712003166412463E-4</v>
      </c>
      <c r="I73" s="64">
        <f>(I72/$K72)</f>
        <v>4.4394651785084741E-2</v>
      </c>
      <c r="J73" s="64">
        <f t="shared" si="2"/>
        <v>4.6767902801435413E-3</v>
      </c>
      <c r="K73" s="65">
        <f t="shared" si="2"/>
        <v>1</v>
      </c>
    </row>
    <row r="74" spans="1:11" x14ac:dyDescent="0.25">
      <c r="A74" s="66" t="s">
        <v>96</v>
      </c>
      <c r="B74" s="52"/>
      <c r="C74" s="67">
        <f>COUNTIF(C5:C71,"&gt;0")</f>
        <v>13</v>
      </c>
      <c r="D74" s="67">
        <f t="shared" ref="D74:K74" si="3">COUNTIF(D5:D71,"&gt;0")</f>
        <v>4</v>
      </c>
      <c r="E74" s="67">
        <f t="shared" si="3"/>
        <v>5</v>
      </c>
      <c r="F74" s="67">
        <f t="shared" si="3"/>
        <v>1</v>
      </c>
      <c r="G74" s="67">
        <f t="shared" si="3"/>
        <v>16</v>
      </c>
      <c r="H74" s="67">
        <f t="shared" si="3"/>
        <v>1</v>
      </c>
      <c r="I74" s="67">
        <f t="shared" si="3"/>
        <v>21</v>
      </c>
      <c r="J74" s="67">
        <f t="shared" si="3"/>
        <v>6</v>
      </c>
      <c r="K74" s="69">
        <f t="shared" si="3"/>
        <v>41</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91</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605861</v>
      </c>
      <c r="H5" s="22">
        <v>0</v>
      </c>
      <c r="I5" s="22">
        <v>0</v>
      </c>
      <c r="J5" s="22">
        <v>0</v>
      </c>
      <c r="K5" s="24">
        <f>SUM(C5:J5)</f>
        <v>605861</v>
      </c>
    </row>
    <row r="6" spans="1:11" x14ac:dyDescent="0.25">
      <c r="A6" s="46" t="s">
        <v>8</v>
      </c>
      <c r="B6" s="26"/>
      <c r="C6" s="80">
        <v>434497</v>
      </c>
      <c r="D6" s="81">
        <v>0</v>
      </c>
      <c r="E6" s="81">
        <v>0</v>
      </c>
      <c r="F6" s="81">
        <v>0</v>
      </c>
      <c r="G6" s="81">
        <v>0</v>
      </c>
      <c r="H6" s="81">
        <v>0</v>
      </c>
      <c r="I6" s="81">
        <v>0</v>
      </c>
      <c r="J6" s="81">
        <v>0</v>
      </c>
      <c r="K6" s="79">
        <f>SUM(C6:J6)</f>
        <v>434497</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709</v>
      </c>
      <c r="H8" s="81">
        <v>0</v>
      </c>
      <c r="I8" s="81">
        <v>0</v>
      </c>
      <c r="J8" s="81">
        <v>0</v>
      </c>
      <c r="K8" s="79">
        <f t="shared" si="0"/>
        <v>709</v>
      </c>
    </row>
    <row r="9" spans="1:11" x14ac:dyDescent="0.25">
      <c r="A9" s="46" t="s">
        <v>11</v>
      </c>
      <c r="B9" s="26"/>
      <c r="C9" s="80">
        <v>8206818</v>
      </c>
      <c r="D9" s="81">
        <v>0</v>
      </c>
      <c r="E9" s="81">
        <v>0</v>
      </c>
      <c r="F9" s="81">
        <v>0</v>
      </c>
      <c r="G9" s="81">
        <v>0</v>
      </c>
      <c r="H9" s="81">
        <v>0</v>
      </c>
      <c r="I9" s="81">
        <v>0</v>
      </c>
      <c r="J9" s="81">
        <v>0</v>
      </c>
      <c r="K9" s="79">
        <f t="shared" si="0"/>
        <v>8206818</v>
      </c>
    </row>
    <row r="10" spans="1:11" x14ac:dyDescent="0.25">
      <c r="A10" s="46" t="s">
        <v>12</v>
      </c>
      <c r="B10" s="26"/>
      <c r="C10" s="80">
        <v>3772000</v>
      </c>
      <c r="D10" s="81">
        <v>77000</v>
      </c>
      <c r="E10" s="81">
        <v>0</v>
      </c>
      <c r="F10" s="81">
        <v>0</v>
      </c>
      <c r="G10" s="81">
        <v>150000</v>
      </c>
      <c r="H10" s="81">
        <v>0</v>
      </c>
      <c r="I10" s="81">
        <v>0</v>
      </c>
      <c r="J10" s="81">
        <v>0</v>
      </c>
      <c r="K10" s="79">
        <f t="shared" si="0"/>
        <v>3999000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4935263</v>
      </c>
      <c r="D12" s="81">
        <v>0</v>
      </c>
      <c r="E12" s="81">
        <v>0</v>
      </c>
      <c r="F12" s="81">
        <v>0</v>
      </c>
      <c r="G12" s="81">
        <v>0</v>
      </c>
      <c r="H12" s="81">
        <v>0</v>
      </c>
      <c r="I12" s="81">
        <v>0</v>
      </c>
      <c r="J12" s="81">
        <v>0</v>
      </c>
      <c r="K12" s="79">
        <f t="shared" si="0"/>
        <v>4935263</v>
      </c>
    </row>
    <row r="13" spans="1:11" x14ac:dyDescent="0.25">
      <c r="A13" s="46" t="s">
        <v>15</v>
      </c>
      <c r="B13" s="26"/>
      <c r="C13" s="80">
        <v>0</v>
      </c>
      <c r="D13" s="81">
        <v>0</v>
      </c>
      <c r="E13" s="81">
        <v>0</v>
      </c>
      <c r="F13" s="81">
        <v>0</v>
      </c>
      <c r="G13" s="81">
        <v>1000</v>
      </c>
      <c r="H13" s="81">
        <v>0</v>
      </c>
      <c r="I13" s="81">
        <v>0</v>
      </c>
      <c r="J13" s="81">
        <v>0</v>
      </c>
      <c r="K13" s="79">
        <f t="shared" si="0"/>
        <v>1000</v>
      </c>
    </row>
    <row r="14" spans="1:11" x14ac:dyDescent="0.25">
      <c r="A14" s="46" t="s">
        <v>16</v>
      </c>
      <c r="B14" s="26"/>
      <c r="C14" s="80">
        <v>5326</v>
      </c>
      <c r="D14" s="81">
        <v>0</v>
      </c>
      <c r="E14" s="81">
        <v>0</v>
      </c>
      <c r="F14" s="81">
        <v>0</v>
      </c>
      <c r="G14" s="81">
        <v>542</v>
      </c>
      <c r="H14" s="81">
        <v>0</v>
      </c>
      <c r="I14" s="81">
        <v>792641</v>
      </c>
      <c r="J14" s="81">
        <v>0</v>
      </c>
      <c r="K14" s="79">
        <f t="shared" si="0"/>
        <v>798509</v>
      </c>
    </row>
    <row r="15" spans="1:11" x14ac:dyDescent="0.25">
      <c r="A15" s="46" t="s">
        <v>17</v>
      </c>
      <c r="B15" s="26"/>
      <c r="C15" s="80">
        <v>0</v>
      </c>
      <c r="D15" s="81">
        <v>0</v>
      </c>
      <c r="E15" s="81">
        <v>8684598</v>
      </c>
      <c r="F15" s="81">
        <v>0</v>
      </c>
      <c r="G15" s="81">
        <v>2814678</v>
      </c>
      <c r="H15" s="81">
        <v>0</v>
      </c>
      <c r="I15" s="81">
        <v>0</v>
      </c>
      <c r="J15" s="81">
        <v>0</v>
      </c>
      <c r="K15" s="79">
        <f t="shared" si="0"/>
        <v>11499276</v>
      </c>
    </row>
    <row r="16" spans="1:11" x14ac:dyDescent="0.25">
      <c r="A16" s="46" t="s">
        <v>18</v>
      </c>
      <c r="B16" s="26"/>
      <c r="C16" s="80">
        <v>0</v>
      </c>
      <c r="D16" s="81">
        <v>0</v>
      </c>
      <c r="E16" s="81">
        <v>0</v>
      </c>
      <c r="F16" s="81">
        <v>0</v>
      </c>
      <c r="G16" s="81">
        <v>0</v>
      </c>
      <c r="H16" s="81">
        <v>0</v>
      </c>
      <c r="I16" s="81">
        <v>65249</v>
      </c>
      <c r="J16" s="81">
        <v>0</v>
      </c>
      <c r="K16" s="79">
        <f t="shared" si="0"/>
        <v>65249</v>
      </c>
    </row>
    <row r="17" spans="1:11" x14ac:dyDescent="0.25">
      <c r="A17" s="46" t="s">
        <v>105</v>
      </c>
      <c r="B17" s="26"/>
      <c r="C17" s="80">
        <v>0</v>
      </c>
      <c r="D17" s="81">
        <v>0</v>
      </c>
      <c r="E17" s="81">
        <v>0</v>
      </c>
      <c r="F17" s="81">
        <v>0</v>
      </c>
      <c r="G17" s="81">
        <v>814693</v>
      </c>
      <c r="H17" s="81">
        <v>0</v>
      </c>
      <c r="I17" s="81">
        <v>0</v>
      </c>
      <c r="J17" s="81">
        <v>0</v>
      </c>
      <c r="K17" s="79">
        <f t="shared" si="0"/>
        <v>814693</v>
      </c>
    </row>
    <row r="18" spans="1:11" x14ac:dyDescent="0.25">
      <c r="A18" s="46" t="s">
        <v>19</v>
      </c>
      <c r="B18" s="26"/>
      <c r="C18" s="80">
        <v>0</v>
      </c>
      <c r="D18" s="81">
        <v>0</v>
      </c>
      <c r="E18" s="81">
        <v>0</v>
      </c>
      <c r="F18" s="81">
        <v>0</v>
      </c>
      <c r="G18" s="81">
        <v>28</v>
      </c>
      <c r="H18" s="81">
        <v>0</v>
      </c>
      <c r="I18" s="81">
        <v>0</v>
      </c>
      <c r="J18" s="81">
        <v>0</v>
      </c>
      <c r="K18" s="79">
        <f t="shared" si="0"/>
        <v>28</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7736675</v>
      </c>
      <c r="D20" s="81">
        <v>0</v>
      </c>
      <c r="E20" s="81">
        <v>0</v>
      </c>
      <c r="F20" s="81">
        <v>1230506</v>
      </c>
      <c r="G20" s="81">
        <v>0</v>
      </c>
      <c r="H20" s="81">
        <v>0</v>
      </c>
      <c r="I20" s="81">
        <v>0</v>
      </c>
      <c r="J20" s="81">
        <v>514</v>
      </c>
      <c r="K20" s="79">
        <f t="shared" si="0"/>
        <v>8967695</v>
      </c>
    </row>
    <row r="21" spans="1:11" x14ac:dyDescent="0.25">
      <c r="A21" s="46" t="s">
        <v>21</v>
      </c>
      <c r="B21" s="26"/>
      <c r="C21" s="80">
        <v>0</v>
      </c>
      <c r="D21" s="81">
        <v>0</v>
      </c>
      <c r="E21" s="81">
        <v>0</v>
      </c>
      <c r="F21" s="81">
        <v>0</v>
      </c>
      <c r="G21" s="81">
        <v>0</v>
      </c>
      <c r="H21" s="81">
        <v>0</v>
      </c>
      <c r="I21" s="81">
        <v>52090</v>
      </c>
      <c r="J21" s="81">
        <v>0</v>
      </c>
      <c r="K21" s="79">
        <f t="shared" si="0"/>
        <v>52090</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158338</v>
      </c>
      <c r="J23" s="81">
        <v>0</v>
      </c>
      <c r="K23" s="79">
        <f t="shared" si="0"/>
        <v>158338</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0</v>
      </c>
      <c r="J25" s="81">
        <v>0</v>
      </c>
      <c r="K25" s="79">
        <f t="shared" si="0"/>
        <v>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176279</v>
      </c>
      <c r="H29" s="81">
        <v>0</v>
      </c>
      <c r="I29" s="81">
        <v>335764</v>
      </c>
      <c r="J29" s="81">
        <v>0</v>
      </c>
      <c r="K29" s="79">
        <f t="shared" si="0"/>
        <v>512043</v>
      </c>
    </row>
    <row r="30" spans="1:11" x14ac:dyDescent="0.25">
      <c r="A30" s="46" t="s">
        <v>31</v>
      </c>
      <c r="B30" s="26"/>
      <c r="C30" s="80">
        <v>0</v>
      </c>
      <c r="D30" s="81">
        <v>0</v>
      </c>
      <c r="E30" s="81">
        <v>0</v>
      </c>
      <c r="F30" s="81">
        <v>0</v>
      </c>
      <c r="G30" s="81">
        <v>43600</v>
      </c>
      <c r="H30" s="81">
        <v>0</v>
      </c>
      <c r="I30" s="81">
        <v>0</v>
      </c>
      <c r="J30" s="81">
        <v>0</v>
      </c>
      <c r="K30" s="79">
        <f t="shared" si="0"/>
        <v>43600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29633</v>
      </c>
      <c r="F32" s="81">
        <v>0</v>
      </c>
      <c r="G32" s="81">
        <v>0</v>
      </c>
      <c r="H32" s="81">
        <v>46980</v>
      </c>
      <c r="I32" s="81">
        <v>0</v>
      </c>
      <c r="J32" s="81">
        <v>0</v>
      </c>
      <c r="K32" s="79">
        <f t="shared" si="0"/>
        <v>76613</v>
      </c>
    </row>
    <row r="33" spans="1:11" x14ac:dyDescent="0.25">
      <c r="A33" s="46" t="s">
        <v>34</v>
      </c>
      <c r="B33" s="26"/>
      <c r="C33" s="80">
        <v>0</v>
      </c>
      <c r="D33" s="81">
        <v>59861</v>
      </c>
      <c r="E33" s="81">
        <v>0</v>
      </c>
      <c r="F33" s="81">
        <v>0</v>
      </c>
      <c r="G33" s="81">
        <v>0</v>
      </c>
      <c r="H33" s="81">
        <v>0</v>
      </c>
      <c r="I33" s="81">
        <v>2000</v>
      </c>
      <c r="J33" s="81">
        <v>0</v>
      </c>
      <c r="K33" s="79">
        <f t="shared" si="0"/>
        <v>61861</v>
      </c>
    </row>
    <row r="34" spans="1:11" x14ac:dyDescent="0.25">
      <c r="A34" s="46" t="s">
        <v>35</v>
      </c>
      <c r="B34" s="26"/>
      <c r="C34" s="80">
        <v>4564989</v>
      </c>
      <c r="D34" s="81">
        <v>511294</v>
      </c>
      <c r="E34" s="81">
        <v>1146043</v>
      </c>
      <c r="F34" s="81">
        <v>0</v>
      </c>
      <c r="G34" s="81">
        <v>0</v>
      </c>
      <c r="H34" s="81">
        <v>0</v>
      </c>
      <c r="I34" s="81">
        <v>0</v>
      </c>
      <c r="J34" s="81">
        <v>0</v>
      </c>
      <c r="K34" s="79">
        <f t="shared" si="0"/>
        <v>6222326</v>
      </c>
    </row>
    <row r="35" spans="1:11" x14ac:dyDescent="0.25">
      <c r="A35" s="46" t="s">
        <v>36</v>
      </c>
      <c r="B35" s="26"/>
      <c r="C35" s="80">
        <v>0</v>
      </c>
      <c r="D35" s="81">
        <v>0</v>
      </c>
      <c r="E35" s="81">
        <v>0</v>
      </c>
      <c r="F35" s="81">
        <v>0</v>
      </c>
      <c r="G35" s="81">
        <v>0</v>
      </c>
      <c r="H35" s="81">
        <v>0</v>
      </c>
      <c r="I35" s="81">
        <v>605074</v>
      </c>
      <c r="J35" s="81">
        <v>0</v>
      </c>
      <c r="K35" s="79">
        <f t="shared" si="0"/>
        <v>605074</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26240</v>
      </c>
      <c r="E37" s="81">
        <v>0</v>
      </c>
      <c r="F37" s="81">
        <v>0</v>
      </c>
      <c r="G37" s="81">
        <v>0</v>
      </c>
      <c r="H37" s="81">
        <v>0</v>
      </c>
      <c r="I37" s="81">
        <v>0</v>
      </c>
      <c r="J37" s="81">
        <v>0</v>
      </c>
      <c r="K37" s="79">
        <f t="shared" si="0"/>
        <v>26240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5515070</v>
      </c>
      <c r="D39" s="81">
        <v>0</v>
      </c>
      <c r="E39" s="81">
        <v>0</v>
      </c>
      <c r="F39" s="81">
        <v>0</v>
      </c>
      <c r="G39" s="81">
        <v>0</v>
      </c>
      <c r="H39" s="81">
        <v>0</v>
      </c>
      <c r="I39" s="81">
        <v>782336</v>
      </c>
      <c r="J39" s="81">
        <v>0</v>
      </c>
      <c r="K39" s="79">
        <f t="shared" si="0"/>
        <v>6297406</v>
      </c>
    </row>
    <row r="40" spans="1:11" x14ac:dyDescent="0.25">
      <c r="A40" s="46" t="s">
        <v>40</v>
      </c>
      <c r="B40" s="26"/>
      <c r="C40" s="80">
        <v>0</v>
      </c>
      <c r="D40" s="81">
        <v>171376</v>
      </c>
      <c r="E40" s="81">
        <v>0</v>
      </c>
      <c r="F40" s="81">
        <v>0</v>
      </c>
      <c r="G40" s="81">
        <v>32161</v>
      </c>
      <c r="H40" s="81">
        <v>0</v>
      </c>
      <c r="I40" s="81">
        <v>208813</v>
      </c>
      <c r="J40" s="81">
        <v>0</v>
      </c>
      <c r="K40" s="79">
        <f t="shared" si="0"/>
        <v>412350</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92797</v>
      </c>
      <c r="D45" s="81">
        <v>0</v>
      </c>
      <c r="E45" s="81">
        <v>0</v>
      </c>
      <c r="F45" s="81">
        <v>0</v>
      </c>
      <c r="G45" s="81">
        <v>0</v>
      </c>
      <c r="H45" s="81">
        <v>0</v>
      </c>
      <c r="I45" s="81">
        <v>200</v>
      </c>
      <c r="J45" s="81">
        <v>0</v>
      </c>
      <c r="K45" s="79">
        <f t="shared" si="0"/>
        <v>92997</v>
      </c>
    </row>
    <row r="46" spans="1:11" x14ac:dyDescent="0.25">
      <c r="A46" s="46" t="s">
        <v>45</v>
      </c>
      <c r="B46" s="26"/>
      <c r="C46" s="80">
        <v>0</v>
      </c>
      <c r="D46" s="81">
        <v>0</v>
      </c>
      <c r="E46" s="81">
        <v>0</v>
      </c>
      <c r="F46" s="81">
        <v>0</v>
      </c>
      <c r="G46" s="81">
        <v>0</v>
      </c>
      <c r="H46" s="81">
        <v>0</v>
      </c>
      <c r="I46" s="81">
        <v>176591</v>
      </c>
      <c r="J46" s="81">
        <v>0</v>
      </c>
      <c r="K46" s="79">
        <f t="shared" si="0"/>
        <v>176591</v>
      </c>
    </row>
    <row r="47" spans="1:11" x14ac:dyDescent="0.25">
      <c r="A47" s="46" t="s">
        <v>46</v>
      </c>
      <c r="B47" s="26"/>
      <c r="C47" s="80">
        <v>33397229</v>
      </c>
      <c r="D47" s="81">
        <v>0</v>
      </c>
      <c r="E47" s="81">
        <v>0</v>
      </c>
      <c r="F47" s="81">
        <v>0</v>
      </c>
      <c r="G47" s="81">
        <v>0</v>
      </c>
      <c r="H47" s="81">
        <v>0</v>
      </c>
      <c r="I47" s="81">
        <v>0</v>
      </c>
      <c r="J47" s="81">
        <v>0</v>
      </c>
      <c r="K47" s="79">
        <f t="shared" si="0"/>
        <v>33397229</v>
      </c>
    </row>
    <row r="48" spans="1:11" x14ac:dyDescent="0.25">
      <c r="A48" s="46" t="s">
        <v>47</v>
      </c>
      <c r="B48" s="26"/>
      <c r="C48" s="80">
        <v>0</v>
      </c>
      <c r="D48" s="81">
        <v>0</v>
      </c>
      <c r="E48" s="81">
        <v>0</v>
      </c>
      <c r="F48" s="81">
        <v>0</v>
      </c>
      <c r="G48" s="81">
        <v>0</v>
      </c>
      <c r="H48" s="81">
        <v>0</v>
      </c>
      <c r="I48" s="81">
        <v>151678</v>
      </c>
      <c r="J48" s="81">
        <v>0</v>
      </c>
      <c r="K48" s="79">
        <f t="shared" si="0"/>
        <v>151678</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220816</v>
      </c>
      <c r="J51" s="81">
        <v>0</v>
      </c>
      <c r="K51" s="79">
        <f t="shared" si="0"/>
        <v>220816</v>
      </c>
    </row>
    <row r="52" spans="1:11" x14ac:dyDescent="0.25">
      <c r="A52" s="46" t="s">
        <v>50</v>
      </c>
      <c r="B52" s="26"/>
      <c r="C52" s="80">
        <v>0</v>
      </c>
      <c r="D52" s="81">
        <v>0</v>
      </c>
      <c r="E52" s="81">
        <v>0</v>
      </c>
      <c r="F52" s="81">
        <v>0</v>
      </c>
      <c r="G52" s="81">
        <v>0</v>
      </c>
      <c r="H52" s="81">
        <v>0</v>
      </c>
      <c r="I52" s="81">
        <v>7400</v>
      </c>
      <c r="J52" s="81">
        <v>0</v>
      </c>
      <c r="K52" s="79">
        <f t="shared" si="0"/>
        <v>7400</v>
      </c>
    </row>
    <row r="53" spans="1:11" x14ac:dyDescent="0.25">
      <c r="A53" s="46" t="s">
        <v>51</v>
      </c>
      <c r="B53" s="26"/>
      <c r="C53" s="80">
        <v>0</v>
      </c>
      <c r="D53" s="81">
        <v>0</v>
      </c>
      <c r="E53" s="81">
        <v>0</v>
      </c>
      <c r="F53" s="81">
        <v>0</v>
      </c>
      <c r="G53" s="81">
        <v>278065</v>
      </c>
      <c r="H53" s="81">
        <v>0</v>
      </c>
      <c r="I53" s="81">
        <v>234845</v>
      </c>
      <c r="J53" s="81">
        <v>0</v>
      </c>
      <c r="K53" s="79">
        <f t="shared" si="0"/>
        <v>512910</v>
      </c>
    </row>
    <row r="54" spans="1:11" x14ac:dyDescent="0.25">
      <c r="A54" s="46" t="s">
        <v>4</v>
      </c>
      <c r="B54" s="26"/>
      <c r="C54" s="80">
        <v>17824293</v>
      </c>
      <c r="D54" s="81">
        <v>5020642</v>
      </c>
      <c r="E54" s="81">
        <v>0</v>
      </c>
      <c r="F54" s="81">
        <v>0</v>
      </c>
      <c r="G54" s="81">
        <v>0</v>
      </c>
      <c r="H54" s="81">
        <v>0</v>
      </c>
      <c r="I54" s="81">
        <v>0</v>
      </c>
      <c r="J54" s="81">
        <v>0</v>
      </c>
      <c r="K54" s="79">
        <f t="shared" si="0"/>
        <v>22844935</v>
      </c>
    </row>
    <row r="55" spans="1:11" x14ac:dyDescent="0.25">
      <c r="A55" s="46" t="s">
        <v>52</v>
      </c>
      <c r="B55" s="26"/>
      <c r="C55" s="80">
        <v>0</v>
      </c>
      <c r="D55" s="81">
        <v>0</v>
      </c>
      <c r="E55" s="81">
        <v>0</v>
      </c>
      <c r="F55" s="81">
        <v>0</v>
      </c>
      <c r="G55" s="81">
        <v>423976</v>
      </c>
      <c r="H55" s="81">
        <v>0</v>
      </c>
      <c r="I55" s="81">
        <v>23250</v>
      </c>
      <c r="J55" s="81">
        <v>0</v>
      </c>
      <c r="K55" s="79">
        <f t="shared" si="0"/>
        <v>447226</v>
      </c>
    </row>
    <row r="56" spans="1:11" x14ac:dyDescent="0.25">
      <c r="A56" s="46" t="s">
        <v>53</v>
      </c>
      <c r="B56" s="26"/>
      <c r="C56" s="80">
        <v>0</v>
      </c>
      <c r="D56" s="81">
        <v>0</v>
      </c>
      <c r="E56" s="81">
        <v>0</v>
      </c>
      <c r="F56" s="81">
        <v>0</v>
      </c>
      <c r="G56" s="81">
        <v>528792</v>
      </c>
      <c r="H56" s="81">
        <v>0</v>
      </c>
      <c r="I56" s="81">
        <v>0</v>
      </c>
      <c r="J56" s="81">
        <v>0</v>
      </c>
      <c r="K56" s="79">
        <f t="shared" si="0"/>
        <v>528792</v>
      </c>
    </row>
    <row r="57" spans="1:11" x14ac:dyDescent="0.25">
      <c r="A57" s="46" t="s">
        <v>54</v>
      </c>
      <c r="B57" s="26"/>
      <c r="C57" s="80">
        <v>0</v>
      </c>
      <c r="D57" s="81">
        <v>0</v>
      </c>
      <c r="E57" s="81">
        <v>0</v>
      </c>
      <c r="F57" s="81">
        <v>0</v>
      </c>
      <c r="G57" s="81">
        <v>51961</v>
      </c>
      <c r="H57" s="81">
        <v>0</v>
      </c>
      <c r="I57" s="81">
        <v>0</v>
      </c>
      <c r="J57" s="81">
        <v>0</v>
      </c>
      <c r="K57" s="79">
        <f t="shared" si="0"/>
        <v>51961</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199540</v>
      </c>
      <c r="F59" s="81">
        <v>0</v>
      </c>
      <c r="G59" s="81">
        <v>0</v>
      </c>
      <c r="H59" s="81">
        <v>0</v>
      </c>
      <c r="I59" s="81">
        <v>674013</v>
      </c>
      <c r="J59" s="81">
        <v>21700</v>
      </c>
      <c r="K59" s="79">
        <f t="shared" si="0"/>
        <v>895253</v>
      </c>
    </row>
    <row r="60" spans="1:11" x14ac:dyDescent="0.25">
      <c r="A60" s="46" t="s">
        <v>99</v>
      </c>
      <c r="B60" s="26"/>
      <c r="C60" s="80">
        <v>3131282</v>
      </c>
      <c r="D60" s="81">
        <v>0</v>
      </c>
      <c r="E60" s="81">
        <v>0</v>
      </c>
      <c r="F60" s="81">
        <v>0</v>
      </c>
      <c r="G60" s="81">
        <v>22348</v>
      </c>
      <c r="H60" s="81">
        <v>0</v>
      </c>
      <c r="I60" s="81">
        <v>244984</v>
      </c>
      <c r="J60" s="81">
        <v>0</v>
      </c>
      <c r="K60" s="79">
        <f t="shared" si="0"/>
        <v>3398614</v>
      </c>
    </row>
    <row r="61" spans="1:11" x14ac:dyDescent="0.25">
      <c r="A61" s="46" t="s">
        <v>56</v>
      </c>
      <c r="B61" s="26"/>
      <c r="C61" s="80">
        <v>3705057</v>
      </c>
      <c r="D61" s="81">
        <v>0</v>
      </c>
      <c r="E61" s="81">
        <v>0</v>
      </c>
      <c r="F61" s="81">
        <v>0</v>
      </c>
      <c r="G61" s="81">
        <v>344230</v>
      </c>
      <c r="H61" s="81">
        <v>0</v>
      </c>
      <c r="I61" s="81">
        <v>0</v>
      </c>
      <c r="J61" s="81">
        <v>0</v>
      </c>
      <c r="K61" s="79">
        <f t="shared" si="0"/>
        <v>4049287</v>
      </c>
    </row>
    <row r="62" spans="1:11" x14ac:dyDescent="0.25">
      <c r="A62" s="46" t="s">
        <v>6</v>
      </c>
      <c r="B62" s="26"/>
      <c r="C62" s="80">
        <v>11943387</v>
      </c>
      <c r="D62" s="81">
        <v>0</v>
      </c>
      <c r="E62" s="81">
        <v>0</v>
      </c>
      <c r="F62" s="81">
        <v>0</v>
      </c>
      <c r="G62" s="81">
        <v>2091953</v>
      </c>
      <c r="H62" s="81">
        <v>0</v>
      </c>
      <c r="I62" s="81">
        <v>0</v>
      </c>
      <c r="J62" s="81">
        <v>0</v>
      </c>
      <c r="K62" s="79">
        <f t="shared" si="0"/>
        <v>14035340</v>
      </c>
    </row>
    <row r="63" spans="1:11" x14ac:dyDescent="0.25">
      <c r="A63" s="46" t="s">
        <v>5</v>
      </c>
      <c r="B63" s="26"/>
      <c r="C63" s="80">
        <v>0</v>
      </c>
      <c r="D63" s="81">
        <v>0</v>
      </c>
      <c r="E63" s="81">
        <v>0</v>
      </c>
      <c r="F63" s="81">
        <v>0</v>
      </c>
      <c r="G63" s="81">
        <v>8000</v>
      </c>
      <c r="H63" s="81">
        <v>0</v>
      </c>
      <c r="I63" s="81">
        <v>93151</v>
      </c>
      <c r="J63" s="81">
        <v>0</v>
      </c>
      <c r="K63" s="79">
        <f t="shared" si="0"/>
        <v>101151</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5800</v>
      </c>
      <c r="E66" s="81">
        <v>0</v>
      </c>
      <c r="F66" s="81">
        <v>0</v>
      </c>
      <c r="G66" s="81">
        <v>92</v>
      </c>
      <c r="H66" s="81">
        <v>0</v>
      </c>
      <c r="I66" s="81">
        <v>0</v>
      </c>
      <c r="J66" s="81">
        <v>0</v>
      </c>
      <c r="K66" s="79">
        <f t="shared" si="0"/>
        <v>5892</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360269</v>
      </c>
      <c r="J68" s="81">
        <v>390084</v>
      </c>
      <c r="K68" s="79">
        <f t="shared" si="0"/>
        <v>750353</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112069</v>
      </c>
      <c r="H71" s="81">
        <v>0</v>
      </c>
      <c r="I71" s="81">
        <v>0</v>
      </c>
      <c r="J71" s="81">
        <v>0</v>
      </c>
      <c r="K71" s="79">
        <f>SUM(C71:J71)</f>
        <v>112069</v>
      </c>
    </row>
    <row r="72" spans="1:11" x14ac:dyDescent="0.25">
      <c r="A72" s="56" t="s">
        <v>93</v>
      </c>
      <c r="B72" s="59"/>
      <c r="C72" s="60">
        <f t="shared" ref="C72:K72" si="1">SUM(C5:C71)</f>
        <v>105264683</v>
      </c>
      <c r="D72" s="61">
        <f t="shared" si="1"/>
        <v>5872213</v>
      </c>
      <c r="E72" s="61">
        <f t="shared" si="1"/>
        <v>10059814</v>
      </c>
      <c r="F72" s="61">
        <f t="shared" si="1"/>
        <v>1230506</v>
      </c>
      <c r="G72" s="61">
        <f t="shared" si="1"/>
        <v>8501037</v>
      </c>
      <c r="H72" s="61">
        <f>SUM(H5:H71)</f>
        <v>46980</v>
      </c>
      <c r="I72" s="61">
        <f>SUM(I5:I71)</f>
        <v>5189502</v>
      </c>
      <c r="J72" s="61">
        <f>SUM(J5:J71)</f>
        <v>412298</v>
      </c>
      <c r="K72" s="62">
        <f t="shared" si="1"/>
        <v>136577033</v>
      </c>
    </row>
    <row r="73" spans="1:11" x14ac:dyDescent="0.25">
      <c r="A73" s="56" t="s">
        <v>74</v>
      </c>
      <c r="B73" s="59"/>
      <c r="C73" s="63">
        <f>(C72/$K72)</f>
        <v>0.7707348789748566</v>
      </c>
      <c r="D73" s="64">
        <f t="shared" ref="D73:K73" si="2">(D72/$K72)</f>
        <v>4.299561112884917E-2</v>
      </c>
      <c r="E73" s="64">
        <f t="shared" si="2"/>
        <v>7.3656703319949848E-2</v>
      </c>
      <c r="F73" s="64">
        <f t="shared" si="2"/>
        <v>9.0096114476289728E-3</v>
      </c>
      <c r="G73" s="64">
        <f t="shared" si="2"/>
        <v>6.2243532556458446E-2</v>
      </c>
      <c r="H73" s="64">
        <f t="shared" si="2"/>
        <v>3.4398170005640698E-4</v>
      </c>
      <c r="I73" s="64">
        <f>(I72/$K72)</f>
        <v>3.7996886343255092E-2</v>
      </c>
      <c r="J73" s="64">
        <f t="shared" si="2"/>
        <v>3.0187945289454339E-3</v>
      </c>
      <c r="K73" s="65">
        <f t="shared" si="2"/>
        <v>1</v>
      </c>
    </row>
    <row r="74" spans="1:11" x14ac:dyDescent="0.25">
      <c r="A74" s="66" t="s">
        <v>96</v>
      </c>
      <c r="B74" s="52"/>
      <c r="C74" s="67">
        <f>COUNTIF(C5:C71,"&gt;0")</f>
        <v>14</v>
      </c>
      <c r="D74" s="67">
        <f t="shared" ref="D74:K74" si="3">COUNTIF(D5:D71,"&gt;0")</f>
        <v>7</v>
      </c>
      <c r="E74" s="67">
        <f t="shared" si="3"/>
        <v>4</v>
      </c>
      <c r="F74" s="67">
        <f t="shared" si="3"/>
        <v>1</v>
      </c>
      <c r="G74" s="67">
        <f t="shared" si="3"/>
        <v>21</v>
      </c>
      <c r="H74" s="67">
        <f t="shared" si="3"/>
        <v>1</v>
      </c>
      <c r="I74" s="67">
        <f t="shared" si="3"/>
        <v>20</v>
      </c>
      <c r="J74" s="67">
        <f t="shared" si="3"/>
        <v>3</v>
      </c>
      <c r="K74" s="69">
        <f t="shared" si="3"/>
        <v>43</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80</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2200</v>
      </c>
      <c r="H5" s="22">
        <v>0</v>
      </c>
      <c r="I5" s="22">
        <v>0</v>
      </c>
      <c r="J5" s="22">
        <v>0</v>
      </c>
      <c r="K5" s="24">
        <f>SUM(C5:J5)</f>
        <v>2200</v>
      </c>
    </row>
    <row r="6" spans="1:11" x14ac:dyDescent="0.25">
      <c r="A6" s="46" t="s">
        <v>8</v>
      </c>
      <c r="B6" s="26"/>
      <c r="C6" s="80">
        <v>407733</v>
      </c>
      <c r="D6" s="81">
        <v>0</v>
      </c>
      <c r="E6" s="81">
        <v>0</v>
      </c>
      <c r="F6" s="81">
        <v>0</v>
      </c>
      <c r="G6" s="81">
        <v>6715</v>
      </c>
      <c r="H6" s="81">
        <v>0</v>
      </c>
      <c r="I6" s="81">
        <v>0</v>
      </c>
      <c r="J6" s="81">
        <v>0</v>
      </c>
      <c r="K6" s="79">
        <f>SUM(C6:J6)</f>
        <v>414448</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20486</v>
      </c>
      <c r="H8" s="81">
        <v>0</v>
      </c>
      <c r="I8" s="81">
        <v>0</v>
      </c>
      <c r="J8" s="81">
        <v>0</v>
      </c>
      <c r="K8" s="79">
        <f t="shared" si="0"/>
        <v>20486</v>
      </c>
    </row>
    <row r="9" spans="1:11" x14ac:dyDescent="0.25">
      <c r="A9" s="46" t="s">
        <v>11</v>
      </c>
      <c r="B9" s="26"/>
      <c r="C9" s="80">
        <v>7333544</v>
      </c>
      <c r="D9" s="81">
        <v>0</v>
      </c>
      <c r="E9" s="81">
        <v>0</v>
      </c>
      <c r="F9" s="81">
        <v>0</v>
      </c>
      <c r="G9" s="81">
        <v>65500</v>
      </c>
      <c r="H9" s="81">
        <v>0</v>
      </c>
      <c r="I9" s="81">
        <v>0</v>
      </c>
      <c r="J9" s="81">
        <v>0</v>
      </c>
      <c r="K9" s="79">
        <f t="shared" si="0"/>
        <v>7399044</v>
      </c>
    </row>
    <row r="10" spans="1:11" x14ac:dyDescent="0.25">
      <c r="A10" s="46" t="s">
        <v>12</v>
      </c>
      <c r="B10" s="26"/>
      <c r="C10" s="80">
        <v>3386000</v>
      </c>
      <c r="D10" s="81">
        <v>0</v>
      </c>
      <c r="E10" s="81">
        <v>0</v>
      </c>
      <c r="F10" s="81">
        <v>0</v>
      </c>
      <c r="G10" s="81">
        <v>326000</v>
      </c>
      <c r="H10" s="81">
        <v>0</v>
      </c>
      <c r="I10" s="81">
        <v>0</v>
      </c>
      <c r="J10" s="81">
        <v>150000</v>
      </c>
      <c r="K10" s="79">
        <f t="shared" si="0"/>
        <v>3862000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5389313</v>
      </c>
      <c r="D12" s="81">
        <v>0</v>
      </c>
      <c r="E12" s="81">
        <v>0</v>
      </c>
      <c r="F12" s="81">
        <v>0</v>
      </c>
      <c r="G12" s="81">
        <v>261499</v>
      </c>
      <c r="H12" s="81">
        <v>0</v>
      </c>
      <c r="I12" s="81">
        <v>0</v>
      </c>
      <c r="J12" s="81">
        <v>0</v>
      </c>
      <c r="K12" s="79">
        <f t="shared" si="0"/>
        <v>5650812</v>
      </c>
    </row>
    <row r="13" spans="1:11" x14ac:dyDescent="0.25">
      <c r="A13" s="46" t="s">
        <v>15</v>
      </c>
      <c r="B13" s="26"/>
      <c r="C13" s="80">
        <v>0</v>
      </c>
      <c r="D13" s="81">
        <v>0</v>
      </c>
      <c r="E13" s="81">
        <v>0</v>
      </c>
      <c r="F13" s="81">
        <v>0</v>
      </c>
      <c r="G13" s="81">
        <v>53004</v>
      </c>
      <c r="H13" s="81">
        <v>0</v>
      </c>
      <c r="I13" s="81">
        <v>0</v>
      </c>
      <c r="J13" s="81">
        <v>0</v>
      </c>
      <c r="K13" s="79">
        <f t="shared" si="0"/>
        <v>53004</v>
      </c>
    </row>
    <row r="14" spans="1:11" x14ac:dyDescent="0.25">
      <c r="A14" s="46" t="s">
        <v>16</v>
      </c>
      <c r="B14" s="26"/>
      <c r="C14" s="80">
        <v>7340</v>
      </c>
      <c r="D14" s="81">
        <v>0</v>
      </c>
      <c r="E14" s="81">
        <v>0</v>
      </c>
      <c r="F14" s="81">
        <v>0</v>
      </c>
      <c r="G14" s="81">
        <v>47822</v>
      </c>
      <c r="H14" s="81">
        <v>0</v>
      </c>
      <c r="I14" s="81">
        <v>730329</v>
      </c>
      <c r="J14" s="81">
        <v>0</v>
      </c>
      <c r="K14" s="79">
        <f t="shared" si="0"/>
        <v>785491</v>
      </c>
    </row>
    <row r="15" spans="1:11" x14ac:dyDescent="0.25">
      <c r="A15" s="46" t="s">
        <v>17</v>
      </c>
      <c r="B15" s="26"/>
      <c r="C15" s="80">
        <v>0</v>
      </c>
      <c r="D15" s="81">
        <v>0</v>
      </c>
      <c r="E15" s="81">
        <v>304085</v>
      </c>
      <c r="F15" s="81">
        <v>0</v>
      </c>
      <c r="G15" s="81">
        <v>2879021</v>
      </c>
      <c r="H15" s="81">
        <v>0</v>
      </c>
      <c r="I15" s="81">
        <v>0</v>
      </c>
      <c r="J15" s="81">
        <v>0</v>
      </c>
      <c r="K15" s="79">
        <f t="shared" si="0"/>
        <v>3183106</v>
      </c>
    </row>
    <row r="16" spans="1:11" x14ac:dyDescent="0.25">
      <c r="A16" s="46" t="s">
        <v>18</v>
      </c>
      <c r="B16" s="26"/>
      <c r="C16" s="80">
        <v>0</v>
      </c>
      <c r="D16" s="81">
        <v>0</v>
      </c>
      <c r="E16" s="81">
        <v>0</v>
      </c>
      <c r="F16" s="81">
        <v>0</v>
      </c>
      <c r="G16" s="81">
        <v>64908</v>
      </c>
      <c r="H16" s="81">
        <v>0</v>
      </c>
      <c r="I16" s="81">
        <v>28017</v>
      </c>
      <c r="J16" s="81">
        <v>0</v>
      </c>
      <c r="K16" s="79">
        <f t="shared" si="0"/>
        <v>92925</v>
      </c>
    </row>
    <row r="17" spans="1:11" x14ac:dyDescent="0.25">
      <c r="A17" s="46" t="s">
        <v>105</v>
      </c>
      <c r="B17" s="26"/>
      <c r="C17" s="80">
        <v>0</v>
      </c>
      <c r="D17" s="81">
        <v>0</v>
      </c>
      <c r="E17" s="81">
        <v>0</v>
      </c>
      <c r="F17" s="81">
        <v>0</v>
      </c>
      <c r="G17" s="81">
        <v>740083</v>
      </c>
      <c r="H17" s="81">
        <v>0</v>
      </c>
      <c r="I17" s="81">
        <v>0</v>
      </c>
      <c r="J17" s="81">
        <v>0</v>
      </c>
      <c r="K17" s="79">
        <f t="shared" si="0"/>
        <v>740083</v>
      </c>
    </row>
    <row r="18" spans="1:11" x14ac:dyDescent="0.25">
      <c r="A18" s="46" t="s">
        <v>19</v>
      </c>
      <c r="B18" s="26"/>
      <c r="C18" s="80">
        <v>0</v>
      </c>
      <c r="D18" s="81">
        <v>0</v>
      </c>
      <c r="E18" s="81">
        <v>0</v>
      </c>
      <c r="F18" s="81">
        <v>0</v>
      </c>
      <c r="G18" s="81">
        <v>1472</v>
      </c>
      <c r="H18" s="81">
        <v>0</v>
      </c>
      <c r="I18" s="81">
        <v>0</v>
      </c>
      <c r="J18" s="81">
        <v>0</v>
      </c>
      <c r="K18" s="79">
        <f t="shared" si="0"/>
        <v>1472</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6967714</v>
      </c>
      <c r="D20" s="81">
        <v>0</v>
      </c>
      <c r="E20" s="81">
        <v>0</v>
      </c>
      <c r="F20" s="81">
        <v>1077095</v>
      </c>
      <c r="G20" s="81">
        <v>2229</v>
      </c>
      <c r="H20" s="81">
        <v>0</v>
      </c>
      <c r="I20" s="81">
        <v>0</v>
      </c>
      <c r="J20" s="81">
        <v>345</v>
      </c>
      <c r="K20" s="79">
        <f t="shared" si="0"/>
        <v>8047383</v>
      </c>
    </row>
    <row r="21" spans="1:11" x14ac:dyDescent="0.25">
      <c r="A21" s="46" t="s">
        <v>21</v>
      </c>
      <c r="B21" s="26"/>
      <c r="C21" s="80">
        <v>0</v>
      </c>
      <c r="D21" s="81">
        <v>0</v>
      </c>
      <c r="E21" s="81">
        <v>0</v>
      </c>
      <c r="F21" s="81">
        <v>0</v>
      </c>
      <c r="G21" s="81">
        <v>31031</v>
      </c>
      <c r="H21" s="81">
        <v>0</v>
      </c>
      <c r="I21" s="81">
        <v>12021</v>
      </c>
      <c r="J21" s="81">
        <v>0</v>
      </c>
      <c r="K21" s="79">
        <f t="shared" si="0"/>
        <v>43052</v>
      </c>
    </row>
    <row r="22" spans="1:11" x14ac:dyDescent="0.25">
      <c r="A22" s="46" t="s">
        <v>23</v>
      </c>
      <c r="B22" s="26"/>
      <c r="C22" s="80">
        <v>0</v>
      </c>
      <c r="D22" s="81">
        <v>0</v>
      </c>
      <c r="E22" s="81">
        <v>0</v>
      </c>
      <c r="F22" s="81">
        <v>0</v>
      </c>
      <c r="G22" s="81">
        <v>22734</v>
      </c>
      <c r="H22" s="81">
        <v>0</v>
      </c>
      <c r="I22" s="81">
        <v>0</v>
      </c>
      <c r="J22" s="81">
        <v>0</v>
      </c>
      <c r="K22" s="79">
        <f t="shared" si="0"/>
        <v>22734</v>
      </c>
    </row>
    <row r="23" spans="1:11" x14ac:dyDescent="0.25">
      <c r="A23" s="46" t="s">
        <v>24</v>
      </c>
      <c r="B23" s="26"/>
      <c r="C23" s="80">
        <v>0</v>
      </c>
      <c r="D23" s="81">
        <v>0</v>
      </c>
      <c r="E23" s="81">
        <v>0</v>
      </c>
      <c r="F23" s="81">
        <v>0</v>
      </c>
      <c r="G23" s="81">
        <v>45218</v>
      </c>
      <c r="H23" s="81">
        <v>0</v>
      </c>
      <c r="I23" s="81">
        <v>147289</v>
      </c>
      <c r="J23" s="81">
        <v>0</v>
      </c>
      <c r="K23" s="79">
        <f t="shared" si="0"/>
        <v>192507</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3302</v>
      </c>
      <c r="H25" s="81">
        <v>0</v>
      </c>
      <c r="I25" s="81">
        <v>0</v>
      </c>
      <c r="J25" s="81">
        <v>0</v>
      </c>
      <c r="K25" s="79">
        <f t="shared" si="0"/>
        <v>3302</v>
      </c>
    </row>
    <row r="26" spans="1:11" x14ac:dyDescent="0.25">
      <c r="A26" s="46" t="s">
        <v>27</v>
      </c>
      <c r="B26" s="26"/>
      <c r="C26" s="80">
        <v>0</v>
      </c>
      <c r="D26" s="81">
        <v>0</v>
      </c>
      <c r="E26" s="81">
        <v>0</v>
      </c>
      <c r="F26" s="81">
        <v>0</v>
      </c>
      <c r="G26" s="81">
        <v>7019</v>
      </c>
      <c r="H26" s="81">
        <v>0</v>
      </c>
      <c r="I26" s="81">
        <v>0</v>
      </c>
      <c r="J26" s="81">
        <v>0</v>
      </c>
      <c r="K26" s="79">
        <f t="shared" si="0"/>
        <v>7019</v>
      </c>
    </row>
    <row r="27" spans="1:11" x14ac:dyDescent="0.25">
      <c r="A27" s="46" t="s">
        <v>28</v>
      </c>
      <c r="B27" s="26"/>
      <c r="C27" s="80">
        <v>0</v>
      </c>
      <c r="D27" s="81">
        <v>0</v>
      </c>
      <c r="E27" s="81">
        <v>0</v>
      </c>
      <c r="F27" s="81">
        <v>0</v>
      </c>
      <c r="G27" s="81">
        <v>4633</v>
      </c>
      <c r="H27" s="81">
        <v>0</v>
      </c>
      <c r="I27" s="81">
        <v>0</v>
      </c>
      <c r="J27" s="81">
        <v>0</v>
      </c>
      <c r="K27" s="79">
        <f t="shared" si="0"/>
        <v>4633</v>
      </c>
    </row>
    <row r="28" spans="1:11" x14ac:dyDescent="0.25">
      <c r="A28" s="46" t="s">
        <v>29</v>
      </c>
      <c r="B28" s="26"/>
      <c r="C28" s="80">
        <v>0</v>
      </c>
      <c r="D28" s="81">
        <v>0</v>
      </c>
      <c r="E28" s="81">
        <v>0</v>
      </c>
      <c r="F28" s="81">
        <v>0</v>
      </c>
      <c r="G28" s="81">
        <v>3358</v>
      </c>
      <c r="H28" s="81">
        <v>0</v>
      </c>
      <c r="I28" s="81">
        <v>0</v>
      </c>
      <c r="J28" s="81">
        <v>0</v>
      </c>
      <c r="K28" s="79">
        <f t="shared" si="0"/>
        <v>3358</v>
      </c>
    </row>
    <row r="29" spans="1:11" x14ac:dyDescent="0.25">
      <c r="A29" s="46" t="s">
        <v>30</v>
      </c>
      <c r="B29" s="26"/>
      <c r="C29" s="80">
        <v>0</v>
      </c>
      <c r="D29" s="81">
        <v>0</v>
      </c>
      <c r="E29" s="81">
        <v>0</v>
      </c>
      <c r="F29" s="81">
        <v>0</v>
      </c>
      <c r="G29" s="81">
        <v>153654</v>
      </c>
      <c r="H29" s="81">
        <v>0</v>
      </c>
      <c r="I29" s="81">
        <v>40357</v>
      </c>
      <c r="J29" s="81">
        <v>0</v>
      </c>
      <c r="K29" s="79">
        <f t="shared" si="0"/>
        <v>194011</v>
      </c>
    </row>
    <row r="30" spans="1:11" x14ac:dyDescent="0.25">
      <c r="A30" s="46" t="s">
        <v>31</v>
      </c>
      <c r="B30" s="26"/>
      <c r="C30" s="80">
        <v>0</v>
      </c>
      <c r="D30" s="81">
        <v>0</v>
      </c>
      <c r="E30" s="81">
        <v>0</v>
      </c>
      <c r="F30" s="81">
        <v>0</v>
      </c>
      <c r="G30" s="81">
        <v>69779</v>
      </c>
      <c r="H30" s="81">
        <v>0</v>
      </c>
      <c r="I30" s="81">
        <v>0</v>
      </c>
      <c r="J30" s="81">
        <v>0</v>
      </c>
      <c r="K30" s="79">
        <f t="shared" si="0"/>
        <v>69779</v>
      </c>
    </row>
    <row r="31" spans="1:11" x14ac:dyDescent="0.25">
      <c r="A31" s="46" t="s">
        <v>32</v>
      </c>
      <c r="B31" s="26"/>
      <c r="C31" s="80">
        <v>0</v>
      </c>
      <c r="D31" s="81">
        <v>0</v>
      </c>
      <c r="E31" s="81">
        <v>0</v>
      </c>
      <c r="F31" s="81">
        <v>0</v>
      </c>
      <c r="G31" s="81">
        <v>46724</v>
      </c>
      <c r="H31" s="81">
        <v>0</v>
      </c>
      <c r="I31" s="81">
        <v>0</v>
      </c>
      <c r="J31" s="81">
        <v>0</v>
      </c>
      <c r="K31" s="79">
        <f t="shared" si="0"/>
        <v>46724</v>
      </c>
    </row>
    <row r="32" spans="1:11" x14ac:dyDescent="0.25">
      <c r="A32" s="46" t="s">
        <v>33</v>
      </c>
      <c r="B32" s="26"/>
      <c r="C32" s="80">
        <v>0</v>
      </c>
      <c r="D32" s="81">
        <v>0</v>
      </c>
      <c r="E32" s="81">
        <v>30222</v>
      </c>
      <c r="F32" s="81">
        <v>0</v>
      </c>
      <c r="G32" s="81">
        <v>4570178</v>
      </c>
      <c r="H32" s="81">
        <v>45605</v>
      </c>
      <c r="I32" s="81">
        <v>0</v>
      </c>
      <c r="J32" s="81">
        <v>0</v>
      </c>
      <c r="K32" s="79">
        <f t="shared" si="0"/>
        <v>4646005</v>
      </c>
    </row>
    <row r="33" spans="1:11" x14ac:dyDescent="0.25">
      <c r="A33" s="46" t="s">
        <v>34</v>
      </c>
      <c r="B33" s="26"/>
      <c r="C33" s="80">
        <v>0</v>
      </c>
      <c r="D33" s="81">
        <v>55994</v>
      </c>
      <c r="E33" s="81">
        <v>0</v>
      </c>
      <c r="F33" s="81">
        <v>0</v>
      </c>
      <c r="G33" s="81">
        <v>2171</v>
      </c>
      <c r="H33" s="81">
        <v>0</v>
      </c>
      <c r="I33" s="81">
        <v>3570</v>
      </c>
      <c r="J33" s="81">
        <v>0</v>
      </c>
      <c r="K33" s="79">
        <f t="shared" si="0"/>
        <v>61735</v>
      </c>
    </row>
    <row r="34" spans="1:11" x14ac:dyDescent="0.25">
      <c r="A34" s="46" t="s">
        <v>35</v>
      </c>
      <c r="B34" s="26"/>
      <c r="C34" s="80">
        <v>4211074</v>
      </c>
      <c r="D34" s="81">
        <v>510982</v>
      </c>
      <c r="E34" s="81">
        <v>1075351</v>
      </c>
      <c r="F34" s="81">
        <v>0</v>
      </c>
      <c r="G34" s="81">
        <v>0</v>
      </c>
      <c r="H34" s="81">
        <v>0</v>
      </c>
      <c r="I34" s="81">
        <v>0</v>
      </c>
      <c r="J34" s="81">
        <v>0</v>
      </c>
      <c r="K34" s="79">
        <f t="shared" si="0"/>
        <v>5797407</v>
      </c>
    </row>
    <row r="35" spans="1:11" x14ac:dyDescent="0.25">
      <c r="A35" s="46" t="s">
        <v>36</v>
      </c>
      <c r="B35" s="26"/>
      <c r="C35" s="80">
        <v>0</v>
      </c>
      <c r="D35" s="81">
        <v>0</v>
      </c>
      <c r="E35" s="81">
        <v>0</v>
      </c>
      <c r="F35" s="81">
        <v>0</v>
      </c>
      <c r="G35" s="81">
        <v>23217</v>
      </c>
      <c r="H35" s="81">
        <v>0</v>
      </c>
      <c r="I35" s="81">
        <v>624002</v>
      </c>
      <c r="J35" s="81">
        <v>0</v>
      </c>
      <c r="K35" s="79">
        <f t="shared" si="0"/>
        <v>647219</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315578</v>
      </c>
      <c r="J38" s="81">
        <v>0</v>
      </c>
      <c r="K38" s="79">
        <f t="shared" si="0"/>
        <v>315578</v>
      </c>
    </row>
    <row r="39" spans="1:11" x14ac:dyDescent="0.25">
      <c r="A39" s="46" t="s">
        <v>1</v>
      </c>
      <c r="B39" s="26"/>
      <c r="C39" s="80">
        <v>4866417</v>
      </c>
      <c r="D39" s="81">
        <v>0</v>
      </c>
      <c r="E39" s="81">
        <v>0</v>
      </c>
      <c r="F39" s="81">
        <v>0</v>
      </c>
      <c r="G39" s="81">
        <v>270333</v>
      </c>
      <c r="H39" s="81">
        <v>0</v>
      </c>
      <c r="I39" s="81">
        <v>867913</v>
      </c>
      <c r="J39" s="81">
        <v>0</v>
      </c>
      <c r="K39" s="79">
        <f t="shared" si="0"/>
        <v>6004663</v>
      </c>
    </row>
    <row r="40" spans="1:11" x14ac:dyDescent="0.25">
      <c r="A40" s="46" t="s">
        <v>40</v>
      </c>
      <c r="B40" s="26"/>
      <c r="C40" s="80">
        <v>0</v>
      </c>
      <c r="D40" s="81">
        <v>173105</v>
      </c>
      <c r="E40" s="81">
        <v>0</v>
      </c>
      <c r="F40" s="81">
        <v>0</v>
      </c>
      <c r="G40" s="81">
        <v>244173</v>
      </c>
      <c r="H40" s="81">
        <v>0</v>
      </c>
      <c r="I40" s="81">
        <v>218358</v>
      </c>
      <c r="J40" s="81">
        <v>0</v>
      </c>
      <c r="K40" s="79">
        <f t="shared" si="0"/>
        <v>635636</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594</v>
      </c>
      <c r="H43" s="81">
        <v>0</v>
      </c>
      <c r="I43" s="81">
        <v>0</v>
      </c>
      <c r="J43" s="81">
        <v>0</v>
      </c>
      <c r="K43" s="79">
        <f t="shared" si="0"/>
        <v>594</v>
      </c>
    </row>
    <row r="44" spans="1:11" x14ac:dyDescent="0.25">
      <c r="A44" s="46" t="s">
        <v>43</v>
      </c>
      <c r="B44" s="26"/>
      <c r="C44" s="80">
        <v>0</v>
      </c>
      <c r="D44" s="81">
        <v>0</v>
      </c>
      <c r="E44" s="81">
        <v>0</v>
      </c>
      <c r="F44" s="81">
        <v>0</v>
      </c>
      <c r="G44" s="81">
        <v>405030</v>
      </c>
      <c r="H44" s="81">
        <v>0</v>
      </c>
      <c r="I44" s="81">
        <v>0</v>
      </c>
      <c r="J44" s="81">
        <v>0</v>
      </c>
      <c r="K44" s="79">
        <f t="shared" si="0"/>
        <v>405030</v>
      </c>
    </row>
    <row r="45" spans="1:11" x14ac:dyDescent="0.25">
      <c r="A45" s="46" t="s">
        <v>44</v>
      </c>
      <c r="B45" s="26"/>
      <c r="C45" s="80">
        <v>84185</v>
      </c>
      <c r="D45" s="81">
        <v>0</v>
      </c>
      <c r="E45" s="81">
        <v>0</v>
      </c>
      <c r="F45" s="81">
        <v>0</v>
      </c>
      <c r="G45" s="81">
        <v>0</v>
      </c>
      <c r="H45" s="81">
        <v>0</v>
      </c>
      <c r="I45" s="81">
        <v>200</v>
      </c>
      <c r="J45" s="81">
        <v>0</v>
      </c>
      <c r="K45" s="79">
        <f t="shared" si="0"/>
        <v>84385</v>
      </c>
    </row>
    <row r="46" spans="1:11" x14ac:dyDescent="0.25">
      <c r="A46" s="46" t="s">
        <v>45</v>
      </c>
      <c r="B46" s="26"/>
      <c r="C46" s="80">
        <v>0</v>
      </c>
      <c r="D46" s="81">
        <v>0</v>
      </c>
      <c r="E46" s="81">
        <v>0</v>
      </c>
      <c r="F46" s="81">
        <v>0</v>
      </c>
      <c r="G46" s="81">
        <v>9332</v>
      </c>
      <c r="H46" s="81">
        <v>0</v>
      </c>
      <c r="I46" s="81">
        <v>171513</v>
      </c>
      <c r="J46" s="81">
        <v>0</v>
      </c>
      <c r="K46" s="79">
        <f t="shared" si="0"/>
        <v>180845</v>
      </c>
    </row>
    <row r="47" spans="1:11" x14ac:dyDescent="0.25">
      <c r="A47" s="46" t="s">
        <v>46</v>
      </c>
      <c r="B47" s="26"/>
      <c r="C47" s="80">
        <v>37690655</v>
      </c>
      <c r="D47" s="81">
        <v>0</v>
      </c>
      <c r="E47" s="81">
        <v>0</v>
      </c>
      <c r="F47" s="81">
        <v>0</v>
      </c>
      <c r="G47" s="81">
        <v>0</v>
      </c>
      <c r="H47" s="81">
        <v>0</v>
      </c>
      <c r="I47" s="81">
        <v>0</v>
      </c>
      <c r="J47" s="81">
        <v>0</v>
      </c>
      <c r="K47" s="79">
        <f t="shared" si="0"/>
        <v>37690655</v>
      </c>
    </row>
    <row r="48" spans="1:11" x14ac:dyDescent="0.25">
      <c r="A48" s="46" t="s">
        <v>47</v>
      </c>
      <c r="B48" s="26"/>
      <c r="C48" s="80">
        <v>0</v>
      </c>
      <c r="D48" s="81">
        <v>0</v>
      </c>
      <c r="E48" s="81">
        <v>0</v>
      </c>
      <c r="F48" s="81">
        <v>0</v>
      </c>
      <c r="G48" s="81">
        <v>7627</v>
      </c>
      <c r="H48" s="81">
        <v>0</v>
      </c>
      <c r="I48" s="81">
        <v>183853</v>
      </c>
      <c r="J48" s="81">
        <v>0</v>
      </c>
      <c r="K48" s="79">
        <f t="shared" si="0"/>
        <v>191480</v>
      </c>
    </row>
    <row r="49" spans="1:11" x14ac:dyDescent="0.25">
      <c r="A49" s="46" t="s">
        <v>48</v>
      </c>
      <c r="B49" s="26"/>
      <c r="C49" s="80">
        <v>0</v>
      </c>
      <c r="D49" s="81">
        <v>0</v>
      </c>
      <c r="E49" s="81">
        <v>0</v>
      </c>
      <c r="F49" s="81">
        <v>0</v>
      </c>
      <c r="G49" s="81">
        <v>496241</v>
      </c>
      <c r="H49" s="81">
        <v>0</v>
      </c>
      <c r="I49" s="81">
        <v>0</v>
      </c>
      <c r="J49" s="81">
        <v>0</v>
      </c>
      <c r="K49" s="79">
        <f t="shared" si="0"/>
        <v>496241</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18660</v>
      </c>
      <c r="H51" s="81">
        <v>3162</v>
      </c>
      <c r="I51" s="81">
        <v>203506</v>
      </c>
      <c r="J51" s="81">
        <v>0</v>
      </c>
      <c r="K51" s="79">
        <f t="shared" si="0"/>
        <v>225328</v>
      </c>
    </row>
    <row r="52" spans="1:11" x14ac:dyDescent="0.25">
      <c r="A52" s="46" t="s">
        <v>50</v>
      </c>
      <c r="B52" s="26"/>
      <c r="C52" s="80">
        <v>0</v>
      </c>
      <c r="D52" s="81">
        <v>0</v>
      </c>
      <c r="E52" s="81">
        <v>0</v>
      </c>
      <c r="F52" s="81">
        <v>0</v>
      </c>
      <c r="G52" s="81">
        <v>574705</v>
      </c>
      <c r="H52" s="81">
        <v>0</v>
      </c>
      <c r="I52" s="81">
        <v>7361</v>
      </c>
      <c r="J52" s="81">
        <v>0</v>
      </c>
      <c r="K52" s="79">
        <f t="shared" si="0"/>
        <v>582066</v>
      </c>
    </row>
    <row r="53" spans="1:11" x14ac:dyDescent="0.25">
      <c r="A53" s="46" t="s">
        <v>51</v>
      </c>
      <c r="B53" s="26"/>
      <c r="C53" s="80">
        <v>0</v>
      </c>
      <c r="D53" s="81">
        <v>0</v>
      </c>
      <c r="E53" s="81">
        <v>0</v>
      </c>
      <c r="F53" s="81">
        <v>0</v>
      </c>
      <c r="G53" s="81">
        <v>205113</v>
      </c>
      <c r="H53" s="81">
        <v>0</v>
      </c>
      <c r="I53" s="81">
        <v>228271</v>
      </c>
      <c r="J53" s="81">
        <v>0</v>
      </c>
      <c r="K53" s="79">
        <f t="shared" si="0"/>
        <v>433384</v>
      </c>
    </row>
    <row r="54" spans="1:11" x14ac:dyDescent="0.25">
      <c r="A54" s="46" t="s">
        <v>4</v>
      </c>
      <c r="B54" s="26"/>
      <c r="C54" s="80">
        <v>16468768</v>
      </c>
      <c r="D54" s="81">
        <v>5027121</v>
      </c>
      <c r="E54" s="81">
        <v>0</v>
      </c>
      <c r="F54" s="81">
        <v>0</v>
      </c>
      <c r="G54" s="81">
        <v>20670</v>
      </c>
      <c r="H54" s="81">
        <v>0</v>
      </c>
      <c r="I54" s="81">
        <v>0</v>
      </c>
      <c r="J54" s="81">
        <v>0</v>
      </c>
      <c r="K54" s="79">
        <f t="shared" si="0"/>
        <v>21516559</v>
      </c>
    </row>
    <row r="55" spans="1:11" x14ac:dyDescent="0.25">
      <c r="A55" s="46" t="s">
        <v>52</v>
      </c>
      <c r="B55" s="26"/>
      <c r="C55" s="80">
        <v>0</v>
      </c>
      <c r="D55" s="81">
        <v>0</v>
      </c>
      <c r="E55" s="81">
        <v>0</v>
      </c>
      <c r="F55" s="81">
        <v>0</v>
      </c>
      <c r="G55" s="81">
        <v>361072</v>
      </c>
      <c r="H55" s="81">
        <v>0</v>
      </c>
      <c r="I55" s="81">
        <v>13300</v>
      </c>
      <c r="J55" s="81">
        <v>0</v>
      </c>
      <c r="K55" s="79">
        <f t="shared" si="0"/>
        <v>374372</v>
      </c>
    </row>
    <row r="56" spans="1:11" x14ac:dyDescent="0.25">
      <c r="A56" s="46" t="s">
        <v>53</v>
      </c>
      <c r="B56" s="26"/>
      <c r="C56" s="80">
        <v>0</v>
      </c>
      <c r="D56" s="81">
        <v>0</v>
      </c>
      <c r="E56" s="81">
        <v>0</v>
      </c>
      <c r="F56" s="81">
        <v>0</v>
      </c>
      <c r="G56" s="81">
        <v>545967</v>
      </c>
      <c r="H56" s="81">
        <v>0</v>
      </c>
      <c r="I56" s="81">
        <v>0</v>
      </c>
      <c r="J56" s="81">
        <v>0</v>
      </c>
      <c r="K56" s="79">
        <f t="shared" si="0"/>
        <v>545967</v>
      </c>
    </row>
    <row r="57" spans="1:11" x14ac:dyDescent="0.25">
      <c r="A57" s="46" t="s">
        <v>54</v>
      </c>
      <c r="B57" s="26"/>
      <c r="C57" s="80">
        <v>0</v>
      </c>
      <c r="D57" s="81">
        <v>0</v>
      </c>
      <c r="E57" s="81">
        <v>0</v>
      </c>
      <c r="F57" s="81">
        <v>0</v>
      </c>
      <c r="G57" s="81">
        <v>1485469</v>
      </c>
      <c r="H57" s="81">
        <v>0</v>
      </c>
      <c r="I57" s="81">
        <v>0</v>
      </c>
      <c r="J57" s="81">
        <v>0</v>
      </c>
      <c r="K57" s="79">
        <f t="shared" si="0"/>
        <v>1485469</v>
      </c>
    </row>
    <row r="58" spans="1:11" x14ac:dyDescent="0.25">
      <c r="A58" s="46" t="s">
        <v>55</v>
      </c>
      <c r="B58" s="26"/>
      <c r="C58" s="80">
        <v>0</v>
      </c>
      <c r="D58" s="81">
        <v>0</v>
      </c>
      <c r="E58" s="81">
        <v>0</v>
      </c>
      <c r="F58" s="81">
        <v>0</v>
      </c>
      <c r="G58" s="81">
        <v>71019</v>
      </c>
      <c r="H58" s="81">
        <v>0</v>
      </c>
      <c r="I58" s="81">
        <v>0</v>
      </c>
      <c r="J58" s="81">
        <v>0</v>
      </c>
      <c r="K58" s="79">
        <f t="shared" si="0"/>
        <v>71019</v>
      </c>
    </row>
    <row r="59" spans="1:11" x14ac:dyDescent="0.25">
      <c r="A59" s="46" t="s">
        <v>98</v>
      </c>
      <c r="B59" s="26"/>
      <c r="C59" s="80">
        <v>0</v>
      </c>
      <c r="D59" s="81">
        <v>0</v>
      </c>
      <c r="E59" s="81">
        <v>227288</v>
      </c>
      <c r="F59" s="81">
        <v>0</v>
      </c>
      <c r="G59" s="81">
        <v>290470</v>
      </c>
      <c r="H59" s="81">
        <v>0</v>
      </c>
      <c r="I59" s="81">
        <v>639376</v>
      </c>
      <c r="J59" s="81">
        <v>16100</v>
      </c>
      <c r="K59" s="79">
        <f t="shared" si="0"/>
        <v>1173234</v>
      </c>
    </row>
    <row r="60" spans="1:11" x14ac:dyDescent="0.25">
      <c r="A60" s="46" t="s">
        <v>99</v>
      </c>
      <c r="B60" s="26"/>
      <c r="C60" s="80">
        <v>3125667</v>
      </c>
      <c r="D60" s="81">
        <v>0</v>
      </c>
      <c r="E60" s="81">
        <v>0</v>
      </c>
      <c r="F60" s="81">
        <v>0</v>
      </c>
      <c r="G60" s="81">
        <v>2847</v>
      </c>
      <c r="H60" s="81">
        <v>0</v>
      </c>
      <c r="I60" s="81">
        <v>234136</v>
      </c>
      <c r="J60" s="81">
        <v>0</v>
      </c>
      <c r="K60" s="79">
        <f t="shared" si="0"/>
        <v>3362650</v>
      </c>
    </row>
    <row r="61" spans="1:11" x14ac:dyDescent="0.25">
      <c r="A61" s="46" t="s">
        <v>56</v>
      </c>
      <c r="B61" s="26"/>
      <c r="C61" s="80">
        <v>3227161</v>
      </c>
      <c r="D61" s="81">
        <v>0</v>
      </c>
      <c r="E61" s="81">
        <v>0</v>
      </c>
      <c r="F61" s="81">
        <v>0</v>
      </c>
      <c r="G61" s="81">
        <v>813038</v>
      </c>
      <c r="H61" s="81">
        <v>0</v>
      </c>
      <c r="I61" s="81">
        <v>0</v>
      </c>
      <c r="J61" s="81">
        <v>0</v>
      </c>
      <c r="K61" s="79">
        <f t="shared" si="0"/>
        <v>4040199</v>
      </c>
    </row>
    <row r="62" spans="1:11" x14ac:dyDescent="0.25">
      <c r="A62" s="46" t="s">
        <v>6</v>
      </c>
      <c r="B62" s="26"/>
      <c r="C62" s="80">
        <v>11201964</v>
      </c>
      <c r="D62" s="81">
        <v>0</v>
      </c>
      <c r="E62" s="81">
        <v>0</v>
      </c>
      <c r="F62" s="81">
        <v>0</v>
      </c>
      <c r="G62" s="81">
        <v>2352667</v>
      </c>
      <c r="H62" s="81">
        <v>0</v>
      </c>
      <c r="I62" s="81">
        <v>0</v>
      </c>
      <c r="J62" s="81">
        <v>0</v>
      </c>
      <c r="K62" s="79">
        <f t="shared" si="0"/>
        <v>13554631</v>
      </c>
    </row>
    <row r="63" spans="1:11" x14ac:dyDescent="0.25">
      <c r="A63" s="46" t="s">
        <v>5</v>
      </c>
      <c r="B63" s="26"/>
      <c r="C63" s="80">
        <v>0</v>
      </c>
      <c r="D63" s="81">
        <v>0</v>
      </c>
      <c r="E63" s="81">
        <v>0</v>
      </c>
      <c r="F63" s="81">
        <v>0</v>
      </c>
      <c r="G63" s="81">
        <v>63413</v>
      </c>
      <c r="H63" s="81">
        <v>0</v>
      </c>
      <c r="I63" s="81">
        <v>97258</v>
      </c>
      <c r="J63" s="81">
        <v>0</v>
      </c>
      <c r="K63" s="79">
        <f t="shared" si="0"/>
        <v>160671</v>
      </c>
    </row>
    <row r="64" spans="1:11" x14ac:dyDescent="0.25">
      <c r="A64" s="46" t="s">
        <v>57</v>
      </c>
      <c r="B64" s="26"/>
      <c r="C64" s="80">
        <v>0</v>
      </c>
      <c r="D64" s="81">
        <v>0</v>
      </c>
      <c r="E64" s="81">
        <v>0</v>
      </c>
      <c r="F64" s="81">
        <v>0</v>
      </c>
      <c r="G64" s="81">
        <v>505960</v>
      </c>
      <c r="H64" s="81">
        <v>0</v>
      </c>
      <c r="I64" s="81">
        <v>0</v>
      </c>
      <c r="J64" s="81">
        <v>0</v>
      </c>
      <c r="K64" s="79">
        <f t="shared" si="0"/>
        <v>505960</v>
      </c>
    </row>
    <row r="65" spans="1:11" x14ac:dyDescent="0.25">
      <c r="A65" s="46" t="s">
        <v>58</v>
      </c>
      <c r="B65" s="26"/>
      <c r="C65" s="80">
        <v>0</v>
      </c>
      <c r="D65" s="81">
        <v>0</v>
      </c>
      <c r="E65" s="81">
        <v>0</v>
      </c>
      <c r="F65" s="81">
        <v>0</v>
      </c>
      <c r="G65" s="81">
        <v>6929</v>
      </c>
      <c r="H65" s="81">
        <v>0</v>
      </c>
      <c r="I65" s="81">
        <v>0</v>
      </c>
      <c r="J65" s="81">
        <v>0</v>
      </c>
      <c r="K65" s="79">
        <f t="shared" si="0"/>
        <v>6929</v>
      </c>
    </row>
    <row r="66" spans="1:11" x14ac:dyDescent="0.25">
      <c r="A66" s="46" t="s">
        <v>59</v>
      </c>
      <c r="B66" s="26"/>
      <c r="C66" s="80">
        <v>0</v>
      </c>
      <c r="D66" s="81">
        <v>10800</v>
      </c>
      <c r="E66" s="81">
        <v>0</v>
      </c>
      <c r="F66" s="81">
        <v>0</v>
      </c>
      <c r="G66" s="81">
        <v>24776</v>
      </c>
      <c r="H66" s="81">
        <v>0</v>
      </c>
      <c r="I66" s="81">
        <v>0</v>
      </c>
      <c r="J66" s="81">
        <v>0</v>
      </c>
      <c r="K66" s="79">
        <f t="shared" si="0"/>
        <v>35576</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16115</v>
      </c>
      <c r="H68" s="81">
        <v>0</v>
      </c>
      <c r="I68" s="81">
        <v>118372</v>
      </c>
      <c r="J68" s="81">
        <v>625791</v>
      </c>
      <c r="K68" s="79">
        <f t="shared" si="0"/>
        <v>760278</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46642</v>
      </c>
      <c r="H70" s="81">
        <v>0</v>
      </c>
      <c r="I70" s="81">
        <v>0</v>
      </c>
      <c r="J70" s="81">
        <v>0</v>
      </c>
      <c r="K70" s="79">
        <f t="shared" si="0"/>
        <v>46642</v>
      </c>
    </row>
    <row r="71" spans="1:11" x14ac:dyDescent="0.25">
      <c r="A71" s="46" t="s">
        <v>64</v>
      </c>
      <c r="B71" s="26"/>
      <c r="C71" s="80">
        <v>0</v>
      </c>
      <c r="D71" s="81">
        <v>0</v>
      </c>
      <c r="E71" s="81">
        <v>0</v>
      </c>
      <c r="F71" s="81">
        <v>0</v>
      </c>
      <c r="G71" s="81">
        <v>81605</v>
      </c>
      <c r="H71" s="81">
        <v>0</v>
      </c>
      <c r="I71" s="81">
        <v>0</v>
      </c>
      <c r="J71" s="81">
        <v>0</v>
      </c>
      <c r="K71" s="79">
        <f>SUM(C71:J71)</f>
        <v>81605</v>
      </c>
    </row>
    <row r="72" spans="1:11" x14ac:dyDescent="0.25">
      <c r="A72" s="56" t="s">
        <v>93</v>
      </c>
      <c r="B72" s="59"/>
      <c r="C72" s="60">
        <f t="shared" ref="C72:K72" si="1">SUM(C5:C71)</f>
        <v>104367535</v>
      </c>
      <c r="D72" s="61">
        <f t="shared" si="1"/>
        <v>5778002</v>
      </c>
      <c r="E72" s="61">
        <f t="shared" si="1"/>
        <v>1636946</v>
      </c>
      <c r="F72" s="61">
        <f t="shared" si="1"/>
        <v>1077095</v>
      </c>
      <c r="G72" s="61">
        <f t="shared" si="1"/>
        <v>18374424</v>
      </c>
      <c r="H72" s="61">
        <f>SUM(H5:H71)</f>
        <v>48767</v>
      </c>
      <c r="I72" s="61">
        <f>SUM(I5:I71)</f>
        <v>4884580</v>
      </c>
      <c r="J72" s="61">
        <f>SUM(J5:J71)</f>
        <v>792236</v>
      </c>
      <c r="K72" s="62">
        <f t="shared" si="1"/>
        <v>136959585</v>
      </c>
    </row>
    <row r="73" spans="1:11" x14ac:dyDescent="0.25">
      <c r="A73" s="56" t="s">
        <v>74</v>
      </c>
      <c r="B73" s="59"/>
      <c r="C73" s="63">
        <f>(C72/$K72)</f>
        <v>0.7620316241466415</v>
      </c>
      <c r="D73" s="64">
        <f t="shared" ref="D73:K73" si="2">(D72/$K72)</f>
        <v>4.2187642434810241E-2</v>
      </c>
      <c r="E73" s="64">
        <f t="shared" si="2"/>
        <v>1.195203679976104E-2</v>
      </c>
      <c r="F73" s="64">
        <f t="shared" si="2"/>
        <v>7.8643272758164382E-3</v>
      </c>
      <c r="G73" s="64">
        <f t="shared" si="2"/>
        <v>0.13415946025245332</v>
      </c>
      <c r="H73" s="64">
        <f t="shared" si="2"/>
        <v>3.5606854387007671E-4</v>
      </c>
      <c r="I73" s="64">
        <f>(I72/$K72)</f>
        <v>3.5664389608073069E-2</v>
      </c>
      <c r="J73" s="64">
        <f t="shared" si="2"/>
        <v>5.784450938574325E-3</v>
      </c>
      <c r="K73" s="65">
        <f t="shared" si="2"/>
        <v>1</v>
      </c>
    </row>
    <row r="74" spans="1:11" x14ac:dyDescent="0.25">
      <c r="A74" s="66" t="s">
        <v>96</v>
      </c>
      <c r="B74" s="52"/>
      <c r="C74" s="67">
        <f>COUNTIF(C5:C71,"&gt;0")</f>
        <v>14</v>
      </c>
      <c r="D74" s="67">
        <f t="shared" ref="D74:K74" si="3">COUNTIF(D5:D71,"&gt;0")</f>
        <v>5</v>
      </c>
      <c r="E74" s="67">
        <f t="shared" si="3"/>
        <v>4</v>
      </c>
      <c r="F74" s="67">
        <f t="shared" si="3"/>
        <v>1</v>
      </c>
      <c r="G74" s="67">
        <f t="shared" si="3"/>
        <v>52</v>
      </c>
      <c r="H74" s="67">
        <f t="shared" si="3"/>
        <v>2</v>
      </c>
      <c r="I74" s="67">
        <f t="shared" si="3"/>
        <v>21</v>
      </c>
      <c r="J74" s="67">
        <f t="shared" si="3"/>
        <v>4</v>
      </c>
      <c r="K74" s="69">
        <f t="shared" si="3"/>
        <v>56</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2" orientation="landscape" r:id="rId1"/>
  <headerFooter>
    <oddFooter>&amp;LOffice of Economic and Demographic Research&amp;RPage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81</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687089</v>
      </c>
      <c r="H5" s="22">
        <v>0</v>
      </c>
      <c r="I5" s="22">
        <v>0</v>
      </c>
      <c r="J5" s="22">
        <v>0</v>
      </c>
      <c r="K5" s="24">
        <f>SUM(C5:J5)</f>
        <v>687089</v>
      </c>
    </row>
    <row r="6" spans="1:11" x14ac:dyDescent="0.25">
      <c r="A6" s="46" t="s">
        <v>8</v>
      </c>
      <c r="B6" s="26"/>
      <c r="C6" s="80">
        <v>345639</v>
      </c>
      <c r="D6" s="81">
        <v>0</v>
      </c>
      <c r="E6" s="81">
        <v>0</v>
      </c>
      <c r="F6" s="81">
        <v>0</v>
      </c>
      <c r="G6" s="81">
        <v>45277</v>
      </c>
      <c r="H6" s="81">
        <v>0</v>
      </c>
      <c r="I6" s="81">
        <v>0</v>
      </c>
      <c r="J6" s="81">
        <v>0</v>
      </c>
      <c r="K6" s="79">
        <f>SUM(C6:J6)</f>
        <v>390916</v>
      </c>
    </row>
    <row r="7" spans="1:11" x14ac:dyDescent="0.25">
      <c r="A7" s="46" t="s">
        <v>9</v>
      </c>
      <c r="B7" s="26"/>
      <c r="C7" s="80">
        <v>0</v>
      </c>
      <c r="D7" s="81">
        <v>0</v>
      </c>
      <c r="E7" s="81">
        <v>0</v>
      </c>
      <c r="F7" s="81">
        <v>0</v>
      </c>
      <c r="G7" s="81">
        <v>0</v>
      </c>
      <c r="H7" s="81">
        <v>0</v>
      </c>
      <c r="I7" s="81">
        <v>0</v>
      </c>
      <c r="J7" s="81">
        <v>471982</v>
      </c>
      <c r="K7" s="79">
        <f t="shared" ref="K7:K70" si="0">SUM(C7:J7)</f>
        <v>471982</v>
      </c>
    </row>
    <row r="8" spans="1:11" x14ac:dyDescent="0.25">
      <c r="A8" s="46" t="s">
        <v>10</v>
      </c>
      <c r="B8" s="26"/>
      <c r="C8" s="80">
        <v>0</v>
      </c>
      <c r="D8" s="81">
        <v>0</v>
      </c>
      <c r="E8" s="81">
        <v>0</v>
      </c>
      <c r="F8" s="81">
        <v>0</v>
      </c>
      <c r="G8" s="81">
        <v>9415</v>
      </c>
      <c r="H8" s="81">
        <v>0</v>
      </c>
      <c r="I8" s="81">
        <v>0</v>
      </c>
      <c r="J8" s="81">
        <v>0</v>
      </c>
      <c r="K8" s="79">
        <f t="shared" si="0"/>
        <v>9415</v>
      </c>
    </row>
    <row r="9" spans="1:11" x14ac:dyDescent="0.25">
      <c r="A9" s="46" t="s">
        <v>11</v>
      </c>
      <c r="B9" s="26"/>
      <c r="C9" s="80">
        <v>7136515</v>
      </c>
      <c r="D9" s="81">
        <v>0</v>
      </c>
      <c r="E9" s="81">
        <v>0</v>
      </c>
      <c r="F9" s="81">
        <v>0</v>
      </c>
      <c r="G9" s="81">
        <v>1760314</v>
      </c>
      <c r="H9" s="81">
        <v>0</v>
      </c>
      <c r="I9" s="81">
        <v>0</v>
      </c>
      <c r="J9" s="81">
        <v>0</v>
      </c>
      <c r="K9" s="79">
        <f t="shared" si="0"/>
        <v>8896829</v>
      </c>
    </row>
    <row r="10" spans="1:11" x14ac:dyDescent="0.25">
      <c r="A10" s="46" t="s">
        <v>12</v>
      </c>
      <c r="B10" s="26"/>
      <c r="C10" s="80">
        <v>4049000</v>
      </c>
      <c r="D10" s="81">
        <v>120000</v>
      </c>
      <c r="E10" s="81">
        <v>0</v>
      </c>
      <c r="F10" s="81">
        <v>0</v>
      </c>
      <c r="G10" s="81">
        <v>647000</v>
      </c>
      <c r="H10" s="81">
        <v>0</v>
      </c>
      <c r="I10" s="81">
        <v>0</v>
      </c>
      <c r="J10" s="81">
        <v>0</v>
      </c>
      <c r="K10" s="79">
        <f t="shared" si="0"/>
        <v>4816000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5487493</v>
      </c>
      <c r="D12" s="81">
        <v>0</v>
      </c>
      <c r="E12" s="81">
        <v>0</v>
      </c>
      <c r="F12" s="81">
        <v>0</v>
      </c>
      <c r="G12" s="81">
        <v>793964</v>
      </c>
      <c r="H12" s="81">
        <v>0</v>
      </c>
      <c r="I12" s="81">
        <v>0</v>
      </c>
      <c r="J12" s="81">
        <v>0</v>
      </c>
      <c r="K12" s="79">
        <f t="shared" si="0"/>
        <v>6281457</v>
      </c>
    </row>
    <row r="13" spans="1:11" x14ac:dyDescent="0.25">
      <c r="A13" s="46" t="s">
        <v>15</v>
      </c>
      <c r="B13" s="26"/>
      <c r="C13" s="80">
        <v>0</v>
      </c>
      <c r="D13" s="81">
        <v>0</v>
      </c>
      <c r="E13" s="81">
        <v>0</v>
      </c>
      <c r="F13" s="81">
        <v>0</v>
      </c>
      <c r="G13" s="81">
        <v>798492</v>
      </c>
      <c r="H13" s="81">
        <v>0</v>
      </c>
      <c r="I13" s="81">
        <v>0</v>
      </c>
      <c r="J13" s="81">
        <v>0</v>
      </c>
      <c r="K13" s="79">
        <f t="shared" si="0"/>
        <v>798492</v>
      </c>
    </row>
    <row r="14" spans="1:11" x14ac:dyDescent="0.25">
      <c r="A14" s="46" t="s">
        <v>16</v>
      </c>
      <c r="B14" s="26"/>
      <c r="C14" s="80">
        <v>12756</v>
      </c>
      <c r="D14" s="81">
        <v>0</v>
      </c>
      <c r="E14" s="81">
        <v>0</v>
      </c>
      <c r="F14" s="81">
        <v>0</v>
      </c>
      <c r="G14" s="81">
        <v>504757</v>
      </c>
      <c r="H14" s="81">
        <v>0</v>
      </c>
      <c r="I14" s="81">
        <v>659085</v>
      </c>
      <c r="J14" s="81">
        <v>0</v>
      </c>
      <c r="K14" s="79">
        <f t="shared" si="0"/>
        <v>1176598</v>
      </c>
    </row>
    <row r="15" spans="1:11" x14ac:dyDescent="0.25">
      <c r="A15" s="46" t="s">
        <v>17</v>
      </c>
      <c r="B15" s="26"/>
      <c r="C15" s="80">
        <v>0</v>
      </c>
      <c r="D15" s="81">
        <v>0</v>
      </c>
      <c r="E15" s="81">
        <v>296850</v>
      </c>
      <c r="F15" s="81">
        <v>0</v>
      </c>
      <c r="G15" s="81">
        <v>2685532</v>
      </c>
      <c r="H15" s="81">
        <v>0</v>
      </c>
      <c r="I15" s="81">
        <v>0</v>
      </c>
      <c r="J15" s="81">
        <v>0</v>
      </c>
      <c r="K15" s="79">
        <f t="shared" si="0"/>
        <v>2982382</v>
      </c>
    </row>
    <row r="16" spans="1:11" x14ac:dyDescent="0.25">
      <c r="A16" s="46" t="s">
        <v>18</v>
      </c>
      <c r="B16" s="26"/>
      <c r="C16" s="80">
        <v>0</v>
      </c>
      <c r="D16" s="81">
        <v>0</v>
      </c>
      <c r="E16" s="81">
        <v>0</v>
      </c>
      <c r="F16" s="81">
        <v>0</v>
      </c>
      <c r="G16" s="81">
        <v>194062</v>
      </c>
      <c r="H16" s="81">
        <v>0</v>
      </c>
      <c r="I16" s="81">
        <v>56323</v>
      </c>
      <c r="J16" s="81">
        <v>0</v>
      </c>
      <c r="K16" s="79">
        <f t="shared" si="0"/>
        <v>250385</v>
      </c>
    </row>
    <row r="17" spans="1:11" x14ac:dyDescent="0.25">
      <c r="A17" s="46" t="s">
        <v>105</v>
      </c>
      <c r="B17" s="26"/>
      <c r="C17" s="80">
        <v>0</v>
      </c>
      <c r="D17" s="81">
        <v>0</v>
      </c>
      <c r="E17" s="81">
        <v>0</v>
      </c>
      <c r="F17" s="81">
        <v>0</v>
      </c>
      <c r="G17" s="81">
        <v>800892</v>
      </c>
      <c r="H17" s="81">
        <v>0</v>
      </c>
      <c r="I17" s="81">
        <v>0</v>
      </c>
      <c r="J17" s="81">
        <v>0</v>
      </c>
      <c r="K17" s="79">
        <f t="shared" si="0"/>
        <v>800892</v>
      </c>
    </row>
    <row r="18" spans="1:11" x14ac:dyDescent="0.25">
      <c r="A18" s="46" t="s">
        <v>19</v>
      </c>
      <c r="B18" s="26"/>
      <c r="C18" s="80">
        <v>0</v>
      </c>
      <c r="D18" s="81">
        <v>0</v>
      </c>
      <c r="E18" s="81">
        <v>0</v>
      </c>
      <c r="F18" s="81">
        <v>0</v>
      </c>
      <c r="G18" s="81">
        <v>2275</v>
      </c>
      <c r="H18" s="81">
        <v>0</v>
      </c>
      <c r="I18" s="81">
        <v>0</v>
      </c>
      <c r="J18" s="81">
        <v>20</v>
      </c>
      <c r="K18" s="79">
        <f t="shared" si="0"/>
        <v>2295</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6478113</v>
      </c>
      <c r="D20" s="81">
        <v>0</v>
      </c>
      <c r="E20" s="81">
        <v>0</v>
      </c>
      <c r="F20" s="81">
        <v>1434149</v>
      </c>
      <c r="G20" s="81">
        <v>1937879</v>
      </c>
      <c r="H20" s="81">
        <v>0</v>
      </c>
      <c r="I20" s="81">
        <v>0</v>
      </c>
      <c r="J20" s="81">
        <v>401</v>
      </c>
      <c r="K20" s="79">
        <f t="shared" si="0"/>
        <v>9850542</v>
      </c>
    </row>
    <row r="21" spans="1:11" x14ac:dyDescent="0.25">
      <c r="A21" s="46" t="s">
        <v>21</v>
      </c>
      <c r="B21" s="26"/>
      <c r="C21" s="80">
        <v>0</v>
      </c>
      <c r="D21" s="81">
        <v>0</v>
      </c>
      <c r="E21" s="81">
        <v>0</v>
      </c>
      <c r="F21" s="81">
        <v>0</v>
      </c>
      <c r="G21" s="81">
        <v>33623</v>
      </c>
      <c r="H21" s="81">
        <v>0</v>
      </c>
      <c r="I21" s="81">
        <v>51906</v>
      </c>
      <c r="J21" s="81">
        <v>0</v>
      </c>
      <c r="K21" s="79">
        <f t="shared" si="0"/>
        <v>85529</v>
      </c>
    </row>
    <row r="22" spans="1:11" x14ac:dyDescent="0.25">
      <c r="A22" s="46" t="s">
        <v>23</v>
      </c>
      <c r="B22" s="26"/>
      <c r="C22" s="80">
        <v>0</v>
      </c>
      <c r="D22" s="81">
        <v>37</v>
      </c>
      <c r="E22" s="81">
        <v>0</v>
      </c>
      <c r="F22" s="81">
        <v>0</v>
      </c>
      <c r="G22" s="81">
        <v>28157</v>
      </c>
      <c r="H22" s="81">
        <v>0</v>
      </c>
      <c r="I22" s="81">
        <v>0</v>
      </c>
      <c r="J22" s="81">
        <v>0</v>
      </c>
      <c r="K22" s="79">
        <f t="shared" si="0"/>
        <v>28194</v>
      </c>
    </row>
    <row r="23" spans="1:11" x14ac:dyDescent="0.25">
      <c r="A23" s="46" t="s">
        <v>24</v>
      </c>
      <c r="B23" s="26"/>
      <c r="C23" s="80">
        <v>0</v>
      </c>
      <c r="D23" s="81">
        <v>0</v>
      </c>
      <c r="E23" s="81">
        <v>0</v>
      </c>
      <c r="F23" s="81">
        <v>0</v>
      </c>
      <c r="G23" s="81">
        <v>54733</v>
      </c>
      <c r="H23" s="81">
        <v>0</v>
      </c>
      <c r="I23" s="81">
        <v>152396</v>
      </c>
      <c r="J23" s="81">
        <v>0</v>
      </c>
      <c r="K23" s="79">
        <f t="shared" si="0"/>
        <v>207129</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21627</v>
      </c>
      <c r="H25" s="81">
        <v>0</v>
      </c>
      <c r="I25" s="81">
        <v>0</v>
      </c>
      <c r="J25" s="81">
        <v>0</v>
      </c>
      <c r="K25" s="79">
        <f t="shared" si="0"/>
        <v>21627</v>
      </c>
    </row>
    <row r="26" spans="1:11" x14ac:dyDescent="0.25">
      <c r="A26" s="46" t="s">
        <v>27</v>
      </c>
      <c r="B26" s="26"/>
      <c r="C26" s="80">
        <v>0</v>
      </c>
      <c r="D26" s="81">
        <v>0</v>
      </c>
      <c r="E26" s="81">
        <v>0</v>
      </c>
      <c r="F26" s="81">
        <v>0</v>
      </c>
      <c r="G26" s="81">
        <v>16563</v>
      </c>
      <c r="H26" s="81">
        <v>0</v>
      </c>
      <c r="I26" s="81">
        <v>0</v>
      </c>
      <c r="J26" s="81">
        <v>0</v>
      </c>
      <c r="K26" s="79">
        <f t="shared" si="0"/>
        <v>16563</v>
      </c>
    </row>
    <row r="27" spans="1:11" x14ac:dyDescent="0.25">
      <c r="A27" s="46" t="s">
        <v>28</v>
      </c>
      <c r="B27" s="26"/>
      <c r="C27" s="80">
        <v>0</v>
      </c>
      <c r="D27" s="81">
        <v>0</v>
      </c>
      <c r="E27" s="81">
        <v>0</v>
      </c>
      <c r="F27" s="81">
        <v>0</v>
      </c>
      <c r="G27" s="81">
        <v>6082</v>
      </c>
      <c r="H27" s="81">
        <v>0</v>
      </c>
      <c r="I27" s="81">
        <v>0</v>
      </c>
      <c r="J27" s="81">
        <v>0</v>
      </c>
      <c r="K27" s="79">
        <f t="shared" si="0"/>
        <v>6082</v>
      </c>
    </row>
    <row r="28" spans="1:11" x14ac:dyDescent="0.25">
      <c r="A28" s="46" t="s">
        <v>29</v>
      </c>
      <c r="B28" s="26"/>
      <c r="C28" s="80">
        <v>0</v>
      </c>
      <c r="D28" s="81">
        <v>0</v>
      </c>
      <c r="E28" s="81">
        <v>0</v>
      </c>
      <c r="F28" s="81">
        <v>0</v>
      </c>
      <c r="G28" s="81">
        <v>15119</v>
      </c>
      <c r="H28" s="81">
        <v>0</v>
      </c>
      <c r="I28" s="81">
        <v>0</v>
      </c>
      <c r="J28" s="81">
        <v>0</v>
      </c>
      <c r="K28" s="79">
        <f t="shared" si="0"/>
        <v>15119</v>
      </c>
    </row>
    <row r="29" spans="1:11" x14ac:dyDescent="0.25">
      <c r="A29" s="46" t="s">
        <v>30</v>
      </c>
      <c r="B29" s="26"/>
      <c r="C29" s="80">
        <v>0</v>
      </c>
      <c r="D29" s="81">
        <v>0</v>
      </c>
      <c r="E29" s="81">
        <v>0</v>
      </c>
      <c r="F29" s="81">
        <v>0</v>
      </c>
      <c r="G29" s="81">
        <v>31179</v>
      </c>
      <c r="H29" s="81">
        <v>0</v>
      </c>
      <c r="I29" s="81">
        <v>39055</v>
      </c>
      <c r="J29" s="81">
        <v>0</v>
      </c>
      <c r="K29" s="79">
        <f t="shared" si="0"/>
        <v>70234</v>
      </c>
    </row>
    <row r="30" spans="1:11" x14ac:dyDescent="0.25">
      <c r="A30" s="46" t="s">
        <v>31</v>
      </c>
      <c r="B30" s="26"/>
      <c r="C30" s="80">
        <v>0</v>
      </c>
      <c r="D30" s="81">
        <v>0</v>
      </c>
      <c r="E30" s="81">
        <v>0</v>
      </c>
      <c r="F30" s="81">
        <v>0</v>
      </c>
      <c r="G30" s="81">
        <v>980785</v>
      </c>
      <c r="H30" s="81">
        <v>0</v>
      </c>
      <c r="I30" s="81">
        <v>0</v>
      </c>
      <c r="J30" s="81">
        <v>0</v>
      </c>
      <c r="K30" s="79">
        <f t="shared" si="0"/>
        <v>980785</v>
      </c>
    </row>
    <row r="31" spans="1:11" x14ac:dyDescent="0.25">
      <c r="A31" s="46" t="s">
        <v>32</v>
      </c>
      <c r="B31" s="26"/>
      <c r="C31" s="80">
        <v>0</v>
      </c>
      <c r="D31" s="81">
        <v>0</v>
      </c>
      <c r="E31" s="81">
        <v>0</v>
      </c>
      <c r="F31" s="81">
        <v>0</v>
      </c>
      <c r="G31" s="81">
        <v>204816</v>
      </c>
      <c r="H31" s="81">
        <v>0</v>
      </c>
      <c r="I31" s="81">
        <v>0</v>
      </c>
      <c r="J31" s="81">
        <v>0</v>
      </c>
      <c r="K31" s="79">
        <f t="shared" si="0"/>
        <v>204816</v>
      </c>
    </row>
    <row r="32" spans="1:11" x14ac:dyDescent="0.25">
      <c r="A32" s="46" t="s">
        <v>33</v>
      </c>
      <c r="B32" s="26"/>
      <c r="C32" s="80">
        <v>0</v>
      </c>
      <c r="D32" s="81">
        <v>0</v>
      </c>
      <c r="E32" s="81">
        <v>31923</v>
      </c>
      <c r="F32" s="81">
        <v>0</v>
      </c>
      <c r="G32" s="81">
        <v>4913849</v>
      </c>
      <c r="H32" s="81">
        <v>45537</v>
      </c>
      <c r="I32" s="81">
        <v>0</v>
      </c>
      <c r="J32" s="81">
        <v>0</v>
      </c>
      <c r="K32" s="79">
        <f t="shared" si="0"/>
        <v>4991309</v>
      </c>
    </row>
    <row r="33" spans="1:11" x14ac:dyDescent="0.25">
      <c r="A33" s="46" t="s">
        <v>34</v>
      </c>
      <c r="B33" s="26"/>
      <c r="C33" s="80">
        <v>0</v>
      </c>
      <c r="D33" s="81">
        <v>0</v>
      </c>
      <c r="E33" s="81">
        <v>0</v>
      </c>
      <c r="F33" s="81">
        <v>0</v>
      </c>
      <c r="G33" s="81">
        <v>2530</v>
      </c>
      <c r="H33" s="81">
        <v>0</v>
      </c>
      <c r="I33" s="81">
        <v>3160</v>
      </c>
      <c r="J33" s="81">
        <v>0</v>
      </c>
      <c r="K33" s="79">
        <f t="shared" si="0"/>
        <v>5690</v>
      </c>
    </row>
    <row r="34" spans="1:11" x14ac:dyDescent="0.25">
      <c r="A34" s="46" t="s">
        <v>35</v>
      </c>
      <c r="B34" s="26"/>
      <c r="C34" s="80">
        <v>4711369</v>
      </c>
      <c r="D34" s="81">
        <v>507414</v>
      </c>
      <c r="E34" s="81">
        <v>1036964</v>
      </c>
      <c r="F34" s="81">
        <v>0</v>
      </c>
      <c r="G34" s="81">
        <v>32793</v>
      </c>
      <c r="H34" s="81">
        <v>0</v>
      </c>
      <c r="I34" s="81">
        <v>0</v>
      </c>
      <c r="J34" s="81">
        <v>0</v>
      </c>
      <c r="K34" s="79">
        <f t="shared" si="0"/>
        <v>6288540</v>
      </c>
    </row>
    <row r="35" spans="1:11" x14ac:dyDescent="0.25">
      <c r="A35" s="46" t="s">
        <v>36</v>
      </c>
      <c r="B35" s="26"/>
      <c r="C35" s="80">
        <v>0</v>
      </c>
      <c r="D35" s="81">
        <v>0</v>
      </c>
      <c r="E35" s="81">
        <v>0</v>
      </c>
      <c r="F35" s="81">
        <v>0</v>
      </c>
      <c r="G35" s="81">
        <v>0</v>
      </c>
      <c r="H35" s="81">
        <v>0</v>
      </c>
      <c r="I35" s="81">
        <v>558661</v>
      </c>
      <c r="J35" s="81">
        <v>0</v>
      </c>
      <c r="K35" s="79">
        <f t="shared" si="0"/>
        <v>558661</v>
      </c>
    </row>
    <row r="36" spans="1:11" x14ac:dyDescent="0.25">
      <c r="A36" s="46" t="s">
        <v>37</v>
      </c>
      <c r="B36" s="26"/>
      <c r="C36" s="80">
        <v>0</v>
      </c>
      <c r="D36" s="81">
        <v>0</v>
      </c>
      <c r="E36" s="81">
        <v>0</v>
      </c>
      <c r="F36" s="81">
        <v>0</v>
      </c>
      <c r="G36" s="81">
        <v>0</v>
      </c>
      <c r="H36" s="81">
        <v>0</v>
      </c>
      <c r="I36" s="81">
        <v>0</v>
      </c>
      <c r="J36" s="81">
        <v>629</v>
      </c>
      <c r="K36" s="79">
        <f t="shared" si="0"/>
        <v>629</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276764</v>
      </c>
      <c r="J38" s="81">
        <v>0</v>
      </c>
      <c r="K38" s="79">
        <f t="shared" si="0"/>
        <v>276764</v>
      </c>
    </row>
    <row r="39" spans="1:11" x14ac:dyDescent="0.25">
      <c r="A39" s="46" t="s">
        <v>1</v>
      </c>
      <c r="B39" s="26"/>
      <c r="C39" s="80">
        <v>4792920</v>
      </c>
      <c r="D39" s="81">
        <v>0</v>
      </c>
      <c r="E39" s="81">
        <v>0</v>
      </c>
      <c r="F39" s="81">
        <v>0</v>
      </c>
      <c r="G39" s="81">
        <v>1786514</v>
      </c>
      <c r="H39" s="81">
        <v>0</v>
      </c>
      <c r="I39" s="81">
        <v>862107</v>
      </c>
      <c r="J39" s="81">
        <v>0</v>
      </c>
      <c r="K39" s="79">
        <f t="shared" si="0"/>
        <v>7441541</v>
      </c>
    </row>
    <row r="40" spans="1:11" x14ac:dyDescent="0.25">
      <c r="A40" s="46" t="s">
        <v>40</v>
      </c>
      <c r="B40" s="26"/>
      <c r="C40" s="80">
        <v>0</v>
      </c>
      <c r="D40" s="81">
        <v>180760</v>
      </c>
      <c r="E40" s="81">
        <v>0</v>
      </c>
      <c r="F40" s="81">
        <v>0</v>
      </c>
      <c r="G40" s="81">
        <v>508422</v>
      </c>
      <c r="H40" s="81">
        <v>0</v>
      </c>
      <c r="I40" s="81">
        <v>196581</v>
      </c>
      <c r="J40" s="81">
        <v>0</v>
      </c>
      <c r="K40" s="79">
        <f t="shared" si="0"/>
        <v>885763</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14625</v>
      </c>
      <c r="H43" s="81">
        <v>0</v>
      </c>
      <c r="I43" s="81">
        <v>0</v>
      </c>
      <c r="J43" s="81">
        <v>0</v>
      </c>
      <c r="K43" s="79">
        <f t="shared" si="0"/>
        <v>14625</v>
      </c>
    </row>
    <row r="44" spans="1:11" x14ac:dyDescent="0.25">
      <c r="A44" s="46" t="s">
        <v>43</v>
      </c>
      <c r="B44" s="26"/>
      <c r="C44" s="80">
        <v>0</v>
      </c>
      <c r="D44" s="81">
        <v>0</v>
      </c>
      <c r="E44" s="81">
        <v>0</v>
      </c>
      <c r="F44" s="81">
        <v>0</v>
      </c>
      <c r="G44" s="81">
        <v>982470</v>
      </c>
      <c r="H44" s="81">
        <v>0</v>
      </c>
      <c r="I44" s="81">
        <v>0</v>
      </c>
      <c r="J44" s="81">
        <v>0</v>
      </c>
      <c r="K44" s="79">
        <f t="shared" si="0"/>
        <v>982470</v>
      </c>
    </row>
    <row r="45" spans="1:11" x14ac:dyDescent="0.25">
      <c r="A45" s="46" t="s">
        <v>44</v>
      </c>
      <c r="B45" s="26"/>
      <c r="C45" s="80">
        <v>0</v>
      </c>
      <c r="D45" s="81">
        <v>0</v>
      </c>
      <c r="E45" s="81">
        <v>0</v>
      </c>
      <c r="F45" s="81">
        <v>0</v>
      </c>
      <c r="G45" s="81">
        <v>0</v>
      </c>
      <c r="H45" s="81">
        <v>0</v>
      </c>
      <c r="I45" s="81">
        <v>335</v>
      </c>
      <c r="J45" s="81">
        <v>0</v>
      </c>
      <c r="K45" s="79">
        <f t="shared" si="0"/>
        <v>335</v>
      </c>
    </row>
    <row r="46" spans="1:11" x14ac:dyDescent="0.25">
      <c r="A46" s="46" t="s">
        <v>45</v>
      </c>
      <c r="B46" s="26"/>
      <c r="C46" s="80">
        <v>0</v>
      </c>
      <c r="D46" s="81">
        <v>0</v>
      </c>
      <c r="E46" s="81">
        <v>0</v>
      </c>
      <c r="F46" s="81">
        <v>0</v>
      </c>
      <c r="G46" s="81">
        <v>895523</v>
      </c>
      <c r="H46" s="81">
        <v>0</v>
      </c>
      <c r="I46" s="81">
        <v>180425</v>
      </c>
      <c r="J46" s="81">
        <v>0</v>
      </c>
      <c r="K46" s="79">
        <f t="shared" si="0"/>
        <v>1075948</v>
      </c>
    </row>
    <row r="47" spans="1:11" x14ac:dyDescent="0.25">
      <c r="A47" s="46" t="s">
        <v>46</v>
      </c>
      <c r="B47" s="26"/>
      <c r="C47" s="80">
        <v>27621340</v>
      </c>
      <c r="D47" s="81">
        <v>0</v>
      </c>
      <c r="E47" s="81">
        <v>0</v>
      </c>
      <c r="F47" s="81">
        <v>0</v>
      </c>
      <c r="G47" s="81">
        <v>0</v>
      </c>
      <c r="H47" s="81">
        <v>0</v>
      </c>
      <c r="I47" s="81">
        <v>0</v>
      </c>
      <c r="J47" s="81">
        <v>0</v>
      </c>
      <c r="K47" s="79">
        <f t="shared" si="0"/>
        <v>27621340</v>
      </c>
    </row>
    <row r="48" spans="1:11" x14ac:dyDescent="0.25">
      <c r="A48" s="46" t="s">
        <v>47</v>
      </c>
      <c r="B48" s="26"/>
      <c r="C48" s="80">
        <v>0</v>
      </c>
      <c r="D48" s="81">
        <v>0</v>
      </c>
      <c r="E48" s="81">
        <v>0</v>
      </c>
      <c r="F48" s="81">
        <v>0</v>
      </c>
      <c r="G48" s="81">
        <v>457730</v>
      </c>
      <c r="H48" s="81">
        <v>0</v>
      </c>
      <c r="I48" s="81">
        <v>156284</v>
      </c>
      <c r="J48" s="81">
        <v>0</v>
      </c>
      <c r="K48" s="79">
        <f t="shared" si="0"/>
        <v>614014</v>
      </c>
    </row>
    <row r="49" spans="1:11" x14ac:dyDescent="0.25">
      <c r="A49" s="46" t="s">
        <v>48</v>
      </c>
      <c r="B49" s="26"/>
      <c r="C49" s="80">
        <v>0</v>
      </c>
      <c r="D49" s="81">
        <v>0</v>
      </c>
      <c r="E49" s="81">
        <v>0</v>
      </c>
      <c r="F49" s="81">
        <v>0</v>
      </c>
      <c r="G49" s="81">
        <v>141165</v>
      </c>
      <c r="H49" s="81">
        <v>0</v>
      </c>
      <c r="I49" s="81">
        <v>0</v>
      </c>
      <c r="J49" s="81">
        <v>0</v>
      </c>
      <c r="K49" s="79">
        <f t="shared" si="0"/>
        <v>141165</v>
      </c>
    </row>
    <row r="50" spans="1:11" x14ac:dyDescent="0.25">
      <c r="A50" s="46" t="s">
        <v>49</v>
      </c>
      <c r="B50" s="26"/>
      <c r="C50" s="80">
        <v>0</v>
      </c>
      <c r="D50" s="81">
        <v>0</v>
      </c>
      <c r="E50" s="81">
        <v>0</v>
      </c>
      <c r="F50" s="81">
        <v>0</v>
      </c>
      <c r="G50" s="81">
        <v>533885</v>
      </c>
      <c r="H50" s="81">
        <v>0</v>
      </c>
      <c r="I50" s="81">
        <v>0</v>
      </c>
      <c r="J50" s="81">
        <v>0</v>
      </c>
      <c r="K50" s="79">
        <f t="shared" si="0"/>
        <v>533885</v>
      </c>
    </row>
    <row r="51" spans="1:11" x14ac:dyDescent="0.25">
      <c r="A51" s="46" t="s">
        <v>3</v>
      </c>
      <c r="B51" s="26"/>
      <c r="C51" s="80">
        <v>0</v>
      </c>
      <c r="D51" s="81">
        <v>0</v>
      </c>
      <c r="E51" s="81">
        <v>0</v>
      </c>
      <c r="F51" s="81">
        <v>0</v>
      </c>
      <c r="G51" s="81">
        <v>57588</v>
      </c>
      <c r="H51" s="81">
        <v>196491</v>
      </c>
      <c r="I51" s="81">
        <v>0</v>
      </c>
      <c r="J51" s="81">
        <v>0</v>
      </c>
      <c r="K51" s="79">
        <f t="shared" si="0"/>
        <v>254079</v>
      </c>
    </row>
    <row r="52" spans="1:11" x14ac:dyDescent="0.25">
      <c r="A52" s="46" t="s">
        <v>50</v>
      </c>
      <c r="B52" s="26"/>
      <c r="C52" s="80">
        <v>0</v>
      </c>
      <c r="D52" s="81">
        <v>0</v>
      </c>
      <c r="E52" s="81">
        <v>0</v>
      </c>
      <c r="F52" s="81">
        <v>0</v>
      </c>
      <c r="G52" s="81">
        <v>5679744</v>
      </c>
      <c r="H52" s="81">
        <v>0</v>
      </c>
      <c r="I52" s="81">
        <v>3309</v>
      </c>
      <c r="J52" s="81">
        <v>0</v>
      </c>
      <c r="K52" s="79">
        <f t="shared" si="0"/>
        <v>5683053</v>
      </c>
    </row>
    <row r="53" spans="1:11" x14ac:dyDescent="0.25">
      <c r="A53" s="46" t="s">
        <v>51</v>
      </c>
      <c r="B53" s="26"/>
      <c r="C53" s="80">
        <v>0</v>
      </c>
      <c r="D53" s="81">
        <v>0</v>
      </c>
      <c r="E53" s="81">
        <v>0</v>
      </c>
      <c r="F53" s="81">
        <v>0</v>
      </c>
      <c r="G53" s="81">
        <v>715930</v>
      </c>
      <c r="H53" s="81">
        <v>0</v>
      </c>
      <c r="I53" s="81">
        <v>265351</v>
      </c>
      <c r="J53" s="81">
        <v>0</v>
      </c>
      <c r="K53" s="79">
        <f t="shared" si="0"/>
        <v>981281</v>
      </c>
    </row>
    <row r="54" spans="1:11" x14ac:dyDescent="0.25">
      <c r="A54" s="46" t="s">
        <v>4</v>
      </c>
      <c r="B54" s="26"/>
      <c r="C54" s="80">
        <v>17141089</v>
      </c>
      <c r="D54" s="81">
        <v>5159709</v>
      </c>
      <c r="E54" s="81">
        <v>0</v>
      </c>
      <c r="F54" s="81">
        <v>0</v>
      </c>
      <c r="G54" s="81">
        <v>4277975</v>
      </c>
      <c r="H54" s="81">
        <v>0</v>
      </c>
      <c r="I54" s="81">
        <v>0</v>
      </c>
      <c r="J54" s="81">
        <v>0</v>
      </c>
      <c r="K54" s="79">
        <f t="shared" si="0"/>
        <v>26578773</v>
      </c>
    </row>
    <row r="55" spans="1:11" x14ac:dyDescent="0.25">
      <c r="A55" s="46" t="s">
        <v>52</v>
      </c>
      <c r="B55" s="26"/>
      <c r="C55" s="80">
        <v>0</v>
      </c>
      <c r="D55" s="81">
        <v>0</v>
      </c>
      <c r="E55" s="81">
        <v>0</v>
      </c>
      <c r="F55" s="81">
        <v>0</v>
      </c>
      <c r="G55" s="81">
        <v>1457362</v>
      </c>
      <c r="H55" s="81">
        <v>0</v>
      </c>
      <c r="I55" s="81">
        <v>14600</v>
      </c>
      <c r="J55" s="81">
        <v>0</v>
      </c>
      <c r="K55" s="79">
        <f t="shared" si="0"/>
        <v>1471962</v>
      </c>
    </row>
    <row r="56" spans="1:11" x14ac:dyDescent="0.25">
      <c r="A56" s="46" t="s">
        <v>53</v>
      </c>
      <c r="B56" s="26"/>
      <c r="C56" s="80">
        <v>0</v>
      </c>
      <c r="D56" s="81">
        <v>0</v>
      </c>
      <c r="E56" s="81">
        <v>0</v>
      </c>
      <c r="F56" s="81">
        <v>0</v>
      </c>
      <c r="G56" s="81">
        <v>3513896</v>
      </c>
      <c r="H56" s="81">
        <v>0</v>
      </c>
      <c r="I56" s="81">
        <v>0</v>
      </c>
      <c r="J56" s="81">
        <v>0</v>
      </c>
      <c r="K56" s="79">
        <f t="shared" si="0"/>
        <v>3513896</v>
      </c>
    </row>
    <row r="57" spans="1:11" x14ac:dyDescent="0.25">
      <c r="A57" s="46" t="s">
        <v>54</v>
      </c>
      <c r="B57" s="26"/>
      <c r="C57" s="80">
        <v>0</v>
      </c>
      <c r="D57" s="81">
        <v>0</v>
      </c>
      <c r="E57" s="81">
        <v>0</v>
      </c>
      <c r="F57" s="81">
        <v>0</v>
      </c>
      <c r="G57" s="81">
        <v>1632583</v>
      </c>
      <c r="H57" s="81">
        <v>0</v>
      </c>
      <c r="I57" s="81">
        <v>0</v>
      </c>
      <c r="J57" s="81">
        <v>0</v>
      </c>
      <c r="K57" s="79">
        <f t="shared" si="0"/>
        <v>1632583</v>
      </c>
    </row>
    <row r="58" spans="1:11" x14ac:dyDescent="0.25">
      <c r="A58" s="46" t="s">
        <v>55</v>
      </c>
      <c r="B58" s="26"/>
      <c r="C58" s="80">
        <v>0</v>
      </c>
      <c r="D58" s="81">
        <v>0</v>
      </c>
      <c r="E58" s="81">
        <v>0</v>
      </c>
      <c r="F58" s="81">
        <v>0</v>
      </c>
      <c r="G58" s="81">
        <v>222589</v>
      </c>
      <c r="H58" s="81">
        <v>0</v>
      </c>
      <c r="I58" s="81">
        <v>0</v>
      </c>
      <c r="J58" s="81">
        <v>0</v>
      </c>
      <c r="K58" s="79">
        <f t="shared" si="0"/>
        <v>222589</v>
      </c>
    </row>
    <row r="59" spans="1:11" x14ac:dyDescent="0.25">
      <c r="A59" s="46" t="s">
        <v>98</v>
      </c>
      <c r="B59" s="26"/>
      <c r="C59" s="80">
        <v>0</v>
      </c>
      <c r="D59" s="81">
        <v>0</v>
      </c>
      <c r="E59" s="81">
        <v>203571</v>
      </c>
      <c r="F59" s="81">
        <v>0</v>
      </c>
      <c r="G59" s="81">
        <v>944567</v>
      </c>
      <c r="H59" s="81">
        <v>0</v>
      </c>
      <c r="I59" s="81">
        <v>0</v>
      </c>
      <c r="J59" s="81">
        <v>0</v>
      </c>
      <c r="K59" s="79">
        <f t="shared" si="0"/>
        <v>1148138</v>
      </c>
    </row>
    <row r="60" spans="1:11" x14ac:dyDescent="0.25">
      <c r="A60" s="46" t="s">
        <v>99</v>
      </c>
      <c r="B60" s="26"/>
      <c r="C60" s="80">
        <v>2716733</v>
      </c>
      <c r="D60" s="81">
        <v>0</v>
      </c>
      <c r="E60" s="81">
        <v>0</v>
      </c>
      <c r="F60" s="81">
        <v>0</v>
      </c>
      <c r="G60" s="81">
        <v>576567</v>
      </c>
      <c r="H60" s="81">
        <v>0</v>
      </c>
      <c r="I60" s="81">
        <v>615932</v>
      </c>
      <c r="J60" s="81">
        <v>0</v>
      </c>
      <c r="K60" s="79">
        <f t="shared" si="0"/>
        <v>3909232</v>
      </c>
    </row>
    <row r="61" spans="1:11" x14ac:dyDescent="0.25">
      <c r="A61" s="46" t="s">
        <v>56</v>
      </c>
      <c r="B61" s="26"/>
      <c r="C61" s="80">
        <v>3026566</v>
      </c>
      <c r="D61" s="81">
        <v>0</v>
      </c>
      <c r="E61" s="81">
        <v>0</v>
      </c>
      <c r="F61" s="81">
        <v>0</v>
      </c>
      <c r="G61" s="81">
        <v>606108</v>
      </c>
      <c r="H61" s="81">
        <v>0</v>
      </c>
      <c r="I61" s="81">
        <v>0</v>
      </c>
      <c r="J61" s="81">
        <v>0</v>
      </c>
      <c r="K61" s="79">
        <f t="shared" si="0"/>
        <v>3632674</v>
      </c>
    </row>
    <row r="62" spans="1:11" x14ac:dyDescent="0.25">
      <c r="A62" s="46" t="s">
        <v>6</v>
      </c>
      <c r="B62" s="26"/>
      <c r="C62" s="80">
        <v>10837953</v>
      </c>
      <c r="D62" s="81">
        <v>0</v>
      </c>
      <c r="E62" s="81">
        <v>0</v>
      </c>
      <c r="F62" s="81">
        <v>0</v>
      </c>
      <c r="G62" s="81">
        <v>2791071</v>
      </c>
      <c r="H62" s="81">
        <v>0</v>
      </c>
      <c r="I62" s="81">
        <v>0</v>
      </c>
      <c r="J62" s="81">
        <v>0</v>
      </c>
      <c r="K62" s="79">
        <f t="shared" si="0"/>
        <v>13629024</v>
      </c>
    </row>
    <row r="63" spans="1:11" x14ac:dyDescent="0.25">
      <c r="A63" s="46" t="s">
        <v>5</v>
      </c>
      <c r="B63" s="26"/>
      <c r="C63" s="80">
        <v>0</v>
      </c>
      <c r="D63" s="81">
        <v>0</v>
      </c>
      <c r="E63" s="81">
        <v>0</v>
      </c>
      <c r="F63" s="81">
        <v>0</v>
      </c>
      <c r="G63" s="81">
        <v>1508864</v>
      </c>
      <c r="H63" s="81">
        <v>0</v>
      </c>
      <c r="I63" s="81">
        <v>107074</v>
      </c>
      <c r="J63" s="81">
        <v>0</v>
      </c>
      <c r="K63" s="79">
        <f t="shared" si="0"/>
        <v>1615938</v>
      </c>
    </row>
    <row r="64" spans="1:11" x14ac:dyDescent="0.25">
      <c r="A64" s="46" t="s">
        <v>57</v>
      </c>
      <c r="B64" s="26"/>
      <c r="C64" s="80">
        <v>0</v>
      </c>
      <c r="D64" s="81">
        <v>0</v>
      </c>
      <c r="E64" s="81">
        <v>0</v>
      </c>
      <c r="F64" s="81">
        <v>0</v>
      </c>
      <c r="G64" s="81">
        <v>164786</v>
      </c>
      <c r="H64" s="81">
        <v>0</v>
      </c>
      <c r="I64" s="81">
        <v>0</v>
      </c>
      <c r="J64" s="81">
        <v>0</v>
      </c>
      <c r="K64" s="79">
        <f t="shared" si="0"/>
        <v>164786</v>
      </c>
    </row>
    <row r="65" spans="1:11" x14ac:dyDescent="0.25">
      <c r="A65" s="46" t="s">
        <v>58</v>
      </c>
      <c r="B65" s="26"/>
      <c r="C65" s="80">
        <v>0</v>
      </c>
      <c r="D65" s="81">
        <v>0</v>
      </c>
      <c r="E65" s="81">
        <v>0</v>
      </c>
      <c r="F65" s="81">
        <v>0</v>
      </c>
      <c r="G65" s="81">
        <v>20453</v>
      </c>
      <c r="H65" s="81">
        <v>0</v>
      </c>
      <c r="I65" s="81">
        <v>0</v>
      </c>
      <c r="J65" s="81">
        <v>0</v>
      </c>
      <c r="K65" s="79">
        <f t="shared" si="0"/>
        <v>20453</v>
      </c>
    </row>
    <row r="66" spans="1:11" x14ac:dyDescent="0.25">
      <c r="A66" s="46" t="s">
        <v>59</v>
      </c>
      <c r="B66" s="26"/>
      <c r="C66" s="80">
        <v>0</v>
      </c>
      <c r="D66" s="81">
        <v>0</v>
      </c>
      <c r="E66" s="81">
        <v>0</v>
      </c>
      <c r="F66" s="81">
        <v>0</v>
      </c>
      <c r="G66" s="81">
        <v>38020</v>
      </c>
      <c r="H66" s="81">
        <v>0</v>
      </c>
      <c r="I66" s="81">
        <v>0</v>
      </c>
      <c r="J66" s="81">
        <v>0</v>
      </c>
      <c r="K66" s="79">
        <f t="shared" si="0"/>
        <v>38020</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533714</v>
      </c>
      <c r="H68" s="81">
        <v>0</v>
      </c>
      <c r="I68" s="81">
        <f>(238472+151431)</f>
        <v>389903</v>
      </c>
      <c r="J68" s="81">
        <v>0</v>
      </c>
      <c r="K68" s="79">
        <f t="shared" si="0"/>
        <v>923617</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160535</v>
      </c>
      <c r="H70" s="81">
        <v>0</v>
      </c>
      <c r="I70" s="81">
        <v>0</v>
      </c>
      <c r="J70" s="81">
        <v>0</v>
      </c>
      <c r="K70" s="79">
        <f t="shared" si="0"/>
        <v>160535</v>
      </c>
    </row>
    <row r="71" spans="1:11" x14ac:dyDescent="0.25">
      <c r="A71" s="46" t="s">
        <v>64</v>
      </c>
      <c r="B71" s="26"/>
      <c r="C71" s="80">
        <v>0</v>
      </c>
      <c r="D71" s="81">
        <v>0</v>
      </c>
      <c r="E71" s="81">
        <v>0</v>
      </c>
      <c r="F71" s="81">
        <v>0</v>
      </c>
      <c r="G71" s="81">
        <v>5391</v>
      </c>
      <c r="H71" s="81">
        <v>0</v>
      </c>
      <c r="I71" s="81">
        <v>0</v>
      </c>
      <c r="J71" s="81">
        <v>0</v>
      </c>
      <c r="K71" s="79">
        <f>SUM(C71:J71)</f>
        <v>5391</v>
      </c>
    </row>
    <row r="72" spans="1:11" x14ac:dyDescent="0.25">
      <c r="A72" s="56" t="s">
        <v>93</v>
      </c>
      <c r="B72" s="59"/>
      <c r="C72" s="60">
        <f t="shared" ref="C72:K72" si="1">SUM(C5:C71)</f>
        <v>94357486</v>
      </c>
      <c r="D72" s="61">
        <f t="shared" si="1"/>
        <v>5967920</v>
      </c>
      <c r="E72" s="61">
        <f t="shared" si="1"/>
        <v>1569308</v>
      </c>
      <c r="F72" s="61">
        <f t="shared" si="1"/>
        <v>1434149</v>
      </c>
      <c r="G72" s="61">
        <f t="shared" si="1"/>
        <v>47436881</v>
      </c>
      <c r="H72" s="61">
        <f>SUM(H5:H71)</f>
        <v>242028</v>
      </c>
      <c r="I72" s="61">
        <f>SUM(I5:I71)</f>
        <v>4589251</v>
      </c>
      <c r="J72" s="61">
        <f>SUM(J5:J71)</f>
        <v>473032</v>
      </c>
      <c r="K72" s="62">
        <f t="shared" si="1"/>
        <v>156070055</v>
      </c>
    </row>
    <row r="73" spans="1:11" x14ac:dyDescent="0.25">
      <c r="A73" s="56" t="s">
        <v>74</v>
      </c>
      <c r="B73" s="59"/>
      <c r="C73" s="63">
        <f>(C72/$K72)</f>
        <v>0.6045841785600703</v>
      </c>
      <c r="D73" s="64">
        <f t="shared" ref="D73:K73" si="2">(D72/$K72)</f>
        <v>3.8238725551804284E-2</v>
      </c>
      <c r="E73" s="64">
        <f t="shared" si="2"/>
        <v>1.0055151194763147E-2</v>
      </c>
      <c r="F73" s="64">
        <f t="shared" si="2"/>
        <v>9.1891362503844828E-3</v>
      </c>
      <c r="G73" s="64">
        <f t="shared" si="2"/>
        <v>0.30394607729202122</v>
      </c>
      <c r="H73" s="64">
        <f t="shared" si="2"/>
        <v>1.5507651355668452E-3</v>
      </c>
      <c r="I73" s="64">
        <f>(I72/$K72)</f>
        <v>2.9405070690850976E-2</v>
      </c>
      <c r="J73" s="64">
        <f t="shared" si="2"/>
        <v>3.0308953245387145E-3</v>
      </c>
      <c r="K73" s="65">
        <f t="shared" si="2"/>
        <v>1</v>
      </c>
    </row>
    <row r="74" spans="1:11" x14ac:dyDescent="0.25">
      <c r="A74" s="66" t="s">
        <v>96</v>
      </c>
      <c r="B74" s="52"/>
      <c r="C74" s="67">
        <f>COUNTIF(C5:C71,"&gt;0")</f>
        <v>13</v>
      </c>
      <c r="D74" s="67">
        <f t="shared" ref="D74:K74" si="3">COUNTIF(D5:D71,"&gt;0")</f>
        <v>5</v>
      </c>
      <c r="E74" s="67">
        <f t="shared" si="3"/>
        <v>4</v>
      </c>
      <c r="F74" s="67">
        <f t="shared" si="3"/>
        <v>1</v>
      </c>
      <c r="G74" s="67">
        <f t="shared" si="3"/>
        <v>53</v>
      </c>
      <c r="H74" s="67">
        <f t="shared" si="3"/>
        <v>2</v>
      </c>
      <c r="I74" s="67">
        <f t="shared" si="3"/>
        <v>19</v>
      </c>
      <c r="J74" s="67">
        <f t="shared" si="3"/>
        <v>4</v>
      </c>
      <c r="K74" s="69">
        <f t="shared" si="3"/>
        <v>59</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82</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583600</v>
      </c>
      <c r="H5" s="22">
        <v>0</v>
      </c>
      <c r="I5" s="22">
        <v>0</v>
      </c>
      <c r="J5" s="22">
        <v>0</v>
      </c>
      <c r="K5" s="24">
        <f>SUM(C5:J5)</f>
        <v>583600</v>
      </c>
    </row>
    <row r="6" spans="1:11" x14ac:dyDescent="0.25">
      <c r="A6" s="46" t="s">
        <v>8</v>
      </c>
      <c r="B6" s="26"/>
      <c r="C6" s="80">
        <v>340806</v>
      </c>
      <c r="D6" s="81">
        <v>0</v>
      </c>
      <c r="E6" s="81">
        <v>0</v>
      </c>
      <c r="F6" s="81">
        <v>0</v>
      </c>
      <c r="G6" s="81">
        <v>19424</v>
      </c>
      <c r="H6" s="81">
        <v>0</v>
      </c>
      <c r="I6" s="81">
        <v>0</v>
      </c>
      <c r="J6" s="81">
        <v>0</v>
      </c>
      <c r="K6" s="79">
        <f>SUM(C6:J6)</f>
        <v>360230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245977</v>
      </c>
      <c r="D8" s="81">
        <v>0</v>
      </c>
      <c r="E8" s="81">
        <v>0</v>
      </c>
      <c r="F8" s="81">
        <v>0</v>
      </c>
      <c r="G8" s="81">
        <v>14842</v>
      </c>
      <c r="H8" s="81">
        <v>0</v>
      </c>
      <c r="I8" s="81">
        <v>0</v>
      </c>
      <c r="J8" s="81">
        <v>0</v>
      </c>
      <c r="K8" s="79">
        <f t="shared" si="0"/>
        <v>260819</v>
      </c>
    </row>
    <row r="9" spans="1:11" x14ac:dyDescent="0.25">
      <c r="A9" s="46" t="s">
        <v>11</v>
      </c>
      <c r="B9" s="26"/>
      <c r="C9" s="80">
        <v>5042302</v>
      </c>
      <c r="D9" s="81">
        <v>0</v>
      </c>
      <c r="E9" s="81">
        <v>0</v>
      </c>
      <c r="F9" s="81">
        <v>0</v>
      </c>
      <c r="G9" s="81">
        <v>1470554</v>
      </c>
      <c r="H9" s="81">
        <v>0</v>
      </c>
      <c r="I9" s="81">
        <v>0</v>
      </c>
      <c r="J9" s="81">
        <v>0</v>
      </c>
      <c r="K9" s="79">
        <f t="shared" si="0"/>
        <v>6512856</v>
      </c>
    </row>
    <row r="10" spans="1:11" x14ac:dyDescent="0.25">
      <c r="A10" s="46" t="s">
        <v>12</v>
      </c>
      <c r="B10" s="26"/>
      <c r="C10" s="80">
        <v>4050000</v>
      </c>
      <c r="D10" s="81">
        <v>74000</v>
      </c>
      <c r="E10" s="81">
        <v>0</v>
      </c>
      <c r="F10" s="81">
        <v>0</v>
      </c>
      <c r="G10" s="81">
        <v>967000</v>
      </c>
      <c r="H10" s="81">
        <v>0</v>
      </c>
      <c r="I10" s="81">
        <v>0</v>
      </c>
      <c r="J10" s="81">
        <v>0</v>
      </c>
      <c r="K10" s="79">
        <f t="shared" si="0"/>
        <v>5091000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4498175</v>
      </c>
      <c r="D12" s="81">
        <v>0</v>
      </c>
      <c r="E12" s="81">
        <v>0</v>
      </c>
      <c r="F12" s="81">
        <v>0</v>
      </c>
      <c r="G12" s="81">
        <v>935563</v>
      </c>
      <c r="H12" s="81">
        <v>0</v>
      </c>
      <c r="I12" s="81">
        <v>0</v>
      </c>
      <c r="J12" s="81">
        <v>0</v>
      </c>
      <c r="K12" s="79">
        <f t="shared" si="0"/>
        <v>5433738</v>
      </c>
    </row>
    <row r="13" spans="1:11" x14ac:dyDescent="0.25">
      <c r="A13" s="46" t="s">
        <v>15</v>
      </c>
      <c r="B13" s="26"/>
      <c r="C13" s="80">
        <v>0</v>
      </c>
      <c r="D13" s="81">
        <v>0</v>
      </c>
      <c r="E13" s="81">
        <v>0</v>
      </c>
      <c r="F13" s="81">
        <v>0</v>
      </c>
      <c r="G13" s="81">
        <v>719528</v>
      </c>
      <c r="H13" s="81">
        <v>0</v>
      </c>
      <c r="I13" s="81">
        <v>0</v>
      </c>
      <c r="J13" s="81">
        <v>0</v>
      </c>
      <c r="K13" s="79">
        <f t="shared" si="0"/>
        <v>719528</v>
      </c>
    </row>
    <row r="14" spans="1:11" x14ac:dyDescent="0.25">
      <c r="A14" s="46" t="s">
        <v>16</v>
      </c>
      <c r="B14" s="26"/>
      <c r="C14" s="80">
        <v>22556</v>
      </c>
      <c r="D14" s="81">
        <v>0</v>
      </c>
      <c r="E14" s="81">
        <v>0</v>
      </c>
      <c r="F14" s="81">
        <v>0</v>
      </c>
      <c r="G14" s="81">
        <v>476816</v>
      </c>
      <c r="H14" s="81">
        <v>0</v>
      </c>
      <c r="I14" s="81">
        <v>549308</v>
      </c>
      <c r="J14" s="81">
        <v>0</v>
      </c>
      <c r="K14" s="79">
        <f t="shared" si="0"/>
        <v>1048680</v>
      </c>
    </row>
    <row r="15" spans="1:11" x14ac:dyDescent="0.25">
      <c r="A15" s="46" t="s">
        <v>17</v>
      </c>
      <c r="B15" s="26"/>
      <c r="C15" s="80">
        <v>0</v>
      </c>
      <c r="D15" s="81">
        <v>0</v>
      </c>
      <c r="E15" s="81">
        <v>312680</v>
      </c>
      <c r="F15" s="81">
        <v>0</v>
      </c>
      <c r="G15" s="81">
        <v>1863554</v>
      </c>
      <c r="H15" s="81">
        <v>0</v>
      </c>
      <c r="I15" s="81">
        <v>0</v>
      </c>
      <c r="J15" s="81">
        <v>0</v>
      </c>
      <c r="K15" s="79">
        <f t="shared" si="0"/>
        <v>2176234</v>
      </c>
    </row>
    <row r="16" spans="1:11" x14ac:dyDescent="0.25">
      <c r="A16" s="46" t="s">
        <v>18</v>
      </c>
      <c r="B16" s="26"/>
      <c r="C16" s="80">
        <v>0</v>
      </c>
      <c r="D16" s="81">
        <v>0</v>
      </c>
      <c r="E16" s="81">
        <v>0</v>
      </c>
      <c r="F16" s="81">
        <v>0</v>
      </c>
      <c r="G16" s="81">
        <v>177708</v>
      </c>
      <c r="H16" s="81">
        <v>0</v>
      </c>
      <c r="I16" s="81">
        <v>57116</v>
      </c>
      <c r="J16" s="81">
        <v>0</v>
      </c>
      <c r="K16" s="79">
        <f t="shared" si="0"/>
        <v>234824</v>
      </c>
    </row>
    <row r="17" spans="1:11" x14ac:dyDescent="0.25">
      <c r="A17" s="85" t="s">
        <v>105</v>
      </c>
      <c r="B17" s="26"/>
      <c r="C17" s="80">
        <v>0</v>
      </c>
      <c r="D17" s="81">
        <v>0</v>
      </c>
      <c r="E17" s="81">
        <v>0</v>
      </c>
      <c r="F17" s="81">
        <v>0</v>
      </c>
      <c r="G17" s="81">
        <v>593378</v>
      </c>
      <c r="H17" s="81">
        <v>0</v>
      </c>
      <c r="I17" s="81">
        <v>0</v>
      </c>
      <c r="J17" s="81">
        <v>0</v>
      </c>
      <c r="K17" s="79">
        <f t="shared" si="0"/>
        <v>593378</v>
      </c>
    </row>
    <row r="18" spans="1:11" x14ac:dyDescent="0.25">
      <c r="A18" s="46" t="s">
        <v>19</v>
      </c>
      <c r="B18" s="26"/>
      <c r="C18" s="80">
        <v>0</v>
      </c>
      <c r="D18" s="81">
        <v>0</v>
      </c>
      <c r="E18" s="81">
        <v>0</v>
      </c>
      <c r="F18" s="81">
        <v>0</v>
      </c>
      <c r="G18" s="81">
        <v>4600</v>
      </c>
      <c r="H18" s="81">
        <v>0</v>
      </c>
      <c r="I18" s="81">
        <v>0</v>
      </c>
      <c r="J18" s="81">
        <v>20</v>
      </c>
      <c r="K18" s="79">
        <f t="shared" si="0"/>
        <v>4620</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6249022</v>
      </c>
      <c r="D20" s="81">
        <v>0</v>
      </c>
      <c r="E20" s="81">
        <v>0</v>
      </c>
      <c r="F20" s="81">
        <v>901749</v>
      </c>
      <c r="G20" s="81">
        <v>1770825</v>
      </c>
      <c r="H20" s="81">
        <v>0</v>
      </c>
      <c r="I20" s="81">
        <v>0</v>
      </c>
      <c r="J20" s="81">
        <v>429</v>
      </c>
      <c r="K20" s="79">
        <f t="shared" si="0"/>
        <v>8922025</v>
      </c>
    </row>
    <row r="21" spans="1:11" x14ac:dyDescent="0.25">
      <c r="A21" s="46" t="s">
        <v>21</v>
      </c>
      <c r="B21" s="26"/>
      <c r="C21" s="80">
        <v>0</v>
      </c>
      <c r="D21" s="81">
        <v>0</v>
      </c>
      <c r="E21" s="81">
        <v>0</v>
      </c>
      <c r="F21" s="81">
        <v>0</v>
      </c>
      <c r="G21" s="81">
        <v>159824</v>
      </c>
      <c r="H21" s="81">
        <v>0</v>
      </c>
      <c r="I21" s="81">
        <v>46377</v>
      </c>
      <c r="J21" s="81">
        <v>0</v>
      </c>
      <c r="K21" s="79">
        <f t="shared" si="0"/>
        <v>206201</v>
      </c>
    </row>
    <row r="22" spans="1:11" x14ac:dyDescent="0.25">
      <c r="A22" s="46" t="s">
        <v>23</v>
      </c>
      <c r="B22" s="26"/>
      <c r="C22" s="80">
        <v>0</v>
      </c>
      <c r="D22" s="81">
        <v>37</v>
      </c>
      <c r="E22" s="81">
        <v>0</v>
      </c>
      <c r="F22" s="81">
        <v>0</v>
      </c>
      <c r="G22" s="81">
        <v>24739</v>
      </c>
      <c r="H22" s="81">
        <v>0</v>
      </c>
      <c r="I22" s="81">
        <v>0</v>
      </c>
      <c r="J22" s="81">
        <v>0</v>
      </c>
      <c r="K22" s="79">
        <f t="shared" si="0"/>
        <v>24776</v>
      </c>
    </row>
    <row r="23" spans="1:11" x14ac:dyDescent="0.25">
      <c r="A23" s="46" t="s">
        <v>24</v>
      </c>
      <c r="B23" s="26"/>
      <c r="C23" s="80">
        <v>0</v>
      </c>
      <c r="D23" s="81">
        <v>0</v>
      </c>
      <c r="E23" s="81">
        <v>0</v>
      </c>
      <c r="F23" s="81">
        <v>0</v>
      </c>
      <c r="G23" s="81">
        <v>42371</v>
      </c>
      <c r="H23" s="81">
        <v>0</v>
      </c>
      <c r="I23" s="81">
        <v>152931</v>
      </c>
      <c r="J23" s="81">
        <v>0</v>
      </c>
      <c r="K23" s="79">
        <f t="shared" si="0"/>
        <v>195302</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3888</v>
      </c>
      <c r="H25" s="81">
        <v>0</v>
      </c>
      <c r="I25" s="81">
        <v>0</v>
      </c>
      <c r="J25" s="81">
        <v>0</v>
      </c>
      <c r="K25" s="79">
        <f t="shared" si="0"/>
        <v>3888</v>
      </c>
    </row>
    <row r="26" spans="1:11" x14ac:dyDescent="0.25">
      <c r="A26" s="46" t="s">
        <v>27</v>
      </c>
      <c r="B26" s="26"/>
      <c r="C26" s="80">
        <v>0</v>
      </c>
      <c r="D26" s="81">
        <v>0</v>
      </c>
      <c r="E26" s="81">
        <v>0</v>
      </c>
      <c r="F26" s="81">
        <v>0</v>
      </c>
      <c r="G26" s="81">
        <v>9841</v>
      </c>
      <c r="H26" s="81">
        <v>0</v>
      </c>
      <c r="I26" s="81">
        <v>0</v>
      </c>
      <c r="J26" s="81">
        <v>0</v>
      </c>
      <c r="K26" s="79">
        <f t="shared" si="0"/>
        <v>9841</v>
      </c>
    </row>
    <row r="27" spans="1:11" x14ac:dyDescent="0.25">
      <c r="A27" s="46" t="s">
        <v>28</v>
      </c>
      <c r="B27" s="26"/>
      <c r="C27" s="80">
        <v>0</v>
      </c>
      <c r="D27" s="81">
        <v>0</v>
      </c>
      <c r="E27" s="81">
        <v>0</v>
      </c>
      <c r="F27" s="81">
        <v>0</v>
      </c>
      <c r="G27" s="81">
        <v>2848</v>
      </c>
      <c r="H27" s="81">
        <v>0</v>
      </c>
      <c r="I27" s="81">
        <v>0</v>
      </c>
      <c r="J27" s="81">
        <v>0</v>
      </c>
      <c r="K27" s="79">
        <f t="shared" si="0"/>
        <v>2848</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31157</v>
      </c>
      <c r="H29" s="81">
        <v>0</v>
      </c>
      <c r="I29" s="81">
        <v>33212</v>
      </c>
      <c r="J29" s="81">
        <v>0</v>
      </c>
      <c r="K29" s="79">
        <f t="shared" si="0"/>
        <v>64369</v>
      </c>
    </row>
    <row r="30" spans="1:11" x14ac:dyDescent="0.25">
      <c r="A30" s="46" t="s">
        <v>31</v>
      </c>
      <c r="B30" s="26"/>
      <c r="C30" s="80">
        <v>0</v>
      </c>
      <c r="D30" s="81">
        <v>0</v>
      </c>
      <c r="E30" s="81">
        <v>0</v>
      </c>
      <c r="F30" s="81">
        <v>0</v>
      </c>
      <c r="G30" s="81">
        <v>842015</v>
      </c>
      <c r="H30" s="81">
        <v>0</v>
      </c>
      <c r="I30" s="81">
        <v>0</v>
      </c>
      <c r="J30" s="81">
        <v>0</v>
      </c>
      <c r="K30" s="79">
        <f t="shared" si="0"/>
        <v>842015</v>
      </c>
    </row>
    <row r="31" spans="1:11" x14ac:dyDescent="0.25">
      <c r="A31" s="46" t="s">
        <v>32</v>
      </c>
      <c r="B31" s="26"/>
      <c r="C31" s="80">
        <v>0</v>
      </c>
      <c r="D31" s="81">
        <v>0</v>
      </c>
      <c r="E31" s="81">
        <v>0</v>
      </c>
      <c r="F31" s="81">
        <v>0</v>
      </c>
      <c r="G31" s="81">
        <v>191545</v>
      </c>
      <c r="H31" s="81">
        <v>0</v>
      </c>
      <c r="I31" s="81">
        <v>0</v>
      </c>
      <c r="J31" s="81">
        <v>0</v>
      </c>
      <c r="K31" s="79">
        <f t="shared" si="0"/>
        <v>191545</v>
      </c>
    </row>
    <row r="32" spans="1:11" x14ac:dyDescent="0.25">
      <c r="A32" s="46" t="s">
        <v>33</v>
      </c>
      <c r="B32" s="26"/>
      <c r="C32" s="80">
        <v>0</v>
      </c>
      <c r="D32" s="81">
        <v>0</v>
      </c>
      <c r="E32" s="81">
        <v>33187</v>
      </c>
      <c r="F32" s="81">
        <v>0</v>
      </c>
      <c r="G32" s="81">
        <v>4274803</v>
      </c>
      <c r="H32" s="81">
        <v>46127</v>
      </c>
      <c r="I32" s="81">
        <v>0</v>
      </c>
      <c r="J32" s="81">
        <v>0</v>
      </c>
      <c r="K32" s="79">
        <f t="shared" si="0"/>
        <v>4354117</v>
      </c>
    </row>
    <row r="33" spans="1:11" x14ac:dyDescent="0.25">
      <c r="A33" s="46" t="s">
        <v>34</v>
      </c>
      <c r="B33" s="26"/>
      <c r="C33" s="80">
        <v>0</v>
      </c>
      <c r="D33" s="81">
        <v>0</v>
      </c>
      <c r="E33" s="81">
        <v>0</v>
      </c>
      <c r="F33" s="81">
        <v>0</v>
      </c>
      <c r="G33" s="81">
        <v>2128</v>
      </c>
      <c r="H33" s="81">
        <v>0</v>
      </c>
      <c r="I33" s="81">
        <v>2000</v>
      </c>
      <c r="J33" s="81">
        <v>0</v>
      </c>
      <c r="K33" s="79">
        <f t="shared" si="0"/>
        <v>4128</v>
      </c>
    </row>
    <row r="34" spans="1:11" x14ac:dyDescent="0.25">
      <c r="A34" s="46" t="s">
        <v>35</v>
      </c>
      <c r="B34" s="26"/>
      <c r="C34" s="80">
        <v>4124168</v>
      </c>
      <c r="D34" s="81">
        <v>1491259</v>
      </c>
      <c r="E34" s="81">
        <v>0</v>
      </c>
      <c r="F34" s="81">
        <v>0</v>
      </c>
      <c r="G34" s="81">
        <v>0</v>
      </c>
      <c r="H34" s="81">
        <v>0</v>
      </c>
      <c r="I34" s="81">
        <v>0</v>
      </c>
      <c r="J34" s="81">
        <v>0</v>
      </c>
      <c r="K34" s="79">
        <f t="shared" si="0"/>
        <v>5615427</v>
      </c>
    </row>
    <row r="35" spans="1:11" x14ac:dyDescent="0.25">
      <c r="A35" s="46" t="s">
        <v>36</v>
      </c>
      <c r="B35" s="26"/>
      <c r="C35" s="80">
        <v>0</v>
      </c>
      <c r="D35" s="81">
        <v>0</v>
      </c>
      <c r="E35" s="81">
        <v>0</v>
      </c>
      <c r="F35" s="81">
        <v>0</v>
      </c>
      <c r="G35" s="81">
        <v>0</v>
      </c>
      <c r="H35" s="81">
        <v>0</v>
      </c>
      <c r="I35" s="81">
        <v>0</v>
      </c>
      <c r="J35" s="81">
        <v>0</v>
      </c>
      <c r="K35" s="79">
        <f t="shared" si="0"/>
        <v>0</v>
      </c>
    </row>
    <row r="36" spans="1:11" x14ac:dyDescent="0.25">
      <c r="A36" s="46" t="s">
        <v>37</v>
      </c>
      <c r="B36" s="26"/>
      <c r="C36" s="80">
        <v>0</v>
      </c>
      <c r="D36" s="81">
        <v>0</v>
      </c>
      <c r="E36" s="81">
        <v>0</v>
      </c>
      <c r="F36" s="81">
        <v>0</v>
      </c>
      <c r="G36" s="81">
        <v>0</v>
      </c>
      <c r="H36" s="81">
        <v>0</v>
      </c>
      <c r="I36" s="81">
        <v>0</v>
      </c>
      <c r="J36" s="81">
        <v>670</v>
      </c>
      <c r="K36" s="79">
        <f t="shared" si="0"/>
        <v>670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535742</v>
      </c>
      <c r="H38" s="81">
        <v>0</v>
      </c>
      <c r="I38" s="81">
        <v>238991</v>
      </c>
      <c r="J38" s="81">
        <v>0</v>
      </c>
      <c r="K38" s="79">
        <f t="shared" si="0"/>
        <v>774733</v>
      </c>
    </row>
    <row r="39" spans="1:11" x14ac:dyDescent="0.25">
      <c r="A39" s="46" t="s">
        <v>1</v>
      </c>
      <c r="B39" s="26"/>
      <c r="C39" s="80">
        <v>4295299</v>
      </c>
      <c r="D39" s="81">
        <v>0</v>
      </c>
      <c r="E39" s="81">
        <v>0</v>
      </c>
      <c r="F39" s="81">
        <v>0</v>
      </c>
      <c r="G39" s="81">
        <v>853772</v>
      </c>
      <c r="H39" s="81">
        <v>0</v>
      </c>
      <c r="I39" s="81">
        <v>812050</v>
      </c>
      <c r="J39" s="81">
        <v>0</v>
      </c>
      <c r="K39" s="79">
        <f t="shared" si="0"/>
        <v>5961121</v>
      </c>
    </row>
    <row r="40" spans="1:11" x14ac:dyDescent="0.25">
      <c r="A40" s="46" t="s">
        <v>40</v>
      </c>
      <c r="B40" s="26"/>
      <c r="C40" s="80">
        <v>2042732</v>
      </c>
      <c r="D40" s="81">
        <v>164165</v>
      </c>
      <c r="E40" s="81">
        <v>0</v>
      </c>
      <c r="F40" s="81">
        <v>0</v>
      </c>
      <c r="G40" s="81">
        <v>738913</v>
      </c>
      <c r="H40" s="81">
        <v>0</v>
      </c>
      <c r="I40" s="81">
        <v>184032</v>
      </c>
      <c r="J40" s="81">
        <v>0</v>
      </c>
      <c r="K40" s="79">
        <f t="shared" si="0"/>
        <v>3129842</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8817</v>
      </c>
      <c r="H43" s="81">
        <v>0</v>
      </c>
      <c r="I43" s="81">
        <v>0</v>
      </c>
      <c r="J43" s="81">
        <v>0</v>
      </c>
      <c r="K43" s="79">
        <f t="shared" si="0"/>
        <v>8817</v>
      </c>
    </row>
    <row r="44" spans="1:11" x14ac:dyDescent="0.25">
      <c r="A44" s="46" t="s">
        <v>43</v>
      </c>
      <c r="B44" s="26"/>
      <c r="C44" s="80">
        <v>0</v>
      </c>
      <c r="D44" s="81">
        <v>0</v>
      </c>
      <c r="E44" s="81">
        <v>0</v>
      </c>
      <c r="F44" s="81">
        <v>0</v>
      </c>
      <c r="G44" s="81">
        <v>858204</v>
      </c>
      <c r="H44" s="81">
        <v>0</v>
      </c>
      <c r="I44" s="81">
        <v>0</v>
      </c>
      <c r="J44" s="81">
        <v>0</v>
      </c>
      <c r="K44" s="79">
        <f t="shared" si="0"/>
        <v>858204</v>
      </c>
    </row>
    <row r="45" spans="1:11" x14ac:dyDescent="0.25">
      <c r="A45" s="46" t="s">
        <v>44</v>
      </c>
      <c r="B45" s="26"/>
      <c r="C45" s="80">
        <v>0</v>
      </c>
      <c r="D45" s="81">
        <v>0</v>
      </c>
      <c r="E45" s="81">
        <v>0</v>
      </c>
      <c r="F45" s="81">
        <v>0</v>
      </c>
      <c r="G45" s="81">
        <v>0</v>
      </c>
      <c r="H45" s="81">
        <v>0</v>
      </c>
      <c r="I45" s="81">
        <v>1200</v>
      </c>
      <c r="J45" s="81">
        <v>0</v>
      </c>
      <c r="K45" s="79">
        <f t="shared" si="0"/>
        <v>1200</v>
      </c>
    </row>
    <row r="46" spans="1:11" x14ac:dyDescent="0.25">
      <c r="A46" s="46" t="s">
        <v>45</v>
      </c>
      <c r="B46" s="26"/>
      <c r="C46" s="80">
        <v>0</v>
      </c>
      <c r="D46" s="81">
        <v>0</v>
      </c>
      <c r="E46" s="81">
        <v>0</v>
      </c>
      <c r="F46" s="81">
        <v>0</v>
      </c>
      <c r="G46" s="81">
        <v>826978</v>
      </c>
      <c r="H46" s="81">
        <v>0</v>
      </c>
      <c r="I46" s="81">
        <v>144746</v>
      </c>
      <c r="J46" s="81">
        <v>0</v>
      </c>
      <c r="K46" s="79">
        <f t="shared" si="0"/>
        <v>971724</v>
      </c>
    </row>
    <row r="47" spans="1:11" x14ac:dyDescent="0.25">
      <c r="A47" s="46" t="s">
        <v>46</v>
      </c>
      <c r="B47" s="26"/>
      <c r="C47" s="80">
        <v>27759063</v>
      </c>
      <c r="D47" s="81">
        <v>0</v>
      </c>
      <c r="E47" s="81">
        <v>0</v>
      </c>
      <c r="F47" s="81">
        <v>0</v>
      </c>
      <c r="G47" s="81">
        <v>0</v>
      </c>
      <c r="H47" s="81">
        <v>0</v>
      </c>
      <c r="I47" s="81">
        <v>0</v>
      </c>
      <c r="J47" s="81">
        <v>0</v>
      </c>
      <c r="K47" s="79">
        <f t="shared" si="0"/>
        <v>27759063</v>
      </c>
    </row>
    <row r="48" spans="1:11" x14ac:dyDescent="0.25">
      <c r="A48" s="46" t="s">
        <v>47</v>
      </c>
      <c r="B48" s="26"/>
      <c r="C48" s="80">
        <v>0</v>
      </c>
      <c r="D48" s="81">
        <v>0</v>
      </c>
      <c r="E48" s="81">
        <v>0</v>
      </c>
      <c r="F48" s="81">
        <v>0</v>
      </c>
      <c r="G48" s="81">
        <v>646378</v>
      </c>
      <c r="H48" s="81">
        <v>0</v>
      </c>
      <c r="I48" s="81">
        <v>197988</v>
      </c>
      <c r="J48" s="81">
        <v>0</v>
      </c>
      <c r="K48" s="79">
        <f t="shared" si="0"/>
        <v>844366</v>
      </c>
    </row>
    <row r="49" spans="1:11" x14ac:dyDescent="0.25">
      <c r="A49" s="46" t="s">
        <v>48</v>
      </c>
      <c r="B49" s="26"/>
      <c r="C49" s="80">
        <v>0</v>
      </c>
      <c r="D49" s="81">
        <v>0</v>
      </c>
      <c r="E49" s="81">
        <v>0</v>
      </c>
      <c r="F49" s="81">
        <v>0</v>
      </c>
      <c r="G49" s="81">
        <v>128523</v>
      </c>
      <c r="H49" s="81">
        <v>0</v>
      </c>
      <c r="I49" s="81">
        <v>0</v>
      </c>
      <c r="J49" s="81">
        <v>0</v>
      </c>
      <c r="K49" s="79">
        <f t="shared" si="0"/>
        <v>128523</v>
      </c>
    </row>
    <row r="50" spans="1:11" x14ac:dyDescent="0.25">
      <c r="A50" s="46" t="s">
        <v>49</v>
      </c>
      <c r="B50" s="26"/>
      <c r="C50" s="80">
        <v>0</v>
      </c>
      <c r="D50" s="81">
        <v>0</v>
      </c>
      <c r="E50" s="81">
        <v>0</v>
      </c>
      <c r="F50" s="81">
        <v>0</v>
      </c>
      <c r="G50" s="81">
        <v>444280</v>
      </c>
      <c r="H50" s="81">
        <v>0</v>
      </c>
      <c r="I50" s="81">
        <v>0</v>
      </c>
      <c r="J50" s="81">
        <v>0</v>
      </c>
      <c r="K50" s="79">
        <f t="shared" si="0"/>
        <v>444280</v>
      </c>
    </row>
    <row r="51" spans="1:11" x14ac:dyDescent="0.25">
      <c r="A51" s="46" t="s">
        <v>3</v>
      </c>
      <c r="B51" s="26"/>
      <c r="C51" s="80">
        <v>0</v>
      </c>
      <c r="D51" s="81">
        <v>0</v>
      </c>
      <c r="E51" s="81">
        <v>0</v>
      </c>
      <c r="F51" s="81">
        <v>0</v>
      </c>
      <c r="G51" s="81">
        <v>76380</v>
      </c>
      <c r="H51" s="81">
        <v>191818</v>
      </c>
      <c r="I51" s="81">
        <v>0</v>
      </c>
      <c r="J51" s="81">
        <v>0</v>
      </c>
      <c r="K51" s="79">
        <f t="shared" si="0"/>
        <v>268198</v>
      </c>
    </row>
    <row r="52" spans="1:11" x14ac:dyDescent="0.25">
      <c r="A52" s="46" t="s">
        <v>50</v>
      </c>
      <c r="B52" s="26"/>
      <c r="C52" s="80">
        <v>0</v>
      </c>
      <c r="D52" s="81">
        <v>0</v>
      </c>
      <c r="E52" s="81">
        <v>0</v>
      </c>
      <c r="F52" s="81">
        <v>0</v>
      </c>
      <c r="G52" s="81">
        <v>3742129</v>
      </c>
      <c r="H52" s="81">
        <v>0</v>
      </c>
      <c r="I52" s="81">
        <v>5260</v>
      </c>
      <c r="J52" s="81">
        <v>0</v>
      </c>
      <c r="K52" s="79">
        <f t="shared" si="0"/>
        <v>3747389</v>
      </c>
    </row>
    <row r="53" spans="1:11" x14ac:dyDescent="0.25">
      <c r="A53" s="46" t="s">
        <v>51</v>
      </c>
      <c r="B53" s="26"/>
      <c r="C53" s="80">
        <v>0</v>
      </c>
      <c r="D53" s="81">
        <v>0</v>
      </c>
      <c r="E53" s="81">
        <v>0</v>
      </c>
      <c r="F53" s="81">
        <v>0</v>
      </c>
      <c r="G53" s="81">
        <v>426174</v>
      </c>
      <c r="H53" s="81">
        <v>0</v>
      </c>
      <c r="I53" s="81">
        <v>230351</v>
      </c>
      <c r="J53" s="81">
        <v>0</v>
      </c>
      <c r="K53" s="79">
        <f t="shared" si="0"/>
        <v>656525</v>
      </c>
    </row>
    <row r="54" spans="1:11" x14ac:dyDescent="0.25">
      <c r="A54" s="46" t="s">
        <v>4</v>
      </c>
      <c r="B54" s="26"/>
      <c r="C54" s="80">
        <v>13379692</v>
      </c>
      <c r="D54" s="81">
        <v>4177893</v>
      </c>
      <c r="E54" s="81">
        <v>0</v>
      </c>
      <c r="F54" s="81">
        <v>0</v>
      </c>
      <c r="G54" s="81">
        <v>3249347</v>
      </c>
      <c r="H54" s="81">
        <v>0</v>
      </c>
      <c r="I54" s="81">
        <v>0</v>
      </c>
      <c r="J54" s="81">
        <v>0</v>
      </c>
      <c r="K54" s="79">
        <f t="shared" si="0"/>
        <v>20806932</v>
      </c>
    </row>
    <row r="55" spans="1:11" x14ac:dyDescent="0.25">
      <c r="A55" s="46" t="s">
        <v>52</v>
      </c>
      <c r="B55" s="26"/>
      <c r="C55" s="80">
        <v>0</v>
      </c>
      <c r="D55" s="81">
        <v>0</v>
      </c>
      <c r="E55" s="81">
        <v>0</v>
      </c>
      <c r="F55" s="81">
        <v>0</v>
      </c>
      <c r="G55" s="81">
        <v>1086880</v>
      </c>
      <c r="H55" s="81">
        <v>0</v>
      </c>
      <c r="I55" s="81">
        <v>34300</v>
      </c>
      <c r="J55" s="81">
        <v>0</v>
      </c>
      <c r="K55" s="79">
        <f t="shared" si="0"/>
        <v>1121180</v>
      </c>
    </row>
    <row r="56" spans="1:11" x14ac:dyDescent="0.25">
      <c r="A56" s="46" t="s">
        <v>53</v>
      </c>
      <c r="B56" s="26"/>
      <c r="C56" s="80">
        <v>0</v>
      </c>
      <c r="D56" s="81">
        <v>0</v>
      </c>
      <c r="E56" s="81">
        <v>0</v>
      </c>
      <c r="F56" s="81">
        <v>0</v>
      </c>
      <c r="G56" s="81">
        <v>3185312</v>
      </c>
      <c r="H56" s="81">
        <v>0</v>
      </c>
      <c r="I56" s="81">
        <v>0</v>
      </c>
      <c r="J56" s="81">
        <v>0</v>
      </c>
      <c r="K56" s="79">
        <f t="shared" si="0"/>
        <v>3185312</v>
      </c>
    </row>
    <row r="57" spans="1:11" x14ac:dyDescent="0.25">
      <c r="A57" s="46" t="s">
        <v>54</v>
      </c>
      <c r="B57" s="26"/>
      <c r="C57" s="80">
        <v>0</v>
      </c>
      <c r="D57" s="81">
        <v>0</v>
      </c>
      <c r="E57" s="81">
        <v>0</v>
      </c>
      <c r="F57" s="81">
        <v>0</v>
      </c>
      <c r="G57" s="81">
        <v>1457951</v>
      </c>
      <c r="H57" s="81">
        <v>0</v>
      </c>
      <c r="I57" s="81">
        <v>0</v>
      </c>
      <c r="J57" s="81">
        <v>0</v>
      </c>
      <c r="K57" s="79">
        <f t="shared" si="0"/>
        <v>1457951</v>
      </c>
    </row>
    <row r="58" spans="1:11" x14ac:dyDescent="0.25">
      <c r="A58" s="46" t="s">
        <v>55</v>
      </c>
      <c r="B58" s="26"/>
      <c r="C58" s="80">
        <v>0</v>
      </c>
      <c r="D58" s="81">
        <v>0</v>
      </c>
      <c r="E58" s="81">
        <v>0</v>
      </c>
      <c r="F58" s="81">
        <v>0</v>
      </c>
      <c r="G58" s="81">
        <v>213955</v>
      </c>
      <c r="H58" s="81">
        <v>0</v>
      </c>
      <c r="I58" s="81">
        <v>0</v>
      </c>
      <c r="J58" s="81">
        <v>0</v>
      </c>
      <c r="K58" s="79">
        <f t="shared" si="0"/>
        <v>213955</v>
      </c>
    </row>
    <row r="59" spans="1:11" x14ac:dyDescent="0.25">
      <c r="A59" s="46" t="s">
        <v>98</v>
      </c>
      <c r="B59" s="26"/>
      <c r="C59" s="80">
        <v>0</v>
      </c>
      <c r="D59" s="81">
        <v>0</v>
      </c>
      <c r="E59" s="81">
        <v>0</v>
      </c>
      <c r="F59" s="81">
        <v>0</v>
      </c>
      <c r="G59" s="81">
        <v>839244</v>
      </c>
      <c r="H59" s="81">
        <v>0</v>
      </c>
      <c r="I59" s="81">
        <v>582883</v>
      </c>
      <c r="J59" s="81">
        <v>0</v>
      </c>
      <c r="K59" s="79">
        <f t="shared" si="0"/>
        <v>1422127</v>
      </c>
    </row>
    <row r="60" spans="1:11" x14ac:dyDescent="0.25">
      <c r="A60" s="46" t="s">
        <v>99</v>
      </c>
      <c r="B60" s="26"/>
      <c r="C60" s="80">
        <v>2685153</v>
      </c>
      <c r="D60" s="81">
        <v>0</v>
      </c>
      <c r="E60" s="81">
        <v>0</v>
      </c>
      <c r="F60" s="81">
        <v>0</v>
      </c>
      <c r="G60" s="81">
        <v>557157</v>
      </c>
      <c r="H60" s="81">
        <v>0</v>
      </c>
      <c r="I60" s="81">
        <v>235994</v>
      </c>
      <c r="J60" s="81">
        <v>0</v>
      </c>
      <c r="K60" s="79">
        <f t="shared" si="0"/>
        <v>3478304</v>
      </c>
    </row>
    <row r="61" spans="1:11" x14ac:dyDescent="0.25">
      <c r="A61" s="46" t="s">
        <v>56</v>
      </c>
      <c r="B61" s="26"/>
      <c r="C61" s="80">
        <v>2861767</v>
      </c>
      <c r="D61" s="81">
        <v>0</v>
      </c>
      <c r="E61" s="81">
        <v>0</v>
      </c>
      <c r="F61" s="81">
        <v>0</v>
      </c>
      <c r="G61" s="81">
        <v>541507</v>
      </c>
      <c r="H61" s="81">
        <v>0</v>
      </c>
      <c r="I61" s="81">
        <v>0</v>
      </c>
      <c r="J61" s="81">
        <v>0</v>
      </c>
      <c r="K61" s="79">
        <f t="shared" si="0"/>
        <v>3403274</v>
      </c>
    </row>
    <row r="62" spans="1:11" x14ac:dyDescent="0.25">
      <c r="A62" s="46" t="s">
        <v>6</v>
      </c>
      <c r="B62" s="26"/>
      <c r="C62" s="80">
        <v>9060249</v>
      </c>
      <c r="D62" s="81">
        <v>0</v>
      </c>
      <c r="E62" s="81">
        <v>0</v>
      </c>
      <c r="F62" s="81">
        <v>0</v>
      </c>
      <c r="G62" s="81">
        <v>2485306</v>
      </c>
      <c r="H62" s="81">
        <v>0</v>
      </c>
      <c r="I62" s="81">
        <v>0</v>
      </c>
      <c r="J62" s="81">
        <v>0</v>
      </c>
      <c r="K62" s="79">
        <f t="shared" si="0"/>
        <v>11545555</v>
      </c>
    </row>
    <row r="63" spans="1:11" x14ac:dyDescent="0.25">
      <c r="A63" s="46" t="s">
        <v>5</v>
      </c>
      <c r="B63" s="26"/>
      <c r="C63" s="80">
        <v>0</v>
      </c>
      <c r="D63" s="81">
        <v>0</v>
      </c>
      <c r="E63" s="81">
        <v>0</v>
      </c>
      <c r="F63" s="81">
        <v>0</v>
      </c>
      <c r="G63" s="81">
        <v>1187973</v>
      </c>
      <c r="H63" s="81">
        <v>0</v>
      </c>
      <c r="I63" s="81">
        <v>101105</v>
      </c>
      <c r="J63" s="81">
        <v>0</v>
      </c>
      <c r="K63" s="79">
        <f t="shared" si="0"/>
        <v>1289078</v>
      </c>
    </row>
    <row r="64" spans="1:11" x14ac:dyDescent="0.25">
      <c r="A64" s="46" t="s">
        <v>57</v>
      </c>
      <c r="B64" s="26"/>
      <c r="C64" s="80">
        <v>0</v>
      </c>
      <c r="D64" s="81">
        <v>0</v>
      </c>
      <c r="E64" s="81">
        <v>0</v>
      </c>
      <c r="F64" s="81">
        <v>0</v>
      </c>
      <c r="G64" s="81">
        <v>132335</v>
      </c>
      <c r="H64" s="81">
        <v>0</v>
      </c>
      <c r="I64" s="81">
        <v>0</v>
      </c>
      <c r="J64" s="81">
        <v>0</v>
      </c>
      <c r="K64" s="79">
        <f t="shared" si="0"/>
        <v>132335</v>
      </c>
    </row>
    <row r="65" spans="1:11" x14ac:dyDescent="0.25">
      <c r="A65" s="46" t="s">
        <v>58</v>
      </c>
      <c r="B65" s="26"/>
      <c r="C65" s="80">
        <v>0</v>
      </c>
      <c r="D65" s="81">
        <v>0</v>
      </c>
      <c r="E65" s="81">
        <v>0</v>
      </c>
      <c r="F65" s="81">
        <v>0</v>
      </c>
      <c r="G65" s="81">
        <v>19876</v>
      </c>
      <c r="H65" s="81">
        <v>0</v>
      </c>
      <c r="I65" s="81">
        <v>0</v>
      </c>
      <c r="J65" s="81">
        <v>0</v>
      </c>
      <c r="K65" s="79">
        <f t="shared" si="0"/>
        <v>19876</v>
      </c>
    </row>
    <row r="66" spans="1:11" x14ac:dyDescent="0.25">
      <c r="A66" s="46" t="s">
        <v>59</v>
      </c>
      <c r="B66" s="26"/>
      <c r="C66" s="80">
        <v>0</v>
      </c>
      <c r="D66" s="81">
        <v>0</v>
      </c>
      <c r="E66" s="81">
        <v>0</v>
      </c>
      <c r="F66" s="81">
        <v>0</v>
      </c>
      <c r="G66" s="81">
        <v>31885</v>
      </c>
      <c r="H66" s="81">
        <v>0</v>
      </c>
      <c r="I66" s="81">
        <v>0</v>
      </c>
      <c r="J66" s="81">
        <v>0</v>
      </c>
      <c r="K66" s="79">
        <f t="shared" si="0"/>
        <v>31885</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281318</v>
      </c>
      <c r="H68" s="81">
        <v>0</v>
      </c>
      <c r="I68" s="81">
        <v>347701</v>
      </c>
      <c r="J68" s="81">
        <v>0</v>
      </c>
      <c r="K68" s="79">
        <f t="shared" si="0"/>
        <v>629019</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101083</v>
      </c>
      <c r="H70" s="81">
        <v>0</v>
      </c>
      <c r="I70" s="81">
        <v>0</v>
      </c>
      <c r="J70" s="81">
        <v>0</v>
      </c>
      <c r="K70" s="79">
        <f t="shared" si="0"/>
        <v>101083</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86656961</v>
      </c>
      <c r="D72" s="61">
        <f t="shared" si="1"/>
        <v>5907354</v>
      </c>
      <c r="E72" s="61">
        <f t="shared" si="1"/>
        <v>345867</v>
      </c>
      <c r="F72" s="61">
        <f t="shared" si="1"/>
        <v>901749</v>
      </c>
      <c r="G72" s="61">
        <f t="shared" si="1"/>
        <v>39839970</v>
      </c>
      <c r="H72" s="61">
        <f>SUM(H5:H71)</f>
        <v>237945</v>
      </c>
      <c r="I72" s="61">
        <f>SUM(I5:I71)</f>
        <v>3957545</v>
      </c>
      <c r="J72" s="61">
        <f>SUM(J5:J71)</f>
        <v>1119</v>
      </c>
      <c r="K72" s="62">
        <f t="shared" si="1"/>
        <v>137848510</v>
      </c>
    </row>
    <row r="73" spans="1:11" x14ac:dyDescent="0.25">
      <c r="A73" s="56" t="s">
        <v>74</v>
      </c>
      <c r="B73" s="59"/>
      <c r="C73" s="63">
        <f>(C72/$K72)</f>
        <v>0.62863908358530685</v>
      </c>
      <c r="D73" s="64">
        <f t="shared" ref="D73:K73" si="2">(D72/$K72)</f>
        <v>4.285395612908692E-2</v>
      </c>
      <c r="E73" s="64">
        <f t="shared" si="2"/>
        <v>2.5090369130576747E-3</v>
      </c>
      <c r="F73" s="64">
        <f t="shared" si="2"/>
        <v>6.5415941021052752E-3</v>
      </c>
      <c r="G73" s="64">
        <f t="shared" si="2"/>
        <v>0.28901269952065495</v>
      </c>
      <c r="H73" s="64">
        <f t="shared" si="2"/>
        <v>1.7261340002877072E-3</v>
      </c>
      <c r="I73" s="64">
        <f t="shared" si="2"/>
        <v>2.8709378142716232E-2</v>
      </c>
      <c r="J73" s="64">
        <f t="shared" si="2"/>
        <v>8.1176067844331431E-6</v>
      </c>
      <c r="K73" s="65">
        <f t="shared" si="2"/>
        <v>1</v>
      </c>
    </row>
    <row r="74" spans="1:11" x14ac:dyDescent="0.25">
      <c r="A74" s="66" t="s">
        <v>96</v>
      </c>
      <c r="B74" s="52"/>
      <c r="C74" s="67">
        <f>COUNTIF(C5:C71,"&gt;0")</f>
        <v>15</v>
      </c>
      <c r="D74" s="67">
        <f t="shared" ref="D74:K74" si="3">COUNTIF(D5:D71,"&gt;0")</f>
        <v>5</v>
      </c>
      <c r="E74" s="67">
        <f t="shared" si="3"/>
        <v>2</v>
      </c>
      <c r="F74" s="67">
        <f t="shared" si="3"/>
        <v>1</v>
      </c>
      <c r="G74" s="67">
        <f t="shared" si="3"/>
        <v>51</v>
      </c>
      <c r="H74" s="67">
        <f t="shared" si="3"/>
        <v>2</v>
      </c>
      <c r="I74" s="67">
        <f t="shared" si="3"/>
        <v>19</v>
      </c>
      <c r="J74" s="67">
        <f t="shared" si="3"/>
        <v>3</v>
      </c>
      <c r="K74" s="74">
        <f t="shared" si="3"/>
        <v>55</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83</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539853</v>
      </c>
      <c r="H5" s="22">
        <v>0</v>
      </c>
      <c r="I5" s="22">
        <v>0</v>
      </c>
      <c r="J5" s="22">
        <v>0</v>
      </c>
      <c r="K5" s="24">
        <f>SUM(C5:J5)</f>
        <v>539853</v>
      </c>
    </row>
    <row r="6" spans="1:11" x14ac:dyDescent="0.25">
      <c r="A6" s="46" t="s">
        <v>8</v>
      </c>
      <c r="B6" s="26"/>
      <c r="C6" s="80">
        <v>316875</v>
      </c>
      <c r="D6" s="81">
        <v>0</v>
      </c>
      <c r="E6" s="81">
        <v>0</v>
      </c>
      <c r="F6" s="81">
        <v>0</v>
      </c>
      <c r="G6" s="81">
        <v>17005</v>
      </c>
      <c r="H6" s="81">
        <v>0</v>
      </c>
      <c r="I6" s="81">
        <v>0</v>
      </c>
      <c r="J6" s="81">
        <v>0</v>
      </c>
      <c r="K6" s="79">
        <f>SUM(C6:J6)</f>
        <v>333880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269347</v>
      </c>
      <c r="D8" s="81">
        <v>0</v>
      </c>
      <c r="E8" s="81">
        <v>0</v>
      </c>
      <c r="F8" s="81">
        <v>0</v>
      </c>
      <c r="G8" s="81">
        <v>13777</v>
      </c>
      <c r="H8" s="81">
        <v>0</v>
      </c>
      <c r="I8" s="81">
        <v>0</v>
      </c>
      <c r="J8" s="81">
        <v>0</v>
      </c>
      <c r="K8" s="79">
        <f t="shared" si="0"/>
        <v>283124</v>
      </c>
    </row>
    <row r="9" spans="1:11" x14ac:dyDescent="0.25">
      <c r="A9" s="46" t="s">
        <v>11</v>
      </c>
      <c r="B9" s="26"/>
      <c r="C9" s="80">
        <v>4871204</v>
      </c>
      <c r="D9" s="81">
        <v>0</v>
      </c>
      <c r="E9" s="81">
        <v>0</v>
      </c>
      <c r="F9" s="81">
        <v>0</v>
      </c>
      <c r="G9" s="81">
        <v>1317316</v>
      </c>
      <c r="H9" s="81">
        <v>0</v>
      </c>
      <c r="I9" s="81">
        <v>0</v>
      </c>
      <c r="J9" s="81">
        <v>0</v>
      </c>
      <c r="K9" s="79">
        <f t="shared" si="0"/>
        <v>6188520</v>
      </c>
    </row>
    <row r="10" spans="1:11" x14ac:dyDescent="0.25">
      <c r="A10" s="46" t="s">
        <v>12</v>
      </c>
      <c r="B10" s="26"/>
      <c r="C10" s="80">
        <v>3570000</v>
      </c>
      <c r="D10" s="81">
        <v>0</v>
      </c>
      <c r="E10" s="81">
        <v>0</v>
      </c>
      <c r="F10" s="81">
        <v>0</v>
      </c>
      <c r="G10" s="81">
        <v>828000</v>
      </c>
      <c r="H10" s="81">
        <v>0</v>
      </c>
      <c r="I10" s="81">
        <v>0</v>
      </c>
      <c r="J10" s="81">
        <v>0</v>
      </c>
      <c r="K10" s="79">
        <f t="shared" si="0"/>
        <v>4398000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4617040</v>
      </c>
      <c r="D12" s="81">
        <v>0</v>
      </c>
      <c r="E12" s="81">
        <v>0</v>
      </c>
      <c r="F12" s="81">
        <v>0</v>
      </c>
      <c r="G12" s="81">
        <v>923929</v>
      </c>
      <c r="H12" s="81">
        <v>0</v>
      </c>
      <c r="I12" s="81">
        <v>0</v>
      </c>
      <c r="J12" s="81">
        <v>0</v>
      </c>
      <c r="K12" s="79">
        <f t="shared" si="0"/>
        <v>5540969</v>
      </c>
    </row>
    <row r="13" spans="1:11" x14ac:dyDescent="0.25">
      <c r="A13" s="46" t="s">
        <v>15</v>
      </c>
      <c r="B13" s="26"/>
      <c r="C13" s="80">
        <v>0</v>
      </c>
      <c r="D13" s="81">
        <v>0</v>
      </c>
      <c r="E13" s="81">
        <v>0</v>
      </c>
      <c r="F13" s="81">
        <v>0</v>
      </c>
      <c r="G13" s="81">
        <v>785036</v>
      </c>
      <c r="H13" s="81">
        <v>0</v>
      </c>
      <c r="I13" s="81">
        <v>0</v>
      </c>
      <c r="J13" s="81">
        <v>0</v>
      </c>
      <c r="K13" s="79">
        <f t="shared" si="0"/>
        <v>785036</v>
      </c>
    </row>
    <row r="14" spans="1:11" x14ac:dyDescent="0.25">
      <c r="A14" s="46" t="s">
        <v>16</v>
      </c>
      <c r="B14" s="26"/>
      <c r="C14" s="80">
        <v>12882</v>
      </c>
      <c r="D14" s="81">
        <v>0</v>
      </c>
      <c r="E14" s="81">
        <v>0</v>
      </c>
      <c r="F14" s="81">
        <v>0</v>
      </c>
      <c r="G14" s="81">
        <v>429921</v>
      </c>
      <c r="H14" s="81">
        <v>0</v>
      </c>
      <c r="I14" s="81">
        <v>389213</v>
      </c>
      <c r="J14" s="81">
        <v>0</v>
      </c>
      <c r="K14" s="79">
        <f t="shared" si="0"/>
        <v>832016</v>
      </c>
    </row>
    <row r="15" spans="1:11" x14ac:dyDescent="0.25">
      <c r="A15" s="46" t="s">
        <v>17</v>
      </c>
      <c r="B15" s="26"/>
      <c r="C15" s="80">
        <v>0</v>
      </c>
      <c r="D15" s="81">
        <v>0</v>
      </c>
      <c r="E15" s="81">
        <v>266484</v>
      </c>
      <c r="F15" s="81">
        <v>0</v>
      </c>
      <c r="G15" s="81">
        <v>1440740</v>
      </c>
      <c r="H15" s="81">
        <v>0</v>
      </c>
      <c r="I15" s="81">
        <v>0</v>
      </c>
      <c r="J15" s="81">
        <v>0</v>
      </c>
      <c r="K15" s="79">
        <f t="shared" si="0"/>
        <v>1707224</v>
      </c>
    </row>
    <row r="16" spans="1:11" x14ac:dyDescent="0.25">
      <c r="A16" s="46" t="s">
        <v>18</v>
      </c>
      <c r="B16" s="26"/>
      <c r="C16" s="80">
        <v>0</v>
      </c>
      <c r="D16" s="81">
        <v>0</v>
      </c>
      <c r="E16" s="81">
        <v>0</v>
      </c>
      <c r="F16" s="81">
        <v>0</v>
      </c>
      <c r="G16" s="81">
        <v>165143</v>
      </c>
      <c r="H16" s="81">
        <v>0</v>
      </c>
      <c r="I16" s="81">
        <v>11955</v>
      </c>
      <c r="J16" s="81">
        <v>0</v>
      </c>
      <c r="K16" s="79">
        <f t="shared" si="0"/>
        <v>177098</v>
      </c>
    </row>
    <row r="17" spans="1:11" x14ac:dyDescent="0.25">
      <c r="A17" s="46" t="s">
        <v>105</v>
      </c>
      <c r="B17" s="26"/>
      <c r="C17" s="80">
        <v>0</v>
      </c>
      <c r="D17" s="81">
        <v>0</v>
      </c>
      <c r="E17" s="81">
        <v>0</v>
      </c>
      <c r="F17" s="81">
        <v>0</v>
      </c>
      <c r="G17" s="81">
        <v>702890</v>
      </c>
      <c r="H17" s="81">
        <v>0</v>
      </c>
      <c r="I17" s="81">
        <v>0</v>
      </c>
      <c r="J17" s="81">
        <v>0</v>
      </c>
      <c r="K17" s="79">
        <f t="shared" si="0"/>
        <v>702890</v>
      </c>
    </row>
    <row r="18" spans="1:11" x14ac:dyDescent="0.25">
      <c r="A18" s="46" t="s">
        <v>19</v>
      </c>
      <c r="B18" s="26"/>
      <c r="C18" s="80">
        <v>0</v>
      </c>
      <c r="D18" s="81">
        <v>0</v>
      </c>
      <c r="E18" s="81">
        <v>0</v>
      </c>
      <c r="F18" s="81">
        <v>0</v>
      </c>
      <c r="G18" s="81">
        <v>2377</v>
      </c>
      <c r="H18" s="81">
        <v>0</v>
      </c>
      <c r="I18" s="81">
        <v>0</v>
      </c>
      <c r="J18" s="81">
        <v>20</v>
      </c>
      <c r="K18" s="79">
        <f t="shared" si="0"/>
        <v>2397</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5895686</v>
      </c>
      <c r="D20" s="81">
        <v>0</v>
      </c>
      <c r="E20" s="81">
        <v>0</v>
      </c>
      <c r="F20" s="81">
        <v>719133</v>
      </c>
      <c r="G20" s="81">
        <v>1726900</v>
      </c>
      <c r="H20" s="81">
        <v>0</v>
      </c>
      <c r="I20" s="81">
        <v>0</v>
      </c>
      <c r="J20" s="81">
        <v>332</v>
      </c>
      <c r="K20" s="79">
        <f t="shared" si="0"/>
        <v>8342051</v>
      </c>
    </row>
    <row r="21" spans="1:11" x14ac:dyDescent="0.25">
      <c r="A21" s="46" t="s">
        <v>21</v>
      </c>
      <c r="B21" s="26"/>
      <c r="C21" s="80">
        <v>0</v>
      </c>
      <c r="D21" s="81">
        <v>0</v>
      </c>
      <c r="E21" s="81">
        <v>0</v>
      </c>
      <c r="F21" s="81">
        <v>0</v>
      </c>
      <c r="G21" s="81">
        <v>136930</v>
      </c>
      <c r="H21" s="81">
        <v>0</v>
      </c>
      <c r="I21" s="81">
        <v>0</v>
      </c>
      <c r="J21" s="81">
        <v>50837</v>
      </c>
      <c r="K21" s="79">
        <f t="shared" si="0"/>
        <v>187767</v>
      </c>
    </row>
    <row r="22" spans="1:11" x14ac:dyDescent="0.25">
      <c r="A22" s="46" t="s">
        <v>23</v>
      </c>
      <c r="B22" s="26"/>
      <c r="C22" s="80">
        <v>0</v>
      </c>
      <c r="D22" s="81">
        <v>0</v>
      </c>
      <c r="E22" s="81">
        <v>0</v>
      </c>
      <c r="F22" s="81">
        <v>0</v>
      </c>
      <c r="G22" s="81">
        <v>23632</v>
      </c>
      <c r="H22" s="81">
        <v>0</v>
      </c>
      <c r="I22" s="81">
        <v>0</v>
      </c>
      <c r="J22" s="81">
        <v>50</v>
      </c>
      <c r="K22" s="79">
        <f t="shared" si="0"/>
        <v>23682</v>
      </c>
    </row>
    <row r="23" spans="1:11" x14ac:dyDescent="0.25">
      <c r="A23" s="46" t="s">
        <v>24</v>
      </c>
      <c r="B23" s="26"/>
      <c r="C23" s="80">
        <v>0</v>
      </c>
      <c r="D23" s="81">
        <v>0</v>
      </c>
      <c r="E23" s="81">
        <v>0</v>
      </c>
      <c r="F23" s="81">
        <v>0</v>
      </c>
      <c r="G23" s="81">
        <v>21862</v>
      </c>
      <c r="H23" s="81">
        <v>0</v>
      </c>
      <c r="I23" s="81">
        <v>139554</v>
      </c>
      <c r="J23" s="81">
        <v>0</v>
      </c>
      <c r="K23" s="79">
        <f t="shared" si="0"/>
        <v>161416</v>
      </c>
    </row>
    <row r="24" spans="1:11" x14ac:dyDescent="0.25">
      <c r="A24" s="46" t="s">
        <v>25</v>
      </c>
      <c r="B24" s="26"/>
      <c r="C24" s="80">
        <v>72063</v>
      </c>
      <c r="D24" s="81">
        <v>0</v>
      </c>
      <c r="E24" s="81">
        <v>0</v>
      </c>
      <c r="F24" s="81">
        <v>0</v>
      </c>
      <c r="G24" s="81">
        <v>0</v>
      </c>
      <c r="H24" s="81">
        <v>0</v>
      </c>
      <c r="I24" s="81">
        <v>0</v>
      </c>
      <c r="J24" s="81">
        <v>0</v>
      </c>
      <c r="K24" s="79">
        <f t="shared" si="0"/>
        <v>72063</v>
      </c>
    </row>
    <row r="25" spans="1:11" x14ac:dyDescent="0.25">
      <c r="A25" s="46" t="s">
        <v>26</v>
      </c>
      <c r="B25" s="26"/>
      <c r="C25" s="80">
        <v>0</v>
      </c>
      <c r="D25" s="81">
        <v>0</v>
      </c>
      <c r="E25" s="81">
        <v>0</v>
      </c>
      <c r="F25" s="81">
        <v>0</v>
      </c>
      <c r="G25" s="81">
        <v>6407</v>
      </c>
      <c r="H25" s="81">
        <v>0</v>
      </c>
      <c r="I25" s="81">
        <v>15859</v>
      </c>
      <c r="J25" s="81">
        <v>0</v>
      </c>
      <c r="K25" s="79">
        <f t="shared" si="0"/>
        <v>22266</v>
      </c>
    </row>
    <row r="26" spans="1:11" x14ac:dyDescent="0.25">
      <c r="A26" s="46" t="s">
        <v>27</v>
      </c>
      <c r="B26" s="26"/>
      <c r="C26" s="80">
        <v>0</v>
      </c>
      <c r="D26" s="81">
        <v>0</v>
      </c>
      <c r="E26" s="81">
        <v>0</v>
      </c>
      <c r="F26" s="81">
        <v>0</v>
      </c>
      <c r="G26" s="81">
        <v>6990</v>
      </c>
      <c r="H26" s="81">
        <v>0</v>
      </c>
      <c r="I26" s="81">
        <v>0</v>
      </c>
      <c r="J26" s="81">
        <v>0</v>
      </c>
      <c r="K26" s="79">
        <f t="shared" si="0"/>
        <v>6990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15276</v>
      </c>
      <c r="H29" s="81">
        <v>0</v>
      </c>
      <c r="I29" s="81">
        <v>34487</v>
      </c>
      <c r="J29" s="81">
        <v>0</v>
      </c>
      <c r="K29" s="79">
        <f t="shared" si="0"/>
        <v>49763</v>
      </c>
    </row>
    <row r="30" spans="1:11" x14ac:dyDescent="0.25">
      <c r="A30" s="46" t="s">
        <v>31</v>
      </c>
      <c r="B30" s="26"/>
      <c r="C30" s="80">
        <v>0</v>
      </c>
      <c r="D30" s="81">
        <v>0</v>
      </c>
      <c r="E30" s="81">
        <v>0</v>
      </c>
      <c r="F30" s="81">
        <v>0</v>
      </c>
      <c r="G30" s="81">
        <v>745936</v>
      </c>
      <c r="H30" s="81">
        <v>0</v>
      </c>
      <c r="I30" s="81">
        <v>0</v>
      </c>
      <c r="J30" s="81">
        <v>0</v>
      </c>
      <c r="K30" s="79">
        <f t="shared" si="0"/>
        <v>745936</v>
      </c>
    </row>
    <row r="31" spans="1:11" x14ac:dyDescent="0.25">
      <c r="A31" s="46" t="s">
        <v>32</v>
      </c>
      <c r="B31" s="26"/>
      <c r="C31" s="80">
        <v>0</v>
      </c>
      <c r="D31" s="81">
        <v>0</v>
      </c>
      <c r="E31" s="81">
        <v>0</v>
      </c>
      <c r="F31" s="81">
        <v>0</v>
      </c>
      <c r="G31" s="81">
        <v>184064</v>
      </c>
      <c r="H31" s="81">
        <v>0</v>
      </c>
      <c r="I31" s="81">
        <v>0</v>
      </c>
      <c r="J31" s="81">
        <v>0</v>
      </c>
      <c r="K31" s="79">
        <f t="shared" si="0"/>
        <v>184064</v>
      </c>
    </row>
    <row r="32" spans="1:11" x14ac:dyDescent="0.25">
      <c r="A32" s="46" t="s">
        <v>33</v>
      </c>
      <c r="B32" s="26"/>
      <c r="C32" s="80">
        <v>0</v>
      </c>
      <c r="D32" s="81">
        <v>0</v>
      </c>
      <c r="E32" s="81">
        <v>37282</v>
      </c>
      <c r="F32" s="81">
        <v>0</v>
      </c>
      <c r="G32" s="81">
        <v>3811236</v>
      </c>
      <c r="H32" s="81">
        <v>48199</v>
      </c>
      <c r="I32" s="81">
        <v>0</v>
      </c>
      <c r="J32" s="81">
        <v>0</v>
      </c>
      <c r="K32" s="79">
        <f t="shared" si="0"/>
        <v>3896717</v>
      </c>
    </row>
    <row r="33" spans="1:11" x14ac:dyDescent="0.25">
      <c r="A33" s="46" t="s">
        <v>34</v>
      </c>
      <c r="B33" s="26"/>
      <c r="C33" s="80">
        <v>0</v>
      </c>
      <c r="D33" s="81">
        <v>0</v>
      </c>
      <c r="E33" s="81">
        <v>0</v>
      </c>
      <c r="F33" s="81">
        <v>0</v>
      </c>
      <c r="G33" s="81">
        <v>1739</v>
      </c>
      <c r="H33" s="81">
        <v>0</v>
      </c>
      <c r="I33" s="81">
        <v>3000</v>
      </c>
      <c r="J33" s="81">
        <v>0</v>
      </c>
      <c r="K33" s="79">
        <f t="shared" si="0"/>
        <v>4739</v>
      </c>
    </row>
    <row r="34" spans="1:11" x14ac:dyDescent="0.25">
      <c r="A34" s="46" t="s">
        <v>35</v>
      </c>
      <c r="B34" s="26"/>
      <c r="C34" s="80">
        <v>4046822</v>
      </c>
      <c r="D34" s="81">
        <v>467146</v>
      </c>
      <c r="E34" s="81">
        <v>1030196</v>
      </c>
      <c r="F34" s="81">
        <v>0</v>
      </c>
      <c r="G34" s="81">
        <v>0</v>
      </c>
      <c r="H34" s="81">
        <v>0</v>
      </c>
      <c r="I34" s="81">
        <v>0</v>
      </c>
      <c r="J34" s="81">
        <v>0</v>
      </c>
      <c r="K34" s="79">
        <f t="shared" si="0"/>
        <v>5544164</v>
      </c>
    </row>
    <row r="35" spans="1:11" x14ac:dyDescent="0.25">
      <c r="A35" s="46" t="s">
        <v>36</v>
      </c>
      <c r="B35" s="26"/>
      <c r="C35" s="80">
        <v>0</v>
      </c>
      <c r="D35" s="81">
        <v>0</v>
      </c>
      <c r="E35" s="81">
        <v>0</v>
      </c>
      <c r="F35" s="81">
        <v>0</v>
      </c>
      <c r="G35" s="81">
        <v>0</v>
      </c>
      <c r="H35" s="81">
        <v>0</v>
      </c>
      <c r="I35" s="81">
        <v>0</v>
      </c>
      <c r="J35" s="81">
        <v>0</v>
      </c>
      <c r="K35" s="79">
        <f t="shared" si="0"/>
        <v>0</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565429</v>
      </c>
      <c r="H38" s="81">
        <v>0</v>
      </c>
      <c r="I38" s="81">
        <v>245347</v>
      </c>
      <c r="J38" s="81">
        <v>0</v>
      </c>
      <c r="K38" s="79">
        <f t="shared" si="0"/>
        <v>810776</v>
      </c>
    </row>
    <row r="39" spans="1:11" x14ac:dyDescent="0.25">
      <c r="A39" s="46" t="s">
        <v>1</v>
      </c>
      <c r="B39" s="26"/>
      <c r="C39" s="80">
        <v>4571899</v>
      </c>
      <c r="D39" s="81">
        <v>0</v>
      </c>
      <c r="E39" s="81">
        <v>0</v>
      </c>
      <c r="F39" s="81">
        <v>0</v>
      </c>
      <c r="G39" s="81">
        <v>676567</v>
      </c>
      <c r="H39" s="81">
        <v>0</v>
      </c>
      <c r="I39" s="81">
        <v>560809</v>
      </c>
      <c r="J39" s="81">
        <v>0</v>
      </c>
      <c r="K39" s="79">
        <f t="shared" si="0"/>
        <v>5809275</v>
      </c>
    </row>
    <row r="40" spans="1:11" x14ac:dyDescent="0.25">
      <c r="A40" s="46" t="s">
        <v>40</v>
      </c>
      <c r="B40" s="26"/>
      <c r="C40" s="80">
        <v>3788539</v>
      </c>
      <c r="D40" s="81">
        <v>0</v>
      </c>
      <c r="E40" s="81">
        <v>0</v>
      </c>
      <c r="F40" s="81">
        <v>0</v>
      </c>
      <c r="G40" s="81">
        <v>0</v>
      </c>
      <c r="H40" s="81">
        <v>0</v>
      </c>
      <c r="I40" s="81">
        <v>133437</v>
      </c>
      <c r="J40" s="81">
        <v>0</v>
      </c>
      <c r="K40" s="79">
        <f t="shared" si="0"/>
        <v>3921976</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49136</v>
      </c>
      <c r="F42" s="81">
        <v>0</v>
      </c>
      <c r="G42" s="81">
        <v>0</v>
      </c>
      <c r="H42" s="81">
        <v>0</v>
      </c>
      <c r="I42" s="81">
        <v>0</v>
      </c>
      <c r="J42" s="81">
        <v>0</v>
      </c>
      <c r="K42" s="79">
        <f t="shared" si="0"/>
        <v>49136</v>
      </c>
    </row>
    <row r="43" spans="1:11" x14ac:dyDescent="0.25">
      <c r="A43" s="46" t="s">
        <v>2</v>
      </c>
      <c r="B43" s="26"/>
      <c r="C43" s="80">
        <v>0</v>
      </c>
      <c r="D43" s="81">
        <v>0</v>
      </c>
      <c r="E43" s="81">
        <v>0</v>
      </c>
      <c r="F43" s="81">
        <v>0</v>
      </c>
      <c r="G43" s="81">
        <v>23235</v>
      </c>
      <c r="H43" s="81">
        <v>0</v>
      </c>
      <c r="I43" s="81">
        <v>0</v>
      </c>
      <c r="J43" s="81">
        <v>0</v>
      </c>
      <c r="K43" s="79">
        <f t="shared" si="0"/>
        <v>23235</v>
      </c>
    </row>
    <row r="44" spans="1:11" x14ac:dyDescent="0.25">
      <c r="A44" s="46" t="s">
        <v>43</v>
      </c>
      <c r="B44" s="26"/>
      <c r="C44" s="80">
        <v>0</v>
      </c>
      <c r="D44" s="81">
        <v>0</v>
      </c>
      <c r="E44" s="81">
        <v>0</v>
      </c>
      <c r="F44" s="81">
        <v>0</v>
      </c>
      <c r="G44" s="81">
        <v>743475</v>
      </c>
      <c r="H44" s="81">
        <v>0</v>
      </c>
      <c r="I44" s="81">
        <v>0</v>
      </c>
      <c r="J44" s="81">
        <v>0</v>
      </c>
      <c r="K44" s="79">
        <f t="shared" si="0"/>
        <v>743475</v>
      </c>
    </row>
    <row r="45" spans="1:11" x14ac:dyDescent="0.25">
      <c r="A45" s="46" t="s">
        <v>44</v>
      </c>
      <c r="B45" s="26"/>
      <c r="C45" s="80">
        <v>72692</v>
      </c>
      <c r="D45" s="81">
        <v>0</v>
      </c>
      <c r="E45" s="81">
        <v>0</v>
      </c>
      <c r="F45" s="81">
        <v>0</v>
      </c>
      <c r="G45" s="81">
        <v>0</v>
      </c>
      <c r="H45" s="81">
        <v>0</v>
      </c>
      <c r="I45" s="81">
        <v>1240</v>
      </c>
      <c r="J45" s="81">
        <v>0</v>
      </c>
      <c r="K45" s="79">
        <f t="shared" si="0"/>
        <v>73932</v>
      </c>
    </row>
    <row r="46" spans="1:11" x14ac:dyDescent="0.25">
      <c r="A46" s="46" t="s">
        <v>45</v>
      </c>
      <c r="B46" s="26"/>
      <c r="C46" s="80">
        <v>0</v>
      </c>
      <c r="D46" s="81">
        <v>0</v>
      </c>
      <c r="E46" s="81">
        <v>0</v>
      </c>
      <c r="F46" s="81">
        <v>0</v>
      </c>
      <c r="G46" s="81">
        <v>821750</v>
      </c>
      <c r="H46" s="81">
        <v>0</v>
      </c>
      <c r="I46" s="81">
        <v>70161</v>
      </c>
      <c r="J46" s="81">
        <v>0</v>
      </c>
      <c r="K46" s="79">
        <f t="shared" si="0"/>
        <v>891911</v>
      </c>
    </row>
    <row r="47" spans="1:11" x14ac:dyDescent="0.25">
      <c r="A47" s="46" t="s">
        <v>46</v>
      </c>
      <c r="B47" s="26"/>
      <c r="C47" s="80">
        <v>29989948</v>
      </c>
      <c r="D47" s="81">
        <v>0</v>
      </c>
      <c r="E47" s="81">
        <v>0</v>
      </c>
      <c r="F47" s="81">
        <v>0</v>
      </c>
      <c r="G47" s="81">
        <v>0</v>
      </c>
      <c r="H47" s="81">
        <v>0</v>
      </c>
      <c r="I47" s="81">
        <v>0</v>
      </c>
      <c r="J47" s="81">
        <v>0</v>
      </c>
      <c r="K47" s="79">
        <f t="shared" si="0"/>
        <v>29989948</v>
      </c>
    </row>
    <row r="48" spans="1:11" x14ac:dyDescent="0.25">
      <c r="A48" s="46" t="s">
        <v>47</v>
      </c>
      <c r="B48" s="26"/>
      <c r="C48" s="80">
        <v>0</v>
      </c>
      <c r="D48" s="81">
        <v>0</v>
      </c>
      <c r="E48" s="81">
        <v>0</v>
      </c>
      <c r="F48" s="81">
        <v>0</v>
      </c>
      <c r="G48" s="81">
        <v>635705</v>
      </c>
      <c r="H48" s="81">
        <v>0</v>
      </c>
      <c r="I48" s="81">
        <v>203022</v>
      </c>
      <c r="J48" s="81">
        <v>0</v>
      </c>
      <c r="K48" s="79">
        <f t="shared" si="0"/>
        <v>838727</v>
      </c>
    </row>
    <row r="49" spans="1:11" x14ac:dyDescent="0.25">
      <c r="A49" s="46" t="s">
        <v>48</v>
      </c>
      <c r="B49" s="26"/>
      <c r="C49" s="80">
        <v>0</v>
      </c>
      <c r="D49" s="81">
        <v>0</v>
      </c>
      <c r="E49" s="81">
        <v>0</v>
      </c>
      <c r="F49" s="81">
        <v>0</v>
      </c>
      <c r="G49" s="81">
        <v>115994</v>
      </c>
      <c r="H49" s="81">
        <v>0</v>
      </c>
      <c r="I49" s="81">
        <v>0</v>
      </c>
      <c r="J49" s="81">
        <v>0</v>
      </c>
      <c r="K49" s="79">
        <f t="shared" si="0"/>
        <v>115994</v>
      </c>
    </row>
    <row r="50" spans="1:11" x14ac:dyDescent="0.25">
      <c r="A50" s="46" t="s">
        <v>49</v>
      </c>
      <c r="B50" s="26"/>
      <c r="C50" s="80">
        <v>0</v>
      </c>
      <c r="D50" s="81">
        <v>0</v>
      </c>
      <c r="E50" s="81">
        <v>0</v>
      </c>
      <c r="F50" s="81">
        <v>0</v>
      </c>
      <c r="G50" s="81">
        <v>395039</v>
      </c>
      <c r="H50" s="81">
        <v>0</v>
      </c>
      <c r="I50" s="81">
        <v>0</v>
      </c>
      <c r="J50" s="81">
        <v>0</v>
      </c>
      <c r="K50" s="79">
        <f t="shared" si="0"/>
        <v>395039</v>
      </c>
    </row>
    <row r="51" spans="1:11" x14ac:dyDescent="0.25">
      <c r="A51" s="46" t="s">
        <v>3</v>
      </c>
      <c r="B51" s="26"/>
      <c r="C51" s="80">
        <v>0</v>
      </c>
      <c r="D51" s="81">
        <v>73</v>
      </c>
      <c r="E51" s="81">
        <v>0</v>
      </c>
      <c r="F51" s="81">
        <v>0</v>
      </c>
      <c r="G51" s="81">
        <v>92821</v>
      </c>
      <c r="H51" s="81">
        <v>159743</v>
      </c>
      <c r="I51" s="81">
        <v>0</v>
      </c>
      <c r="J51" s="81">
        <v>0</v>
      </c>
      <c r="K51" s="79">
        <f t="shared" si="0"/>
        <v>252637</v>
      </c>
    </row>
    <row r="52" spans="1:11" x14ac:dyDescent="0.25">
      <c r="A52" s="46" t="s">
        <v>50</v>
      </c>
      <c r="B52" s="26"/>
      <c r="C52" s="80">
        <v>0</v>
      </c>
      <c r="D52" s="81">
        <v>0</v>
      </c>
      <c r="E52" s="81">
        <v>0</v>
      </c>
      <c r="F52" s="81">
        <v>0</v>
      </c>
      <c r="G52" s="81">
        <v>3332808</v>
      </c>
      <c r="H52" s="81">
        <v>0</v>
      </c>
      <c r="I52" s="81">
        <v>6375</v>
      </c>
      <c r="J52" s="81">
        <v>0</v>
      </c>
      <c r="K52" s="79">
        <f t="shared" si="0"/>
        <v>3339183</v>
      </c>
    </row>
    <row r="53" spans="1:11" x14ac:dyDescent="0.25">
      <c r="A53" s="46" t="s">
        <v>51</v>
      </c>
      <c r="B53" s="26"/>
      <c r="C53" s="80">
        <v>0</v>
      </c>
      <c r="D53" s="81">
        <v>0</v>
      </c>
      <c r="E53" s="81">
        <v>0</v>
      </c>
      <c r="F53" s="81">
        <v>0</v>
      </c>
      <c r="G53" s="81">
        <v>387406</v>
      </c>
      <c r="H53" s="81">
        <v>0</v>
      </c>
      <c r="I53" s="81">
        <v>247647</v>
      </c>
      <c r="J53" s="81">
        <v>0</v>
      </c>
      <c r="K53" s="79">
        <f t="shared" si="0"/>
        <v>635053</v>
      </c>
    </row>
    <row r="54" spans="1:11" x14ac:dyDescent="0.25">
      <c r="A54" s="46" t="s">
        <v>4</v>
      </c>
      <c r="B54" s="26"/>
      <c r="C54" s="80">
        <v>14791627</v>
      </c>
      <c r="D54" s="81">
        <v>2922015</v>
      </c>
      <c r="E54" s="81">
        <v>0</v>
      </c>
      <c r="F54" s="81">
        <v>0</v>
      </c>
      <c r="G54" s="81">
        <v>3185358</v>
      </c>
      <c r="H54" s="81">
        <v>0</v>
      </c>
      <c r="I54" s="81">
        <v>0</v>
      </c>
      <c r="J54" s="81">
        <v>0</v>
      </c>
      <c r="K54" s="79">
        <f t="shared" si="0"/>
        <v>20899000</v>
      </c>
    </row>
    <row r="55" spans="1:11" x14ac:dyDescent="0.25">
      <c r="A55" s="46" t="s">
        <v>52</v>
      </c>
      <c r="B55" s="26"/>
      <c r="C55" s="80">
        <v>0</v>
      </c>
      <c r="D55" s="81">
        <v>0</v>
      </c>
      <c r="E55" s="81">
        <v>0</v>
      </c>
      <c r="F55" s="81">
        <v>0</v>
      </c>
      <c r="G55" s="81">
        <v>1057236</v>
      </c>
      <c r="H55" s="81">
        <v>0</v>
      </c>
      <c r="I55" s="81">
        <v>12900</v>
      </c>
      <c r="J55" s="81">
        <v>0</v>
      </c>
      <c r="K55" s="79">
        <f t="shared" si="0"/>
        <v>1070136</v>
      </c>
    </row>
    <row r="56" spans="1:11" x14ac:dyDescent="0.25">
      <c r="A56" s="46" t="s">
        <v>53</v>
      </c>
      <c r="B56" s="26"/>
      <c r="C56" s="80">
        <v>0</v>
      </c>
      <c r="D56" s="81">
        <v>0</v>
      </c>
      <c r="E56" s="81">
        <v>0</v>
      </c>
      <c r="F56" s="81">
        <v>0</v>
      </c>
      <c r="G56" s="81">
        <v>1806874</v>
      </c>
      <c r="H56" s="81">
        <v>0</v>
      </c>
      <c r="I56" s="81">
        <v>0</v>
      </c>
      <c r="J56" s="81">
        <v>0</v>
      </c>
      <c r="K56" s="79">
        <f t="shared" si="0"/>
        <v>1806874</v>
      </c>
    </row>
    <row r="57" spans="1:11" x14ac:dyDescent="0.25">
      <c r="A57" s="46" t="s">
        <v>54</v>
      </c>
      <c r="B57" s="26"/>
      <c r="C57" s="80">
        <v>0</v>
      </c>
      <c r="D57" s="81">
        <v>0</v>
      </c>
      <c r="E57" s="81">
        <v>0</v>
      </c>
      <c r="F57" s="81">
        <v>0</v>
      </c>
      <c r="G57" s="81">
        <v>1374900</v>
      </c>
      <c r="H57" s="81">
        <v>0</v>
      </c>
      <c r="I57" s="81">
        <v>0</v>
      </c>
      <c r="J57" s="81">
        <v>0</v>
      </c>
      <c r="K57" s="79">
        <f t="shared" si="0"/>
        <v>1374900</v>
      </c>
    </row>
    <row r="58" spans="1:11" x14ac:dyDescent="0.25">
      <c r="A58" s="46" t="s">
        <v>55</v>
      </c>
      <c r="B58" s="26"/>
      <c r="C58" s="80">
        <v>0</v>
      </c>
      <c r="D58" s="81">
        <v>0</v>
      </c>
      <c r="E58" s="81">
        <v>0</v>
      </c>
      <c r="F58" s="81">
        <v>0</v>
      </c>
      <c r="G58" s="81">
        <v>198255</v>
      </c>
      <c r="H58" s="81">
        <v>0</v>
      </c>
      <c r="I58" s="81">
        <v>0</v>
      </c>
      <c r="J58" s="81">
        <v>0</v>
      </c>
      <c r="K58" s="79">
        <f t="shared" si="0"/>
        <v>198255</v>
      </c>
    </row>
    <row r="59" spans="1:11" x14ac:dyDescent="0.25">
      <c r="A59" s="46" t="s">
        <v>98</v>
      </c>
      <c r="B59" s="26"/>
      <c r="C59" s="80">
        <v>0</v>
      </c>
      <c r="D59" s="81">
        <v>0</v>
      </c>
      <c r="E59" s="81">
        <v>0</v>
      </c>
      <c r="F59" s="81">
        <v>0</v>
      </c>
      <c r="G59" s="81">
        <v>752892</v>
      </c>
      <c r="H59" s="81">
        <v>0</v>
      </c>
      <c r="I59" s="81">
        <v>268300</v>
      </c>
      <c r="J59" s="81">
        <v>0</v>
      </c>
      <c r="K59" s="79">
        <f t="shared" si="0"/>
        <v>1021192</v>
      </c>
    </row>
    <row r="60" spans="1:11" x14ac:dyDescent="0.25">
      <c r="A60" s="46" t="s">
        <v>99</v>
      </c>
      <c r="B60" s="26"/>
      <c r="C60" s="80">
        <v>2844487</v>
      </c>
      <c r="D60" s="81">
        <v>0</v>
      </c>
      <c r="E60" s="81">
        <v>0</v>
      </c>
      <c r="F60" s="81">
        <v>0</v>
      </c>
      <c r="G60" s="81">
        <v>533648</v>
      </c>
      <c r="H60" s="81">
        <v>0</v>
      </c>
      <c r="I60" s="81">
        <v>104661</v>
      </c>
      <c r="J60" s="81">
        <v>0</v>
      </c>
      <c r="K60" s="79">
        <f t="shared" si="0"/>
        <v>3482796</v>
      </c>
    </row>
    <row r="61" spans="1:11" x14ac:dyDescent="0.25">
      <c r="A61" s="46" t="s">
        <v>56</v>
      </c>
      <c r="B61" s="26"/>
      <c r="C61" s="80">
        <v>2813736</v>
      </c>
      <c r="D61" s="81">
        <v>0</v>
      </c>
      <c r="E61" s="81">
        <v>0</v>
      </c>
      <c r="F61" s="81">
        <v>0</v>
      </c>
      <c r="G61" s="81">
        <v>466848</v>
      </c>
      <c r="H61" s="81">
        <v>0</v>
      </c>
      <c r="I61" s="81">
        <v>0</v>
      </c>
      <c r="J61" s="81">
        <v>0</v>
      </c>
      <c r="K61" s="79">
        <f t="shared" si="0"/>
        <v>3280584</v>
      </c>
    </row>
    <row r="62" spans="1:11" x14ac:dyDescent="0.25">
      <c r="A62" s="46" t="s">
        <v>6</v>
      </c>
      <c r="B62" s="26"/>
      <c r="C62" s="80">
        <v>9446828</v>
      </c>
      <c r="D62" s="81">
        <v>0</v>
      </c>
      <c r="E62" s="81">
        <v>0</v>
      </c>
      <c r="F62" s="81">
        <v>0</v>
      </c>
      <c r="G62" s="81">
        <v>2289381</v>
      </c>
      <c r="H62" s="81">
        <v>0</v>
      </c>
      <c r="I62" s="81">
        <v>0</v>
      </c>
      <c r="J62" s="81">
        <v>0</v>
      </c>
      <c r="K62" s="79">
        <f t="shared" si="0"/>
        <v>11736209</v>
      </c>
    </row>
    <row r="63" spans="1:11" x14ac:dyDescent="0.25">
      <c r="A63" s="46" t="s">
        <v>5</v>
      </c>
      <c r="B63" s="26"/>
      <c r="C63" s="80">
        <v>0</v>
      </c>
      <c r="D63" s="81">
        <v>0</v>
      </c>
      <c r="E63" s="81">
        <v>0</v>
      </c>
      <c r="F63" s="81">
        <v>0</v>
      </c>
      <c r="G63" s="81">
        <v>1044751</v>
      </c>
      <c r="H63" s="81">
        <v>0</v>
      </c>
      <c r="I63" s="81">
        <v>132403</v>
      </c>
      <c r="J63" s="81">
        <v>0</v>
      </c>
      <c r="K63" s="79">
        <f t="shared" si="0"/>
        <v>1177154</v>
      </c>
    </row>
    <row r="64" spans="1:11" x14ac:dyDescent="0.25">
      <c r="A64" s="46" t="s">
        <v>57</v>
      </c>
      <c r="B64" s="26"/>
      <c r="C64" s="80">
        <v>0</v>
      </c>
      <c r="D64" s="81">
        <v>0</v>
      </c>
      <c r="E64" s="81">
        <v>0</v>
      </c>
      <c r="F64" s="81">
        <v>0</v>
      </c>
      <c r="G64" s="81">
        <v>108196</v>
      </c>
      <c r="H64" s="81">
        <v>0</v>
      </c>
      <c r="I64" s="81">
        <v>0</v>
      </c>
      <c r="J64" s="81">
        <v>0</v>
      </c>
      <c r="K64" s="79">
        <f t="shared" si="0"/>
        <v>108196</v>
      </c>
    </row>
    <row r="65" spans="1:11" x14ac:dyDescent="0.25">
      <c r="A65" s="46" t="s">
        <v>58</v>
      </c>
      <c r="B65" s="26"/>
      <c r="C65" s="80">
        <v>0</v>
      </c>
      <c r="D65" s="81">
        <v>0</v>
      </c>
      <c r="E65" s="81">
        <v>0</v>
      </c>
      <c r="F65" s="81">
        <v>0</v>
      </c>
      <c r="G65" s="81">
        <v>13050</v>
      </c>
      <c r="H65" s="81">
        <v>0</v>
      </c>
      <c r="I65" s="81">
        <v>0</v>
      </c>
      <c r="J65" s="81">
        <v>0</v>
      </c>
      <c r="K65" s="79">
        <f t="shared" si="0"/>
        <v>13050</v>
      </c>
    </row>
    <row r="66" spans="1:11" x14ac:dyDescent="0.25">
      <c r="A66" s="46" t="s">
        <v>59</v>
      </c>
      <c r="B66" s="26"/>
      <c r="C66" s="80">
        <v>0</v>
      </c>
      <c r="D66" s="81">
        <v>0</v>
      </c>
      <c r="E66" s="81">
        <v>0</v>
      </c>
      <c r="F66" s="81">
        <v>0</v>
      </c>
      <c r="G66" s="81">
        <v>7935</v>
      </c>
      <c r="H66" s="81">
        <v>0</v>
      </c>
      <c r="I66" s="81">
        <v>0</v>
      </c>
      <c r="J66" s="81">
        <v>0</v>
      </c>
      <c r="K66" s="79">
        <f t="shared" si="0"/>
        <v>7935</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280171</v>
      </c>
      <c r="H68" s="81">
        <v>0</v>
      </c>
      <c r="I68" s="81">
        <v>354902</v>
      </c>
      <c r="J68" s="81">
        <v>0</v>
      </c>
      <c r="K68" s="79">
        <f t="shared" si="0"/>
        <v>635073</v>
      </c>
    </row>
    <row r="69" spans="1:11" x14ac:dyDescent="0.25">
      <c r="A69" s="46" t="s">
        <v>62</v>
      </c>
      <c r="B69" s="26"/>
      <c r="C69" s="80">
        <v>425735</v>
      </c>
      <c r="D69" s="81">
        <v>0</v>
      </c>
      <c r="E69" s="81">
        <v>0</v>
      </c>
      <c r="F69" s="81">
        <v>0</v>
      </c>
      <c r="G69" s="81">
        <v>38186</v>
      </c>
      <c r="H69" s="81">
        <v>0</v>
      </c>
      <c r="I69" s="81">
        <v>0</v>
      </c>
      <c r="J69" s="81">
        <v>0</v>
      </c>
      <c r="K69" s="79">
        <f t="shared" si="0"/>
        <v>463921</v>
      </c>
    </row>
    <row r="70" spans="1:11" x14ac:dyDescent="0.25">
      <c r="A70" s="46" t="s">
        <v>63</v>
      </c>
      <c r="B70" s="26"/>
      <c r="C70" s="80">
        <v>0</v>
      </c>
      <c r="D70" s="81">
        <v>0</v>
      </c>
      <c r="E70" s="81">
        <v>0</v>
      </c>
      <c r="F70" s="81">
        <v>0</v>
      </c>
      <c r="G70" s="81">
        <v>84063</v>
      </c>
      <c r="H70" s="81">
        <v>0</v>
      </c>
      <c r="I70" s="81">
        <v>0</v>
      </c>
      <c r="J70" s="81">
        <v>0</v>
      </c>
      <c r="K70" s="79">
        <f t="shared" si="0"/>
        <v>84063</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92417410</v>
      </c>
      <c r="D72" s="61">
        <f t="shared" si="1"/>
        <v>3389234</v>
      </c>
      <c r="E72" s="61">
        <f t="shared" si="1"/>
        <v>1383098</v>
      </c>
      <c r="F72" s="61">
        <f t="shared" si="1"/>
        <v>719133</v>
      </c>
      <c r="G72" s="61">
        <f t="shared" si="1"/>
        <v>34878932</v>
      </c>
      <c r="H72" s="61">
        <f>SUM(H5:H71)</f>
        <v>207942</v>
      </c>
      <c r="I72" s="61">
        <f>SUM(I5:I71)</f>
        <v>2935272</v>
      </c>
      <c r="J72" s="61">
        <f>SUM(J5:J71)</f>
        <v>51239</v>
      </c>
      <c r="K72" s="62">
        <f t="shared" si="1"/>
        <v>135982260</v>
      </c>
    </row>
    <row r="73" spans="1:11" x14ac:dyDescent="0.25">
      <c r="A73" s="56" t="s">
        <v>74</v>
      </c>
      <c r="B73" s="59"/>
      <c r="C73" s="63">
        <f>(C72/$K72)</f>
        <v>0.67962843094385983</v>
      </c>
      <c r="D73" s="64">
        <f t="shared" ref="D73:K73" si="2">(D72/$K72)</f>
        <v>2.4924089362833062E-2</v>
      </c>
      <c r="E73" s="64">
        <f t="shared" si="2"/>
        <v>1.0171164974019405E-2</v>
      </c>
      <c r="F73" s="64">
        <f t="shared" si="2"/>
        <v>5.2884324764127322E-3</v>
      </c>
      <c r="G73" s="64">
        <f t="shared" si="2"/>
        <v>0.25649619295928749</v>
      </c>
      <c r="H73" s="64">
        <f t="shared" si="2"/>
        <v>1.5291847627771447E-3</v>
      </c>
      <c r="I73" s="64">
        <f t="shared" si="2"/>
        <v>2.1585698016785424E-2</v>
      </c>
      <c r="J73" s="64">
        <f t="shared" si="2"/>
        <v>3.7680650402486322E-4</v>
      </c>
      <c r="K73" s="65">
        <f t="shared" si="2"/>
        <v>1</v>
      </c>
    </row>
    <row r="74" spans="1:11" x14ac:dyDescent="0.25">
      <c r="A74" s="66" t="s">
        <v>96</v>
      </c>
      <c r="B74" s="52"/>
      <c r="C74" s="67">
        <f>COUNTIF(C5:C71,"&gt;0")</f>
        <v>18</v>
      </c>
      <c r="D74" s="67">
        <f t="shared" ref="D74:K74" si="3">COUNTIF(D5:D71,"&gt;0")</f>
        <v>3</v>
      </c>
      <c r="E74" s="67">
        <f t="shared" si="3"/>
        <v>4</v>
      </c>
      <c r="F74" s="67">
        <f t="shared" si="3"/>
        <v>1</v>
      </c>
      <c r="G74" s="67">
        <f t="shared" si="3"/>
        <v>50</v>
      </c>
      <c r="H74" s="67">
        <f t="shared" si="3"/>
        <v>2</v>
      </c>
      <c r="I74" s="67">
        <f t="shared" si="3"/>
        <v>19</v>
      </c>
      <c r="J74" s="67">
        <f t="shared" si="3"/>
        <v>4</v>
      </c>
      <c r="K74" s="69">
        <f t="shared" si="3"/>
        <v>56</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84</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547566</v>
      </c>
      <c r="H5" s="22">
        <v>0</v>
      </c>
      <c r="I5" s="22">
        <v>0</v>
      </c>
      <c r="J5" s="22">
        <v>0</v>
      </c>
      <c r="K5" s="24">
        <f>SUM(C5:J5)</f>
        <v>547566</v>
      </c>
    </row>
    <row r="6" spans="1:11" x14ac:dyDescent="0.25">
      <c r="A6" s="46" t="s">
        <v>8</v>
      </c>
      <c r="B6" s="26"/>
      <c r="C6" s="80">
        <v>321885</v>
      </c>
      <c r="D6" s="81">
        <v>0</v>
      </c>
      <c r="E6" s="81">
        <v>0</v>
      </c>
      <c r="F6" s="81">
        <v>0</v>
      </c>
      <c r="G6" s="81">
        <v>16790</v>
      </c>
      <c r="H6" s="81">
        <v>0</v>
      </c>
      <c r="I6" s="81">
        <v>0</v>
      </c>
      <c r="J6" s="81">
        <v>0</v>
      </c>
      <c r="K6" s="79">
        <f>SUM(C6:J6)</f>
        <v>338675</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612051</v>
      </c>
      <c r="D8" s="81">
        <v>0</v>
      </c>
      <c r="E8" s="81">
        <v>0</v>
      </c>
      <c r="F8" s="81">
        <v>0</v>
      </c>
      <c r="G8" s="81">
        <v>10223</v>
      </c>
      <c r="H8" s="81">
        <v>0</v>
      </c>
      <c r="I8" s="81">
        <v>0</v>
      </c>
      <c r="J8" s="81">
        <v>0</v>
      </c>
      <c r="K8" s="79">
        <f t="shared" si="0"/>
        <v>622274</v>
      </c>
    </row>
    <row r="9" spans="1:11" x14ac:dyDescent="0.25">
      <c r="A9" s="46" t="s">
        <v>11</v>
      </c>
      <c r="B9" s="26"/>
      <c r="C9" s="80">
        <v>4679210</v>
      </c>
      <c r="D9" s="81">
        <v>0</v>
      </c>
      <c r="E9" s="81">
        <v>0</v>
      </c>
      <c r="F9" s="81">
        <v>0</v>
      </c>
      <c r="G9" s="81">
        <v>1113301</v>
      </c>
      <c r="H9" s="81">
        <v>0</v>
      </c>
      <c r="I9" s="81">
        <v>0</v>
      </c>
      <c r="J9" s="81">
        <v>0</v>
      </c>
      <c r="K9" s="79">
        <f t="shared" si="0"/>
        <v>5792511</v>
      </c>
    </row>
    <row r="10" spans="1:11" x14ac:dyDescent="0.25">
      <c r="A10" s="46" t="s">
        <v>12</v>
      </c>
      <c r="B10" s="26"/>
      <c r="C10" s="80">
        <v>0</v>
      </c>
      <c r="D10" s="81">
        <v>0</v>
      </c>
      <c r="E10" s="81">
        <v>0</v>
      </c>
      <c r="F10" s="81">
        <v>0</v>
      </c>
      <c r="G10" s="81">
        <v>748000</v>
      </c>
      <c r="H10" s="81">
        <v>0</v>
      </c>
      <c r="I10" s="81">
        <v>0</v>
      </c>
      <c r="J10" s="81">
        <v>0</v>
      </c>
      <c r="K10" s="79">
        <f t="shared" si="0"/>
        <v>748000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4622139</v>
      </c>
      <c r="D12" s="81">
        <v>0</v>
      </c>
      <c r="E12" s="81">
        <v>0</v>
      </c>
      <c r="F12" s="81">
        <v>0</v>
      </c>
      <c r="G12" s="81">
        <v>866924</v>
      </c>
      <c r="H12" s="81">
        <v>0</v>
      </c>
      <c r="I12" s="81">
        <v>0</v>
      </c>
      <c r="J12" s="81">
        <v>0</v>
      </c>
      <c r="K12" s="79">
        <f t="shared" si="0"/>
        <v>5489063</v>
      </c>
    </row>
    <row r="13" spans="1:11" x14ac:dyDescent="0.25">
      <c r="A13" s="46" t="s">
        <v>15</v>
      </c>
      <c r="B13" s="26"/>
      <c r="C13" s="80">
        <v>0</v>
      </c>
      <c r="D13" s="81">
        <v>0</v>
      </c>
      <c r="E13" s="81">
        <v>0</v>
      </c>
      <c r="F13" s="81">
        <v>0</v>
      </c>
      <c r="G13" s="81">
        <v>626060</v>
      </c>
      <c r="H13" s="81">
        <v>0</v>
      </c>
      <c r="I13" s="81">
        <v>0</v>
      </c>
      <c r="J13" s="81">
        <v>0</v>
      </c>
      <c r="K13" s="79">
        <f t="shared" si="0"/>
        <v>626060</v>
      </c>
    </row>
    <row r="14" spans="1:11" x14ac:dyDescent="0.25">
      <c r="A14" s="46" t="s">
        <v>16</v>
      </c>
      <c r="B14" s="26"/>
      <c r="C14" s="80">
        <v>113992</v>
      </c>
      <c r="D14" s="81">
        <v>0</v>
      </c>
      <c r="E14" s="81">
        <v>0</v>
      </c>
      <c r="F14" s="81">
        <v>0</v>
      </c>
      <c r="G14" s="81">
        <v>414342</v>
      </c>
      <c r="H14" s="81">
        <v>0</v>
      </c>
      <c r="I14" s="81">
        <v>0</v>
      </c>
      <c r="J14" s="81">
        <v>0</v>
      </c>
      <c r="K14" s="79">
        <f t="shared" si="0"/>
        <v>528334</v>
      </c>
    </row>
    <row r="15" spans="1:11" x14ac:dyDescent="0.25">
      <c r="A15" s="46" t="s">
        <v>17</v>
      </c>
      <c r="B15" s="26"/>
      <c r="C15" s="80">
        <v>0</v>
      </c>
      <c r="D15" s="81">
        <v>0</v>
      </c>
      <c r="E15" s="81">
        <v>0</v>
      </c>
      <c r="F15" s="81">
        <v>0</v>
      </c>
      <c r="G15" s="81">
        <v>1578043</v>
      </c>
      <c r="H15" s="81">
        <v>0</v>
      </c>
      <c r="I15" s="81">
        <v>0</v>
      </c>
      <c r="J15" s="81">
        <v>489821</v>
      </c>
      <c r="K15" s="79">
        <f t="shared" si="0"/>
        <v>2067864</v>
      </c>
    </row>
    <row r="16" spans="1:11" x14ac:dyDescent="0.25">
      <c r="A16" s="46" t="s">
        <v>18</v>
      </c>
      <c r="B16" s="26"/>
      <c r="C16" s="80">
        <v>0</v>
      </c>
      <c r="D16" s="81">
        <v>0</v>
      </c>
      <c r="E16" s="81">
        <v>0</v>
      </c>
      <c r="F16" s="81">
        <v>0</v>
      </c>
      <c r="G16" s="81">
        <v>139225</v>
      </c>
      <c r="H16" s="81">
        <v>35880</v>
      </c>
      <c r="I16" s="81">
        <v>0</v>
      </c>
      <c r="J16" s="81">
        <v>0</v>
      </c>
      <c r="K16" s="79">
        <f t="shared" si="0"/>
        <v>175105</v>
      </c>
    </row>
    <row r="17" spans="1:11" x14ac:dyDescent="0.25">
      <c r="A17" s="46" t="s">
        <v>105</v>
      </c>
      <c r="B17" s="26"/>
      <c r="C17" s="80">
        <v>0</v>
      </c>
      <c r="D17" s="81">
        <v>0</v>
      </c>
      <c r="E17" s="81">
        <v>0</v>
      </c>
      <c r="F17" s="81">
        <v>0</v>
      </c>
      <c r="G17" s="81">
        <v>184576</v>
      </c>
      <c r="H17" s="81">
        <v>0</v>
      </c>
      <c r="I17" s="81">
        <v>0</v>
      </c>
      <c r="J17" s="81">
        <v>0</v>
      </c>
      <c r="K17" s="79">
        <f t="shared" si="0"/>
        <v>184576</v>
      </c>
    </row>
    <row r="18" spans="1:11" x14ac:dyDescent="0.25">
      <c r="A18" s="46" t="s">
        <v>19</v>
      </c>
      <c r="B18" s="26"/>
      <c r="C18" s="80">
        <v>0</v>
      </c>
      <c r="D18" s="81">
        <v>0</v>
      </c>
      <c r="E18" s="81">
        <v>0</v>
      </c>
      <c r="F18" s="81">
        <v>0</v>
      </c>
      <c r="G18" s="81">
        <v>3950</v>
      </c>
      <c r="H18" s="81">
        <v>0</v>
      </c>
      <c r="I18" s="81">
        <v>0</v>
      </c>
      <c r="J18" s="81">
        <v>20</v>
      </c>
      <c r="K18" s="79">
        <f t="shared" si="0"/>
        <v>3970</v>
      </c>
    </row>
    <row r="19" spans="1:11" x14ac:dyDescent="0.25">
      <c r="A19" s="46" t="s">
        <v>20</v>
      </c>
      <c r="B19" s="26" t="s">
        <v>65</v>
      </c>
      <c r="C19" s="80"/>
      <c r="D19" s="81"/>
      <c r="E19" s="81"/>
      <c r="F19" s="81"/>
      <c r="G19" s="81"/>
      <c r="H19" s="81"/>
      <c r="I19" s="81"/>
      <c r="J19" s="81">
        <v>0</v>
      </c>
      <c r="K19" s="79">
        <f t="shared" si="0"/>
        <v>0</v>
      </c>
    </row>
    <row r="20" spans="1:11" x14ac:dyDescent="0.25">
      <c r="A20" s="46" t="s">
        <v>22</v>
      </c>
      <c r="B20" s="26"/>
      <c r="C20" s="80">
        <v>6051128</v>
      </c>
      <c r="D20" s="81">
        <v>0</v>
      </c>
      <c r="E20" s="81">
        <v>0</v>
      </c>
      <c r="F20" s="81">
        <v>885688</v>
      </c>
      <c r="G20" s="81">
        <v>1933278</v>
      </c>
      <c r="H20" s="81">
        <v>0</v>
      </c>
      <c r="I20" s="81">
        <v>467575</v>
      </c>
      <c r="J20" s="81">
        <v>172</v>
      </c>
      <c r="K20" s="79">
        <f t="shared" si="0"/>
        <v>9337841</v>
      </c>
    </row>
    <row r="21" spans="1:11" x14ac:dyDescent="0.25">
      <c r="A21" s="46" t="s">
        <v>21</v>
      </c>
      <c r="B21" s="26"/>
      <c r="C21" s="80">
        <v>0</v>
      </c>
      <c r="D21" s="81">
        <v>0</v>
      </c>
      <c r="E21" s="81">
        <v>0</v>
      </c>
      <c r="F21" s="81">
        <v>0</v>
      </c>
      <c r="G21" s="81">
        <v>6804</v>
      </c>
      <c r="H21" s="81">
        <v>0</v>
      </c>
      <c r="I21" s="81">
        <v>0</v>
      </c>
      <c r="J21" s="81">
        <v>11762</v>
      </c>
      <c r="K21" s="79">
        <f t="shared" si="0"/>
        <v>18566</v>
      </c>
    </row>
    <row r="22" spans="1:11" x14ac:dyDescent="0.25">
      <c r="A22" s="46" t="s">
        <v>23</v>
      </c>
      <c r="B22" s="26"/>
      <c r="C22" s="80">
        <v>0</v>
      </c>
      <c r="D22" s="81">
        <v>0</v>
      </c>
      <c r="E22" s="81">
        <v>0</v>
      </c>
      <c r="F22" s="81">
        <v>0</v>
      </c>
      <c r="G22" s="81">
        <v>20624</v>
      </c>
      <c r="H22" s="81">
        <v>0</v>
      </c>
      <c r="I22" s="81">
        <v>0</v>
      </c>
      <c r="J22" s="81">
        <v>0</v>
      </c>
      <c r="K22" s="79">
        <f t="shared" si="0"/>
        <v>20624</v>
      </c>
    </row>
    <row r="23" spans="1:11" x14ac:dyDescent="0.25">
      <c r="A23" s="46" t="s">
        <v>24</v>
      </c>
      <c r="B23" s="26"/>
      <c r="C23" s="80">
        <v>0</v>
      </c>
      <c r="D23" s="81">
        <v>0</v>
      </c>
      <c r="E23" s="81">
        <v>0</v>
      </c>
      <c r="F23" s="81">
        <v>0</v>
      </c>
      <c r="G23" s="81">
        <v>18993</v>
      </c>
      <c r="H23" s="81">
        <v>0</v>
      </c>
      <c r="I23" s="81">
        <v>130962</v>
      </c>
      <c r="J23" s="81">
        <v>0</v>
      </c>
      <c r="K23" s="79">
        <f t="shared" si="0"/>
        <v>149955</v>
      </c>
    </row>
    <row r="24" spans="1:11" x14ac:dyDescent="0.25">
      <c r="A24" s="46" t="s">
        <v>25</v>
      </c>
      <c r="B24" s="26"/>
      <c r="C24" s="80">
        <v>0</v>
      </c>
      <c r="D24" s="81">
        <v>70980</v>
      </c>
      <c r="E24" s="81">
        <v>0</v>
      </c>
      <c r="F24" s="81">
        <v>0</v>
      </c>
      <c r="G24" s="81">
        <v>0</v>
      </c>
      <c r="H24" s="81">
        <v>0</v>
      </c>
      <c r="I24" s="81">
        <v>0</v>
      </c>
      <c r="J24" s="81">
        <v>0</v>
      </c>
      <c r="K24" s="79">
        <f t="shared" si="0"/>
        <v>70980</v>
      </c>
    </row>
    <row r="25" spans="1:11" x14ac:dyDescent="0.25">
      <c r="A25" s="46" t="s">
        <v>26</v>
      </c>
      <c r="B25" s="26"/>
      <c r="C25" s="80">
        <v>0</v>
      </c>
      <c r="D25" s="81">
        <v>0</v>
      </c>
      <c r="E25" s="81">
        <v>0</v>
      </c>
      <c r="F25" s="81">
        <v>0</v>
      </c>
      <c r="G25" s="81">
        <v>10345</v>
      </c>
      <c r="H25" s="81">
        <v>0</v>
      </c>
      <c r="I25" s="81">
        <v>9435</v>
      </c>
      <c r="J25" s="81">
        <v>0</v>
      </c>
      <c r="K25" s="79">
        <f t="shared" si="0"/>
        <v>19780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776</v>
      </c>
      <c r="J27" s="81">
        <v>0</v>
      </c>
      <c r="K27" s="79">
        <f t="shared" si="0"/>
        <v>776</v>
      </c>
    </row>
    <row r="28" spans="1:11" x14ac:dyDescent="0.25">
      <c r="A28" s="46" t="s">
        <v>29</v>
      </c>
      <c r="B28" s="26"/>
      <c r="C28" s="80">
        <v>0</v>
      </c>
      <c r="D28" s="81">
        <v>0</v>
      </c>
      <c r="E28" s="81">
        <v>0</v>
      </c>
      <c r="F28" s="81">
        <v>0</v>
      </c>
      <c r="G28" s="81">
        <v>13877</v>
      </c>
      <c r="H28" s="81">
        <v>0</v>
      </c>
      <c r="I28" s="81">
        <v>0</v>
      </c>
      <c r="J28" s="81">
        <v>0</v>
      </c>
      <c r="K28" s="79">
        <f t="shared" si="0"/>
        <v>13877</v>
      </c>
    </row>
    <row r="29" spans="1:11" x14ac:dyDescent="0.25">
      <c r="A29" s="46" t="s">
        <v>30</v>
      </c>
      <c r="B29" s="26"/>
      <c r="C29" s="80">
        <v>0</v>
      </c>
      <c r="D29" s="81">
        <v>0</v>
      </c>
      <c r="E29" s="81">
        <v>0</v>
      </c>
      <c r="F29" s="81">
        <v>0</v>
      </c>
      <c r="G29" s="81">
        <v>15968</v>
      </c>
      <c r="H29" s="81">
        <v>0</v>
      </c>
      <c r="I29" s="81">
        <v>36452</v>
      </c>
      <c r="J29" s="81">
        <v>0</v>
      </c>
      <c r="K29" s="79">
        <f t="shared" si="0"/>
        <v>52420</v>
      </c>
    </row>
    <row r="30" spans="1:11" x14ac:dyDescent="0.25">
      <c r="A30" s="46" t="s">
        <v>31</v>
      </c>
      <c r="B30" s="26"/>
      <c r="C30" s="80">
        <v>0</v>
      </c>
      <c r="D30" s="81">
        <v>0</v>
      </c>
      <c r="E30" s="81">
        <v>0</v>
      </c>
      <c r="F30" s="81">
        <v>0</v>
      </c>
      <c r="G30" s="81">
        <v>785352</v>
      </c>
      <c r="H30" s="81">
        <v>0</v>
      </c>
      <c r="I30" s="81">
        <v>8000</v>
      </c>
      <c r="J30" s="81">
        <v>0</v>
      </c>
      <c r="K30" s="79">
        <f t="shared" si="0"/>
        <v>793352</v>
      </c>
    </row>
    <row r="31" spans="1:11" x14ac:dyDescent="0.25">
      <c r="A31" s="46" t="s">
        <v>32</v>
      </c>
      <c r="B31" s="26"/>
      <c r="C31" s="80">
        <v>0</v>
      </c>
      <c r="D31" s="81">
        <v>0</v>
      </c>
      <c r="E31" s="81">
        <v>0</v>
      </c>
      <c r="F31" s="81">
        <v>0</v>
      </c>
      <c r="G31" s="81">
        <v>172013</v>
      </c>
      <c r="H31" s="81">
        <v>0</v>
      </c>
      <c r="I31" s="81">
        <v>0</v>
      </c>
      <c r="J31" s="81">
        <v>0</v>
      </c>
      <c r="K31" s="79">
        <f t="shared" si="0"/>
        <v>172013</v>
      </c>
    </row>
    <row r="32" spans="1:11" x14ac:dyDescent="0.25">
      <c r="A32" s="46" t="s">
        <v>33</v>
      </c>
      <c r="B32" s="26"/>
      <c r="C32" s="80">
        <v>0</v>
      </c>
      <c r="D32" s="81">
        <v>0</v>
      </c>
      <c r="E32" s="81">
        <v>34492</v>
      </c>
      <c r="F32" s="81">
        <v>0</v>
      </c>
      <c r="G32" s="81">
        <v>3209391</v>
      </c>
      <c r="H32" s="81">
        <v>41514</v>
      </c>
      <c r="I32" s="81">
        <v>0</v>
      </c>
      <c r="J32" s="81">
        <v>0</v>
      </c>
      <c r="K32" s="79">
        <f t="shared" si="0"/>
        <v>3285397</v>
      </c>
    </row>
    <row r="33" spans="1:11" x14ac:dyDescent="0.25">
      <c r="A33" s="46" t="s">
        <v>34</v>
      </c>
      <c r="B33" s="26"/>
      <c r="C33" s="80">
        <v>0</v>
      </c>
      <c r="D33" s="81">
        <v>0</v>
      </c>
      <c r="E33" s="81">
        <v>0</v>
      </c>
      <c r="F33" s="81">
        <v>0</v>
      </c>
      <c r="G33" s="81">
        <v>1433</v>
      </c>
      <c r="H33" s="81">
        <v>0</v>
      </c>
      <c r="I33" s="81">
        <v>3800</v>
      </c>
      <c r="J33" s="81">
        <v>0</v>
      </c>
      <c r="K33" s="79">
        <f t="shared" si="0"/>
        <v>5233</v>
      </c>
    </row>
    <row r="34" spans="1:11" x14ac:dyDescent="0.25">
      <c r="A34" s="46" t="s">
        <v>35</v>
      </c>
      <c r="B34" s="26"/>
      <c r="C34" s="80">
        <v>4011762</v>
      </c>
      <c r="D34" s="81">
        <v>441618</v>
      </c>
      <c r="E34" s="81">
        <v>909974</v>
      </c>
      <c r="F34" s="81">
        <v>0</v>
      </c>
      <c r="G34" s="81">
        <v>0</v>
      </c>
      <c r="H34" s="81">
        <v>0</v>
      </c>
      <c r="I34" s="81">
        <v>0</v>
      </c>
      <c r="J34" s="81">
        <v>0</v>
      </c>
      <c r="K34" s="79">
        <f t="shared" si="0"/>
        <v>5363354</v>
      </c>
    </row>
    <row r="35" spans="1:11" x14ac:dyDescent="0.25">
      <c r="A35" s="46" t="s">
        <v>36</v>
      </c>
      <c r="B35" s="26"/>
      <c r="C35" s="80">
        <v>0</v>
      </c>
      <c r="D35" s="81">
        <v>0</v>
      </c>
      <c r="E35" s="81">
        <v>0</v>
      </c>
      <c r="F35" s="81">
        <v>0</v>
      </c>
      <c r="G35" s="81">
        <v>25861</v>
      </c>
      <c r="H35" s="81">
        <v>0</v>
      </c>
      <c r="I35" s="81">
        <v>503381</v>
      </c>
      <c r="J35" s="81">
        <v>0</v>
      </c>
      <c r="K35" s="79">
        <f t="shared" si="0"/>
        <v>529242</v>
      </c>
    </row>
    <row r="36" spans="1:11" x14ac:dyDescent="0.25">
      <c r="A36" s="46" t="s">
        <v>37</v>
      </c>
      <c r="B36" s="26"/>
      <c r="C36" s="80">
        <v>0</v>
      </c>
      <c r="D36" s="81">
        <v>0</v>
      </c>
      <c r="E36" s="81">
        <v>0</v>
      </c>
      <c r="F36" s="81">
        <v>0</v>
      </c>
      <c r="G36" s="81">
        <v>0</v>
      </c>
      <c r="H36" s="81">
        <v>0</v>
      </c>
      <c r="I36" s="81">
        <v>0</v>
      </c>
      <c r="J36" s="81">
        <v>613</v>
      </c>
      <c r="K36" s="79">
        <f t="shared" si="0"/>
        <v>613</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475399</v>
      </c>
      <c r="H38" s="81">
        <v>0</v>
      </c>
      <c r="I38" s="81">
        <v>227696</v>
      </c>
      <c r="J38" s="81">
        <v>0</v>
      </c>
      <c r="K38" s="79">
        <f t="shared" si="0"/>
        <v>703095</v>
      </c>
    </row>
    <row r="39" spans="1:11" x14ac:dyDescent="0.25">
      <c r="A39" s="46" t="s">
        <v>1</v>
      </c>
      <c r="B39" s="26"/>
      <c r="C39" s="80">
        <v>4373238</v>
      </c>
      <c r="D39" s="81">
        <v>0</v>
      </c>
      <c r="E39" s="81">
        <v>0</v>
      </c>
      <c r="F39" s="81">
        <v>0</v>
      </c>
      <c r="G39" s="81">
        <v>642988</v>
      </c>
      <c r="H39" s="81">
        <v>0</v>
      </c>
      <c r="I39" s="81">
        <v>591923</v>
      </c>
      <c r="J39" s="81">
        <v>0</v>
      </c>
      <c r="K39" s="79">
        <f t="shared" si="0"/>
        <v>5608149</v>
      </c>
    </row>
    <row r="40" spans="1:11" x14ac:dyDescent="0.25">
      <c r="A40" s="46" t="s">
        <v>40</v>
      </c>
      <c r="B40" s="26"/>
      <c r="C40" s="80">
        <v>4829257</v>
      </c>
      <c r="D40" s="81">
        <v>0</v>
      </c>
      <c r="E40" s="81">
        <v>0</v>
      </c>
      <c r="F40" s="81">
        <v>0</v>
      </c>
      <c r="G40" s="81">
        <v>0</v>
      </c>
      <c r="H40" s="81">
        <v>0</v>
      </c>
      <c r="I40" s="81">
        <v>202305</v>
      </c>
      <c r="J40" s="81">
        <v>0</v>
      </c>
      <c r="K40" s="79">
        <f t="shared" si="0"/>
        <v>5031562</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48970</v>
      </c>
      <c r="F42" s="81">
        <v>0</v>
      </c>
      <c r="G42" s="81">
        <v>0</v>
      </c>
      <c r="H42" s="81">
        <v>0</v>
      </c>
      <c r="I42" s="81">
        <v>0</v>
      </c>
      <c r="J42" s="81">
        <v>0</v>
      </c>
      <c r="K42" s="79">
        <f t="shared" si="0"/>
        <v>48970</v>
      </c>
    </row>
    <row r="43" spans="1:11" x14ac:dyDescent="0.25">
      <c r="A43" s="46" t="s">
        <v>2</v>
      </c>
      <c r="B43" s="26"/>
      <c r="C43" s="80">
        <v>0</v>
      </c>
      <c r="D43" s="81">
        <v>0</v>
      </c>
      <c r="E43" s="81">
        <v>0</v>
      </c>
      <c r="F43" s="81">
        <v>0</v>
      </c>
      <c r="G43" s="81">
        <v>7163</v>
      </c>
      <c r="H43" s="81">
        <v>0</v>
      </c>
      <c r="I43" s="81">
        <v>0</v>
      </c>
      <c r="J43" s="81">
        <v>0</v>
      </c>
      <c r="K43" s="79">
        <f t="shared" si="0"/>
        <v>7163</v>
      </c>
    </row>
    <row r="44" spans="1:11" x14ac:dyDescent="0.25">
      <c r="A44" s="46" t="s">
        <v>43</v>
      </c>
      <c r="B44" s="26"/>
      <c r="C44" s="80">
        <v>0</v>
      </c>
      <c r="D44" s="81">
        <v>0</v>
      </c>
      <c r="E44" s="81">
        <v>0</v>
      </c>
      <c r="F44" s="81">
        <v>0</v>
      </c>
      <c r="G44" s="81">
        <v>697765</v>
      </c>
      <c r="H44" s="81">
        <v>0</v>
      </c>
      <c r="I44" s="81">
        <v>0</v>
      </c>
      <c r="J44" s="81">
        <v>0</v>
      </c>
      <c r="K44" s="79">
        <f t="shared" si="0"/>
        <v>697765</v>
      </c>
    </row>
    <row r="45" spans="1:11" x14ac:dyDescent="0.25">
      <c r="A45" s="46" t="s">
        <v>44</v>
      </c>
      <c r="B45" s="26"/>
      <c r="C45" s="80">
        <v>77721</v>
      </c>
      <c r="D45" s="81">
        <v>0</v>
      </c>
      <c r="E45" s="81">
        <v>0</v>
      </c>
      <c r="F45" s="81">
        <v>0</v>
      </c>
      <c r="G45" s="81">
        <v>0</v>
      </c>
      <c r="H45" s="81">
        <v>0</v>
      </c>
      <c r="I45" s="81">
        <v>1060</v>
      </c>
      <c r="J45" s="81">
        <v>0</v>
      </c>
      <c r="K45" s="79">
        <f t="shared" si="0"/>
        <v>78781</v>
      </c>
    </row>
    <row r="46" spans="1:11" x14ac:dyDescent="0.25">
      <c r="A46" s="46" t="s">
        <v>45</v>
      </c>
      <c r="B46" s="26"/>
      <c r="C46" s="80">
        <v>0</v>
      </c>
      <c r="D46" s="81">
        <v>0</v>
      </c>
      <c r="E46" s="81">
        <v>0</v>
      </c>
      <c r="F46" s="81">
        <v>0</v>
      </c>
      <c r="G46" s="81">
        <v>739773</v>
      </c>
      <c r="H46" s="81">
        <v>0</v>
      </c>
      <c r="I46" s="81">
        <v>0</v>
      </c>
      <c r="J46" s="81">
        <v>0</v>
      </c>
      <c r="K46" s="79">
        <f t="shared" si="0"/>
        <v>739773</v>
      </c>
    </row>
    <row r="47" spans="1:11" x14ac:dyDescent="0.25">
      <c r="A47" s="46" t="s">
        <v>46</v>
      </c>
      <c r="B47" s="26"/>
      <c r="C47" s="80">
        <v>30702056</v>
      </c>
      <c r="D47" s="81">
        <v>0</v>
      </c>
      <c r="E47" s="81">
        <v>0</v>
      </c>
      <c r="F47" s="81">
        <v>0</v>
      </c>
      <c r="G47" s="81">
        <v>0</v>
      </c>
      <c r="H47" s="81">
        <v>0</v>
      </c>
      <c r="I47" s="81">
        <v>0</v>
      </c>
      <c r="J47" s="81">
        <v>0</v>
      </c>
      <c r="K47" s="79">
        <f t="shared" si="0"/>
        <v>30702056</v>
      </c>
    </row>
    <row r="48" spans="1:11" x14ac:dyDescent="0.25">
      <c r="A48" s="46" t="s">
        <v>47</v>
      </c>
      <c r="B48" s="26"/>
      <c r="C48" s="80">
        <v>0</v>
      </c>
      <c r="D48" s="81">
        <v>0</v>
      </c>
      <c r="E48" s="81">
        <v>0</v>
      </c>
      <c r="F48" s="81">
        <v>0</v>
      </c>
      <c r="G48" s="81">
        <v>600565</v>
      </c>
      <c r="H48" s="81">
        <v>0</v>
      </c>
      <c r="I48" s="81">
        <v>224692</v>
      </c>
      <c r="J48" s="81">
        <v>0</v>
      </c>
      <c r="K48" s="79">
        <f t="shared" si="0"/>
        <v>825257</v>
      </c>
    </row>
    <row r="49" spans="1:11" x14ac:dyDescent="0.25">
      <c r="A49" s="46" t="s">
        <v>48</v>
      </c>
      <c r="B49" s="26"/>
      <c r="C49" s="80">
        <v>0</v>
      </c>
      <c r="D49" s="81">
        <v>0</v>
      </c>
      <c r="E49" s="81">
        <v>0</v>
      </c>
      <c r="F49" s="81">
        <v>0</v>
      </c>
      <c r="G49" s="81">
        <v>104413</v>
      </c>
      <c r="H49" s="81">
        <v>0</v>
      </c>
      <c r="I49" s="81">
        <v>0</v>
      </c>
      <c r="J49" s="81">
        <v>0</v>
      </c>
      <c r="K49" s="79">
        <f t="shared" si="0"/>
        <v>104413</v>
      </c>
    </row>
    <row r="50" spans="1:11" x14ac:dyDescent="0.25">
      <c r="A50" s="46" t="s">
        <v>49</v>
      </c>
      <c r="B50" s="26"/>
      <c r="C50" s="80">
        <v>0</v>
      </c>
      <c r="D50" s="81">
        <v>0</v>
      </c>
      <c r="E50" s="81">
        <v>0</v>
      </c>
      <c r="F50" s="81">
        <v>0</v>
      </c>
      <c r="G50" s="81">
        <v>364238</v>
      </c>
      <c r="H50" s="81">
        <v>0</v>
      </c>
      <c r="I50" s="81">
        <v>0</v>
      </c>
      <c r="J50" s="81">
        <v>0</v>
      </c>
      <c r="K50" s="79">
        <f t="shared" si="0"/>
        <v>364238</v>
      </c>
    </row>
    <row r="51" spans="1:11" x14ac:dyDescent="0.25">
      <c r="A51" s="46" t="s">
        <v>3</v>
      </c>
      <c r="B51" s="26"/>
      <c r="C51" s="80">
        <v>0</v>
      </c>
      <c r="D51" s="81">
        <v>169</v>
      </c>
      <c r="E51" s="81">
        <v>0</v>
      </c>
      <c r="F51" s="81">
        <v>0</v>
      </c>
      <c r="G51" s="81">
        <v>69927</v>
      </c>
      <c r="H51" s="81">
        <v>0</v>
      </c>
      <c r="I51" s="81">
        <v>0</v>
      </c>
      <c r="J51" s="81">
        <v>0</v>
      </c>
      <c r="K51" s="79">
        <f t="shared" si="0"/>
        <v>70096</v>
      </c>
    </row>
    <row r="52" spans="1:11" x14ac:dyDescent="0.25">
      <c r="A52" s="46" t="s">
        <v>50</v>
      </c>
      <c r="B52" s="26"/>
      <c r="C52" s="80">
        <v>0</v>
      </c>
      <c r="D52" s="81">
        <v>0</v>
      </c>
      <c r="E52" s="81">
        <v>0</v>
      </c>
      <c r="F52" s="81">
        <v>0</v>
      </c>
      <c r="G52" s="81">
        <v>3061369</v>
      </c>
      <c r="H52" s="81">
        <v>0</v>
      </c>
      <c r="I52" s="81">
        <v>6025</v>
      </c>
      <c r="J52" s="81">
        <v>0</v>
      </c>
      <c r="K52" s="79">
        <f t="shared" si="0"/>
        <v>3067394</v>
      </c>
    </row>
    <row r="53" spans="1:11" x14ac:dyDescent="0.25">
      <c r="A53" s="46" t="s">
        <v>51</v>
      </c>
      <c r="B53" s="26"/>
      <c r="C53" s="80">
        <v>341557</v>
      </c>
      <c r="D53" s="81">
        <v>0</v>
      </c>
      <c r="E53" s="81">
        <v>0</v>
      </c>
      <c r="F53" s="81">
        <v>0</v>
      </c>
      <c r="G53" s="81">
        <v>327166</v>
      </c>
      <c r="H53" s="81">
        <v>0</v>
      </c>
      <c r="I53" s="81">
        <v>202585</v>
      </c>
      <c r="J53" s="81">
        <v>0</v>
      </c>
      <c r="K53" s="79">
        <f t="shared" si="0"/>
        <v>871308</v>
      </c>
    </row>
    <row r="54" spans="1:11" x14ac:dyDescent="0.25">
      <c r="A54" s="46" t="s">
        <v>4</v>
      </c>
      <c r="B54" s="26"/>
      <c r="C54" s="80">
        <v>14577405</v>
      </c>
      <c r="D54" s="81">
        <v>2772012</v>
      </c>
      <c r="E54" s="81">
        <v>0</v>
      </c>
      <c r="F54" s="81">
        <v>0</v>
      </c>
      <c r="G54" s="81">
        <v>3120425</v>
      </c>
      <c r="H54" s="81">
        <v>0</v>
      </c>
      <c r="I54" s="81">
        <v>0</v>
      </c>
      <c r="J54" s="81">
        <v>0</v>
      </c>
      <c r="K54" s="79">
        <f t="shared" si="0"/>
        <v>20469842</v>
      </c>
    </row>
    <row r="55" spans="1:11" x14ac:dyDescent="0.25">
      <c r="A55" s="46" t="s">
        <v>52</v>
      </c>
      <c r="B55" s="26"/>
      <c r="C55" s="80">
        <v>0</v>
      </c>
      <c r="D55" s="81">
        <v>0</v>
      </c>
      <c r="E55" s="81">
        <v>0</v>
      </c>
      <c r="F55" s="81">
        <v>0</v>
      </c>
      <c r="G55" s="81">
        <v>990715</v>
      </c>
      <c r="H55" s="81">
        <v>0</v>
      </c>
      <c r="I55" s="81">
        <v>16400</v>
      </c>
      <c r="J55" s="81">
        <v>0</v>
      </c>
      <c r="K55" s="79">
        <f t="shared" si="0"/>
        <v>1007115</v>
      </c>
    </row>
    <row r="56" spans="1:11" x14ac:dyDescent="0.25">
      <c r="A56" s="46" t="s">
        <v>53</v>
      </c>
      <c r="B56" s="26"/>
      <c r="C56" s="80">
        <v>0</v>
      </c>
      <c r="D56" s="81">
        <v>0</v>
      </c>
      <c r="E56" s="81">
        <v>0</v>
      </c>
      <c r="F56" s="81">
        <v>0</v>
      </c>
      <c r="G56" s="81">
        <v>1350235</v>
      </c>
      <c r="H56" s="81">
        <v>0</v>
      </c>
      <c r="I56" s="81">
        <v>0</v>
      </c>
      <c r="J56" s="81">
        <v>0</v>
      </c>
      <c r="K56" s="79">
        <f t="shared" si="0"/>
        <v>1350235</v>
      </c>
    </row>
    <row r="57" spans="1:11" x14ac:dyDescent="0.25">
      <c r="A57" s="46" t="s">
        <v>54</v>
      </c>
      <c r="B57" s="26"/>
      <c r="C57" s="80">
        <v>0</v>
      </c>
      <c r="D57" s="81">
        <v>0</v>
      </c>
      <c r="E57" s="81">
        <v>0</v>
      </c>
      <c r="F57" s="81">
        <v>0</v>
      </c>
      <c r="G57" s="81">
        <v>1227886</v>
      </c>
      <c r="H57" s="81">
        <v>0</v>
      </c>
      <c r="I57" s="81">
        <v>0</v>
      </c>
      <c r="J57" s="81">
        <v>0</v>
      </c>
      <c r="K57" s="79">
        <f t="shared" si="0"/>
        <v>1227886</v>
      </c>
    </row>
    <row r="58" spans="1:11" x14ac:dyDescent="0.25">
      <c r="A58" s="46" t="s">
        <v>55</v>
      </c>
      <c r="B58" s="26"/>
      <c r="C58" s="80">
        <v>0</v>
      </c>
      <c r="D58" s="81">
        <v>0</v>
      </c>
      <c r="E58" s="81">
        <v>0</v>
      </c>
      <c r="F58" s="81">
        <v>0</v>
      </c>
      <c r="G58" s="81">
        <v>164934</v>
      </c>
      <c r="H58" s="81">
        <v>0</v>
      </c>
      <c r="I58" s="81">
        <v>0</v>
      </c>
      <c r="J58" s="81">
        <v>0</v>
      </c>
      <c r="K58" s="79">
        <f t="shared" si="0"/>
        <v>164934</v>
      </c>
    </row>
    <row r="59" spans="1:11" x14ac:dyDescent="0.25">
      <c r="A59" s="46" t="s">
        <v>98</v>
      </c>
      <c r="B59" s="26"/>
      <c r="C59" s="80">
        <v>0</v>
      </c>
      <c r="D59" s="81">
        <v>0</v>
      </c>
      <c r="E59" s="81">
        <v>17500</v>
      </c>
      <c r="F59" s="81">
        <v>0</v>
      </c>
      <c r="G59" s="81">
        <v>666385</v>
      </c>
      <c r="H59" s="81">
        <v>0</v>
      </c>
      <c r="I59" s="81">
        <v>153045</v>
      </c>
      <c r="J59" s="81">
        <v>0</v>
      </c>
      <c r="K59" s="79">
        <f t="shared" si="0"/>
        <v>836930</v>
      </c>
    </row>
    <row r="60" spans="1:11" x14ac:dyDescent="0.25">
      <c r="A60" s="46" t="s">
        <v>99</v>
      </c>
      <c r="B60" s="26"/>
      <c r="C60" s="80">
        <v>2437233</v>
      </c>
      <c r="D60" s="81">
        <v>0</v>
      </c>
      <c r="E60" s="81">
        <v>0</v>
      </c>
      <c r="F60" s="81">
        <v>0</v>
      </c>
      <c r="G60" s="81">
        <v>320294</v>
      </c>
      <c r="H60" s="81">
        <v>0</v>
      </c>
      <c r="I60" s="81">
        <v>93843</v>
      </c>
      <c r="J60" s="81">
        <v>0</v>
      </c>
      <c r="K60" s="79">
        <f t="shared" si="0"/>
        <v>2851370</v>
      </c>
    </row>
    <row r="61" spans="1:11" x14ac:dyDescent="0.25">
      <c r="A61" s="46" t="s">
        <v>56</v>
      </c>
      <c r="B61" s="26"/>
      <c r="C61" s="80">
        <v>2404037</v>
      </c>
      <c r="D61" s="81">
        <v>0</v>
      </c>
      <c r="E61" s="81">
        <v>0</v>
      </c>
      <c r="F61" s="81">
        <v>0</v>
      </c>
      <c r="G61" s="81">
        <v>870700</v>
      </c>
      <c r="H61" s="81">
        <v>0</v>
      </c>
      <c r="I61" s="81">
        <v>0</v>
      </c>
      <c r="J61" s="81">
        <v>0</v>
      </c>
      <c r="K61" s="79">
        <f t="shared" si="0"/>
        <v>3274737</v>
      </c>
    </row>
    <row r="62" spans="1:11" x14ac:dyDescent="0.25">
      <c r="A62" s="46" t="s">
        <v>6</v>
      </c>
      <c r="B62" s="26"/>
      <c r="C62" s="80">
        <v>9579832</v>
      </c>
      <c r="D62" s="81">
        <v>571</v>
      </c>
      <c r="E62" s="81">
        <v>0</v>
      </c>
      <c r="F62" s="81">
        <v>0</v>
      </c>
      <c r="G62" s="81">
        <v>1966602</v>
      </c>
      <c r="H62" s="81">
        <v>0</v>
      </c>
      <c r="I62" s="81">
        <v>0</v>
      </c>
      <c r="J62" s="81">
        <v>0</v>
      </c>
      <c r="K62" s="79">
        <f t="shared" si="0"/>
        <v>11547005</v>
      </c>
    </row>
    <row r="63" spans="1:11" x14ac:dyDescent="0.25">
      <c r="A63" s="46" t="s">
        <v>5</v>
      </c>
      <c r="B63" s="26"/>
      <c r="C63" s="80">
        <v>0</v>
      </c>
      <c r="D63" s="81">
        <v>0</v>
      </c>
      <c r="E63" s="81">
        <v>0</v>
      </c>
      <c r="F63" s="81">
        <v>0</v>
      </c>
      <c r="G63" s="81">
        <v>956358</v>
      </c>
      <c r="H63" s="81">
        <v>0</v>
      </c>
      <c r="I63" s="81">
        <v>118388</v>
      </c>
      <c r="J63" s="81">
        <v>0</v>
      </c>
      <c r="K63" s="79">
        <f t="shared" si="0"/>
        <v>1074746</v>
      </c>
    </row>
    <row r="64" spans="1:11" x14ac:dyDescent="0.25">
      <c r="A64" s="46" t="s">
        <v>57</v>
      </c>
      <c r="B64" s="26"/>
      <c r="C64" s="80">
        <v>0</v>
      </c>
      <c r="D64" s="81">
        <v>0</v>
      </c>
      <c r="E64" s="81">
        <v>0</v>
      </c>
      <c r="F64" s="81">
        <v>0</v>
      </c>
      <c r="G64" s="81">
        <v>82484</v>
      </c>
      <c r="H64" s="81">
        <v>0</v>
      </c>
      <c r="I64" s="81">
        <v>0</v>
      </c>
      <c r="J64" s="81">
        <v>0</v>
      </c>
      <c r="K64" s="79">
        <f t="shared" si="0"/>
        <v>82484</v>
      </c>
    </row>
    <row r="65" spans="1:11" x14ac:dyDescent="0.25">
      <c r="A65" s="46" t="s">
        <v>58</v>
      </c>
      <c r="B65" s="26"/>
      <c r="C65" s="80">
        <v>0</v>
      </c>
      <c r="D65" s="81">
        <v>0</v>
      </c>
      <c r="E65" s="81">
        <v>0</v>
      </c>
      <c r="F65" s="81">
        <v>0</v>
      </c>
      <c r="G65" s="81">
        <v>17205</v>
      </c>
      <c r="H65" s="81">
        <v>0</v>
      </c>
      <c r="I65" s="81">
        <v>0</v>
      </c>
      <c r="J65" s="81">
        <v>0</v>
      </c>
      <c r="K65" s="79">
        <f t="shared" si="0"/>
        <v>17205</v>
      </c>
    </row>
    <row r="66" spans="1:11" x14ac:dyDescent="0.25">
      <c r="A66" s="46" t="s">
        <v>59</v>
      </c>
      <c r="B66" s="26"/>
      <c r="C66" s="80">
        <v>0</v>
      </c>
      <c r="D66" s="81">
        <v>0</v>
      </c>
      <c r="E66" s="81">
        <v>0</v>
      </c>
      <c r="F66" s="81">
        <v>0</v>
      </c>
      <c r="G66" s="81">
        <v>34259</v>
      </c>
      <c r="H66" s="81">
        <v>0</v>
      </c>
      <c r="I66" s="81">
        <v>0</v>
      </c>
      <c r="J66" s="81">
        <v>0</v>
      </c>
      <c r="K66" s="79">
        <f t="shared" si="0"/>
        <v>34259</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289739</v>
      </c>
      <c r="H68" s="81">
        <v>0</v>
      </c>
      <c r="I68" s="81">
        <v>303340</v>
      </c>
      <c r="J68" s="81">
        <v>0</v>
      </c>
      <c r="K68" s="79">
        <f t="shared" si="0"/>
        <v>593079</v>
      </c>
    </row>
    <row r="69" spans="1:11" x14ac:dyDescent="0.25">
      <c r="A69" s="46" t="s">
        <v>62</v>
      </c>
      <c r="B69" s="26"/>
      <c r="C69" s="80">
        <v>26996</v>
      </c>
      <c r="D69" s="81">
        <v>0</v>
      </c>
      <c r="E69" s="81">
        <v>0</v>
      </c>
      <c r="F69" s="81">
        <v>0</v>
      </c>
      <c r="G69" s="81">
        <v>36830</v>
      </c>
      <c r="H69" s="81">
        <v>0</v>
      </c>
      <c r="I69" s="81">
        <v>0</v>
      </c>
      <c r="J69" s="81">
        <v>0</v>
      </c>
      <c r="K69" s="79">
        <f t="shared" si="0"/>
        <v>63826</v>
      </c>
    </row>
    <row r="70" spans="1:11" x14ac:dyDescent="0.25">
      <c r="A70" s="46" t="s">
        <v>63</v>
      </c>
      <c r="B70" s="26"/>
      <c r="C70" s="80">
        <v>0</v>
      </c>
      <c r="D70" s="81">
        <v>0</v>
      </c>
      <c r="E70" s="81">
        <v>0</v>
      </c>
      <c r="F70" s="81">
        <v>0</v>
      </c>
      <c r="G70" s="81">
        <v>40772</v>
      </c>
      <c r="H70" s="81">
        <v>0</v>
      </c>
      <c r="I70" s="81">
        <v>0</v>
      </c>
      <c r="J70" s="81">
        <v>0</v>
      </c>
      <c r="K70" s="79">
        <f t="shared" si="0"/>
        <v>40772</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89761499</v>
      </c>
      <c r="D72" s="61">
        <f t="shared" si="1"/>
        <v>3285350</v>
      </c>
      <c r="E72" s="61">
        <f t="shared" si="1"/>
        <v>1010936</v>
      </c>
      <c r="F72" s="61">
        <f t="shared" si="1"/>
        <v>885688</v>
      </c>
      <c r="G72" s="61">
        <f t="shared" si="1"/>
        <v>31689528</v>
      </c>
      <c r="H72" s="61">
        <f>SUM(H5:H71)</f>
        <v>77394</v>
      </c>
      <c r="I72" s="61">
        <f>SUM(I5:I71)</f>
        <v>3301683</v>
      </c>
      <c r="J72" s="61">
        <f>SUM(J5:J71)</f>
        <v>502388</v>
      </c>
      <c r="K72" s="62">
        <f t="shared" si="1"/>
        <v>130514466</v>
      </c>
    </row>
    <row r="73" spans="1:11" x14ac:dyDescent="0.25">
      <c r="A73" s="56" t="s">
        <v>74</v>
      </c>
      <c r="B73" s="59"/>
      <c r="C73" s="63">
        <f>(C72/$K72)</f>
        <v>0.68775134091266177</v>
      </c>
      <c r="D73" s="64">
        <f t="shared" ref="D73:K73" si="2">(D72/$K72)</f>
        <v>2.5172305420917862E-2</v>
      </c>
      <c r="E73" s="64">
        <f t="shared" si="2"/>
        <v>7.7457773914502322E-3</v>
      </c>
      <c r="F73" s="64">
        <f t="shared" si="2"/>
        <v>6.7861289797561597E-3</v>
      </c>
      <c r="G73" s="64">
        <f t="shared" si="2"/>
        <v>0.24280471714146998</v>
      </c>
      <c r="H73" s="64">
        <f t="shared" si="2"/>
        <v>5.92991737789434E-4</v>
      </c>
      <c r="I73" s="64">
        <f t="shared" si="2"/>
        <v>2.5297448636843061E-2</v>
      </c>
      <c r="J73" s="64">
        <f t="shared" si="2"/>
        <v>3.8492897791115354E-3</v>
      </c>
      <c r="K73" s="65">
        <f t="shared" si="2"/>
        <v>1</v>
      </c>
    </row>
    <row r="74" spans="1:11" x14ac:dyDescent="0.25">
      <c r="A74" s="66" t="s">
        <v>96</v>
      </c>
      <c r="B74" s="52"/>
      <c r="C74" s="67">
        <f>COUNTIF(C5:C71,"&gt;0")</f>
        <v>17</v>
      </c>
      <c r="D74" s="67">
        <f t="shared" ref="D74:K74" si="3">COUNTIF(D5:D71,"&gt;0")</f>
        <v>5</v>
      </c>
      <c r="E74" s="67">
        <f t="shared" si="3"/>
        <v>4</v>
      </c>
      <c r="F74" s="67">
        <f t="shared" si="3"/>
        <v>1</v>
      </c>
      <c r="G74" s="67">
        <f t="shared" si="3"/>
        <v>51</v>
      </c>
      <c r="H74" s="67">
        <f t="shared" si="3"/>
        <v>2</v>
      </c>
      <c r="I74" s="67">
        <f t="shared" si="3"/>
        <v>20</v>
      </c>
      <c r="J74" s="67">
        <f t="shared" si="3"/>
        <v>5</v>
      </c>
      <c r="K74" s="74">
        <f t="shared" si="3"/>
        <v>59</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85</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484167</v>
      </c>
      <c r="H5" s="22">
        <v>0</v>
      </c>
      <c r="I5" s="22">
        <v>0</v>
      </c>
      <c r="J5" s="22">
        <v>0</v>
      </c>
      <c r="K5" s="24">
        <f>SUM(C5:J5)</f>
        <v>484167</v>
      </c>
    </row>
    <row r="6" spans="1:11" x14ac:dyDescent="0.25">
      <c r="A6" s="46" t="s">
        <v>8</v>
      </c>
      <c r="B6" s="26"/>
      <c r="C6" s="80">
        <v>297359</v>
      </c>
      <c r="D6" s="81">
        <v>0</v>
      </c>
      <c r="E6" s="81">
        <v>0</v>
      </c>
      <c r="F6" s="81">
        <v>0</v>
      </c>
      <c r="G6" s="81">
        <v>0</v>
      </c>
      <c r="H6" s="81">
        <v>0</v>
      </c>
      <c r="I6" s="81">
        <v>0</v>
      </c>
      <c r="J6" s="81">
        <v>0</v>
      </c>
      <c r="K6" s="79">
        <f>SUM(C6:J6)</f>
        <v>297359</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85398</v>
      </c>
      <c r="D8" s="81">
        <v>0</v>
      </c>
      <c r="E8" s="81">
        <v>0</v>
      </c>
      <c r="F8" s="81">
        <v>0</v>
      </c>
      <c r="G8" s="81">
        <v>11516</v>
      </c>
      <c r="H8" s="81">
        <v>0</v>
      </c>
      <c r="I8" s="81">
        <v>0</v>
      </c>
      <c r="J8" s="81">
        <v>0</v>
      </c>
      <c r="K8" s="79">
        <f t="shared" si="0"/>
        <v>96914</v>
      </c>
    </row>
    <row r="9" spans="1:11" x14ac:dyDescent="0.25">
      <c r="A9" s="46" t="s">
        <v>11</v>
      </c>
      <c r="B9" s="26"/>
      <c r="C9" s="80">
        <v>4187678</v>
      </c>
      <c r="D9" s="81">
        <v>0</v>
      </c>
      <c r="E9" s="81">
        <v>0</v>
      </c>
      <c r="F9" s="81">
        <v>0</v>
      </c>
      <c r="G9" s="81">
        <v>979628</v>
      </c>
      <c r="H9" s="81">
        <v>0</v>
      </c>
      <c r="I9" s="81">
        <v>0</v>
      </c>
      <c r="J9" s="81">
        <v>0</v>
      </c>
      <c r="K9" s="79">
        <f t="shared" si="0"/>
        <v>5167306</v>
      </c>
    </row>
    <row r="10" spans="1:11" x14ac:dyDescent="0.25">
      <c r="A10" s="46" t="s">
        <v>12</v>
      </c>
      <c r="B10" s="26"/>
      <c r="C10" s="80">
        <v>0</v>
      </c>
      <c r="D10" s="81">
        <v>0</v>
      </c>
      <c r="E10" s="81">
        <v>0</v>
      </c>
      <c r="F10" s="81">
        <v>0</v>
      </c>
      <c r="G10" s="81">
        <v>618000</v>
      </c>
      <c r="H10" s="81">
        <v>0</v>
      </c>
      <c r="I10" s="81">
        <v>0</v>
      </c>
      <c r="J10" s="81">
        <v>0</v>
      </c>
      <c r="K10" s="79">
        <f t="shared" si="0"/>
        <v>618000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4490553</v>
      </c>
      <c r="D12" s="81">
        <v>0</v>
      </c>
      <c r="E12" s="81">
        <v>0</v>
      </c>
      <c r="F12" s="81">
        <v>0</v>
      </c>
      <c r="G12" s="81">
        <v>446301</v>
      </c>
      <c r="H12" s="81">
        <v>0</v>
      </c>
      <c r="I12" s="81">
        <v>0</v>
      </c>
      <c r="J12" s="81">
        <v>0</v>
      </c>
      <c r="K12" s="79">
        <f t="shared" si="0"/>
        <v>4936854</v>
      </c>
    </row>
    <row r="13" spans="1:11" x14ac:dyDescent="0.25">
      <c r="A13" s="46" t="s">
        <v>15</v>
      </c>
      <c r="B13" s="26"/>
      <c r="C13" s="80">
        <v>0</v>
      </c>
      <c r="D13" s="81">
        <v>0</v>
      </c>
      <c r="E13" s="81">
        <v>0</v>
      </c>
      <c r="F13" s="81">
        <v>0</v>
      </c>
      <c r="G13" s="81">
        <v>565225</v>
      </c>
      <c r="H13" s="81">
        <v>0</v>
      </c>
      <c r="I13" s="81">
        <v>0</v>
      </c>
      <c r="J13" s="81">
        <v>0</v>
      </c>
      <c r="K13" s="79">
        <f t="shared" si="0"/>
        <v>565225</v>
      </c>
    </row>
    <row r="14" spans="1:11" x14ac:dyDescent="0.25">
      <c r="A14" s="46" t="s">
        <v>16</v>
      </c>
      <c r="B14" s="26"/>
      <c r="C14" s="80">
        <v>220175</v>
      </c>
      <c r="D14" s="81">
        <v>0</v>
      </c>
      <c r="E14" s="81">
        <v>0</v>
      </c>
      <c r="F14" s="81">
        <v>0</v>
      </c>
      <c r="G14" s="81">
        <v>378861</v>
      </c>
      <c r="H14" s="81">
        <v>0</v>
      </c>
      <c r="I14" s="81">
        <v>3133736</v>
      </c>
      <c r="J14" s="81">
        <v>0</v>
      </c>
      <c r="K14" s="79">
        <f t="shared" si="0"/>
        <v>3732772</v>
      </c>
    </row>
    <row r="15" spans="1:11" x14ac:dyDescent="0.25">
      <c r="A15" s="46" t="s">
        <v>17</v>
      </c>
      <c r="B15" s="26"/>
      <c r="C15" s="80">
        <v>0</v>
      </c>
      <c r="D15" s="81">
        <v>0</v>
      </c>
      <c r="E15" s="81">
        <v>0</v>
      </c>
      <c r="F15" s="81">
        <v>0</v>
      </c>
      <c r="G15" s="81">
        <v>1357013</v>
      </c>
      <c r="H15" s="81">
        <v>0</v>
      </c>
      <c r="I15" s="81">
        <v>0</v>
      </c>
      <c r="J15" s="81">
        <v>0</v>
      </c>
      <c r="K15" s="79">
        <f t="shared" si="0"/>
        <v>1357013</v>
      </c>
    </row>
    <row r="16" spans="1:11" x14ac:dyDescent="0.25">
      <c r="A16" s="46" t="s">
        <v>18</v>
      </c>
      <c r="B16" s="26"/>
      <c r="C16" s="80">
        <v>0</v>
      </c>
      <c r="D16" s="81">
        <v>0</v>
      </c>
      <c r="E16" s="81">
        <v>0</v>
      </c>
      <c r="F16" s="81">
        <v>0</v>
      </c>
      <c r="G16" s="81">
        <v>125565</v>
      </c>
      <c r="H16" s="81">
        <v>0</v>
      </c>
      <c r="I16" s="81">
        <v>12298</v>
      </c>
      <c r="J16" s="81">
        <v>0</v>
      </c>
      <c r="K16" s="79">
        <f t="shared" si="0"/>
        <v>137863</v>
      </c>
    </row>
    <row r="17" spans="1:11" x14ac:dyDescent="0.25">
      <c r="A17" s="85" t="s">
        <v>105</v>
      </c>
      <c r="B17" s="26"/>
      <c r="C17" s="80">
        <v>0</v>
      </c>
      <c r="D17" s="81">
        <v>0</v>
      </c>
      <c r="E17" s="81">
        <v>0</v>
      </c>
      <c r="F17" s="81">
        <v>0</v>
      </c>
      <c r="G17" s="81">
        <v>16716</v>
      </c>
      <c r="H17" s="81">
        <v>0</v>
      </c>
      <c r="I17" s="81">
        <v>0</v>
      </c>
      <c r="J17" s="81">
        <v>0</v>
      </c>
      <c r="K17" s="79">
        <f t="shared" si="0"/>
        <v>16716</v>
      </c>
    </row>
    <row r="18" spans="1:11" x14ac:dyDescent="0.25">
      <c r="A18" s="46" t="s">
        <v>19</v>
      </c>
      <c r="B18" s="26"/>
      <c r="C18" s="80">
        <v>0</v>
      </c>
      <c r="D18" s="81">
        <v>0</v>
      </c>
      <c r="E18" s="81">
        <v>0</v>
      </c>
      <c r="F18" s="81">
        <v>0</v>
      </c>
      <c r="G18" s="81">
        <v>3274</v>
      </c>
      <c r="H18" s="81">
        <v>0</v>
      </c>
      <c r="I18" s="81">
        <v>0</v>
      </c>
      <c r="J18" s="81">
        <v>20</v>
      </c>
      <c r="K18" s="79">
        <f t="shared" si="0"/>
        <v>3294</v>
      </c>
    </row>
    <row r="19" spans="1:11" x14ac:dyDescent="0.25">
      <c r="A19" s="46" t="s">
        <v>20</v>
      </c>
      <c r="B19" s="26" t="s">
        <v>65</v>
      </c>
      <c r="C19" s="80"/>
      <c r="D19" s="81"/>
      <c r="E19" s="81"/>
      <c r="F19" s="81"/>
      <c r="G19" s="81"/>
      <c r="H19" s="81"/>
      <c r="I19" s="81">
        <v>0</v>
      </c>
      <c r="J19" s="81">
        <v>0</v>
      </c>
      <c r="K19" s="79">
        <f t="shared" si="0"/>
        <v>0</v>
      </c>
    </row>
    <row r="20" spans="1:11" x14ac:dyDescent="0.25">
      <c r="A20" s="46" t="s">
        <v>22</v>
      </c>
      <c r="B20" s="26"/>
      <c r="C20" s="80">
        <v>5932868</v>
      </c>
      <c r="D20" s="81">
        <v>0</v>
      </c>
      <c r="E20" s="81">
        <v>0</v>
      </c>
      <c r="F20" s="81">
        <v>793524</v>
      </c>
      <c r="G20" s="81">
        <v>1447775</v>
      </c>
      <c r="H20" s="81">
        <v>0</v>
      </c>
      <c r="I20" s="81">
        <v>432423</v>
      </c>
      <c r="J20" s="81">
        <v>275</v>
      </c>
      <c r="K20" s="79">
        <f t="shared" si="0"/>
        <v>8606865</v>
      </c>
    </row>
    <row r="21" spans="1:11" x14ac:dyDescent="0.25">
      <c r="A21" s="46" t="s">
        <v>21</v>
      </c>
      <c r="B21" s="26"/>
      <c r="C21" s="80">
        <v>0</v>
      </c>
      <c r="D21" s="81">
        <v>0</v>
      </c>
      <c r="E21" s="81">
        <v>0</v>
      </c>
      <c r="F21" s="81">
        <v>0</v>
      </c>
      <c r="G21" s="81">
        <v>16994</v>
      </c>
      <c r="H21" s="81">
        <v>0</v>
      </c>
      <c r="I21" s="81">
        <v>29367</v>
      </c>
      <c r="J21" s="81">
        <v>112966</v>
      </c>
      <c r="K21" s="79">
        <f t="shared" si="0"/>
        <v>159327</v>
      </c>
    </row>
    <row r="22" spans="1:11" x14ac:dyDescent="0.25">
      <c r="A22" s="46" t="s">
        <v>23</v>
      </c>
      <c r="B22" s="26"/>
      <c r="C22" s="80">
        <v>0</v>
      </c>
      <c r="D22" s="81">
        <v>0</v>
      </c>
      <c r="E22" s="81">
        <v>0</v>
      </c>
      <c r="F22" s="81">
        <v>0</v>
      </c>
      <c r="G22" s="81">
        <v>19690</v>
      </c>
      <c r="H22" s="81">
        <v>0</v>
      </c>
      <c r="I22" s="81">
        <v>0</v>
      </c>
      <c r="J22" s="81">
        <v>0</v>
      </c>
      <c r="K22" s="79">
        <f t="shared" si="0"/>
        <v>19690</v>
      </c>
    </row>
    <row r="23" spans="1:11" x14ac:dyDescent="0.25">
      <c r="A23" s="46" t="s">
        <v>24</v>
      </c>
      <c r="B23" s="26"/>
      <c r="C23" s="80">
        <v>0</v>
      </c>
      <c r="D23" s="81">
        <v>0</v>
      </c>
      <c r="E23" s="81">
        <v>0</v>
      </c>
      <c r="F23" s="81">
        <v>0</v>
      </c>
      <c r="G23" s="81">
        <v>16900</v>
      </c>
      <c r="H23" s="81">
        <v>0</v>
      </c>
      <c r="I23" s="81">
        <v>128955</v>
      </c>
      <c r="J23" s="81">
        <v>0</v>
      </c>
      <c r="K23" s="79">
        <f t="shared" si="0"/>
        <v>145855</v>
      </c>
    </row>
    <row r="24" spans="1:11" x14ac:dyDescent="0.25">
      <c r="A24" s="46" t="s">
        <v>25</v>
      </c>
      <c r="B24" s="26"/>
      <c r="C24" s="80">
        <v>62496</v>
      </c>
      <c r="D24" s="81">
        <v>0</v>
      </c>
      <c r="E24" s="81">
        <v>0</v>
      </c>
      <c r="F24" s="81">
        <v>0</v>
      </c>
      <c r="G24" s="81">
        <v>0</v>
      </c>
      <c r="H24" s="81">
        <v>0</v>
      </c>
      <c r="I24" s="81">
        <v>0</v>
      </c>
      <c r="J24" s="81">
        <v>0</v>
      </c>
      <c r="K24" s="79">
        <f t="shared" si="0"/>
        <v>62496</v>
      </c>
    </row>
    <row r="25" spans="1:11" x14ac:dyDescent="0.25">
      <c r="A25" s="46" t="s">
        <v>26</v>
      </c>
      <c r="B25" s="26"/>
      <c r="C25" s="80">
        <v>0</v>
      </c>
      <c r="D25" s="81">
        <v>0</v>
      </c>
      <c r="E25" s="81">
        <v>0</v>
      </c>
      <c r="F25" s="81">
        <v>0</v>
      </c>
      <c r="G25" s="81">
        <v>13504</v>
      </c>
      <c r="H25" s="81">
        <v>0</v>
      </c>
      <c r="I25" s="81">
        <v>9342</v>
      </c>
      <c r="J25" s="81">
        <v>0</v>
      </c>
      <c r="K25" s="79">
        <f t="shared" si="0"/>
        <v>22846</v>
      </c>
    </row>
    <row r="26" spans="1:11" x14ac:dyDescent="0.25">
      <c r="A26" s="46" t="s">
        <v>27</v>
      </c>
      <c r="B26" s="26"/>
      <c r="C26" s="80">
        <v>0</v>
      </c>
      <c r="D26" s="81">
        <v>0</v>
      </c>
      <c r="E26" s="81">
        <v>0</v>
      </c>
      <c r="F26" s="81">
        <v>0</v>
      </c>
      <c r="G26" s="81">
        <v>6168</v>
      </c>
      <c r="H26" s="81">
        <v>0</v>
      </c>
      <c r="I26" s="81">
        <v>0</v>
      </c>
      <c r="J26" s="81">
        <v>0</v>
      </c>
      <c r="K26" s="79">
        <f t="shared" si="0"/>
        <v>6168</v>
      </c>
    </row>
    <row r="27" spans="1:11" x14ac:dyDescent="0.25">
      <c r="A27" s="46" t="s">
        <v>28</v>
      </c>
      <c r="B27" s="26"/>
      <c r="C27" s="80">
        <v>0</v>
      </c>
      <c r="D27" s="81">
        <v>0</v>
      </c>
      <c r="E27" s="81">
        <v>0</v>
      </c>
      <c r="F27" s="81">
        <v>0</v>
      </c>
      <c r="G27" s="81">
        <v>0</v>
      </c>
      <c r="H27" s="81">
        <v>0</v>
      </c>
      <c r="I27" s="81">
        <v>1329</v>
      </c>
      <c r="J27" s="81">
        <v>0</v>
      </c>
      <c r="K27" s="79">
        <f t="shared" si="0"/>
        <v>1329</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12975</v>
      </c>
      <c r="H29" s="81">
        <v>0</v>
      </c>
      <c r="I29" s="81">
        <v>36733</v>
      </c>
      <c r="J29" s="81">
        <v>0</v>
      </c>
      <c r="K29" s="79">
        <f t="shared" si="0"/>
        <v>49708</v>
      </c>
    </row>
    <row r="30" spans="1:11" x14ac:dyDescent="0.25">
      <c r="A30" s="46" t="s">
        <v>31</v>
      </c>
      <c r="B30" s="26"/>
      <c r="C30" s="80">
        <v>0</v>
      </c>
      <c r="D30" s="81">
        <v>0</v>
      </c>
      <c r="E30" s="81">
        <v>0</v>
      </c>
      <c r="F30" s="81">
        <v>0</v>
      </c>
      <c r="G30" s="81">
        <v>1003699</v>
      </c>
      <c r="H30" s="81">
        <v>0</v>
      </c>
      <c r="I30" s="81">
        <v>0</v>
      </c>
      <c r="J30" s="81">
        <v>0</v>
      </c>
      <c r="K30" s="79">
        <f t="shared" si="0"/>
        <v>1003699</v>
      </c>
    </row>
    <row r="31" spans="1:11" x14ac:dyDescent="0.25">
      <c r="A31" s="46" t="s">
        <v>32</v>
      </c>
      <c r="B31" s="26"/>
      <c r="C31" s="80">
        <v>0</v>
      </c>
      <c r="D31" s="81">
        <v>0</v>
      </c>
      <c r="E31" s="81">
        <v>0</v>
      </c>
      <c r="F31" s="81">
        <v>0</v>
      </c>
      <c r="G31" s="81">
        <v>153621</v>
      </c>
      <c r="H31" s="81">
        <v>0</v>
      </c>
      <c r="I31" s="81">
        <v>0</v>
      </c>
      <c r="J31" s="81">
        <v>0</v>
      </c>
      <c r="K31" s="79">
        <f t="shared" si="0"/>
        <v>153621</v>
      </c>
    </row>
    <row r="32" spans="1:11" x14ac:dyDescent="0.25">
      <c r="A32" s="46" t="s">
        <v>33</v>
      </c>
      <c r="B32" s="26"/>
      <c r="C32" s="80">
        <v>0</v>
      </c>
      <c r="D32" s="81">
        <v>0</v>
      </c>
      <c r="E32" s="81">
        <v>32609</v>
      </c>
      <c r="F32" s="81">
        <v>0</v>
      </c>
      <c r="G32" s="81">
        <v>2934326</v>
      </c>
      <c r="H32" s="81">
        <v>36607</v>
      </c>
      <c r="I32" s="81">
        <v>0</v>
      </c>
      <c r="J32" s="81">
        <v>0</v>
      </c>
      <c r="K32" s="79">
        <f t="shared" si="0"/>
        <v>3003542</v>
      </c>
    </row>
    <row r="33" spans="1:11" x14ac:dyDescent="0.25">
      <c r="A33" s="46" t="s">
        <v>34</v>
      </c>
      <c r="B33" s="26"/>
      <c r="C33" s="80">
        <v>0</v>
      </c>
      <c r="D33" s="81">
        <v>0</v>
      </c>
      <c r="E33" s="81">
        <v>0</v>
      </c>
      <c r="F33" s="81">
        <v>0</v>
      </c>
      <c r="G33" s="81">
        <v>1283</v>
      </c>
      <c r="H33" s="81">
        <v>0</v>
      </c>
      <c r="I33" s="81">
        <v>3500</v>
      </c>
      <c r="J33" s="81">
        <v>0</v>
      </c>
      <c r="K33" s="79">
        <f t="shared" si="0"/>
        <v>4783</v>
      </c>
    </row>
    <row r="34" spans="1:11" x14ac:dyDescent="0.25">
      <c r="A34" s="46" t="s">
        <v>35</v>
      </c>
      <c r="B34" s="26"/>
      <c r="C34" s="80">
        <v>3722092</v>
      </c>
      <c r="D34" s="81">
        <v>413041</v>
      </c>
      <c r="E34" s="81">
        <v>353304</v>
      </c>
      <c r="F34" s="81">
        <v>0</v>
      </c>
      <c r="G34" s="81">
        <v>0</v>
      </c>
      <c r="H34" s="81">
        <v>0</v>
      </c>
      <c r="I34" s="81">
        <v>0</v>
      </c>
      <c r="J34" s="81">
        <v>0</v>
      </c>
      <c r="K34" s="79">
        <f t="shared" si="0"/>
        <v>4488437</v>
      </c>
    </row>
    <row r="35" spans="1:11" x14ac:dyDescent="0.25">
      <c r="A35" s="46" t="s">
        <v>36</v>
      </c>
      <c r="B35" s="26"/>
      <c r="C35" s="80">
        <v>0</v>
      </c>
      <c r="D35" s="81">
        <v>0</v>
      </c>
      <c r="E35" s="81">
        <v>0</v>
      </c>
      <c r="F35" s="81">
        <v>0</v>
      </c>
      <c r="G35" s="81">
        <v>22763</v>
      </c>
      <c r="H35" s="81">
        <v>0</v>
      </c>
      <c r="I35" s="81">
        <v>500210</v>
      </c>
      <c r="J35" s="81">
        <v>0</v>
      </c>
      <c r="K35" s="79">
        <f t="shared" si="0"/>
        <v>522973</v>
      </c>
    </row>
    <row r="36" spans="1:11" x14ac:dyDescent="0.25">
      <c r="A36" s="46" t="s">
        <v>37</v>
      </c>
      <c r="B36" s="26"/>
      <c r="C36" s="80">
        <v>0</v>
      </c>
      <c r="D36" s="81">
        <v>0</v>
      </c>
      <c r="E36" s="81">
        <v>0</v>
      </c>
      <c r="F36" s="81">
        <v>0</v>
      </c>
      <c r="G36" s="81">
        <v>0</v>
      </c>
      <c r="H36" s="81">
        <v>0</v>
      </c>
      <c r="I36" s="81">
        <v>0</v>
      </c>
      <c r="J36" s="81">
        <v>606</v>
      </c>
      <c r="K36" s="79">
        <f t="shared" si="0"/>
        <v>606</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534751</v>
      </c>
      <c r="H38" s="81">
        <v>0</v>
      </c>
      <c r="I38" s="81">
        <v>209679</v>
      </c>
      <c r="J38" s="81">
        <v>0</v>
      </c>
      <c r="K38" s="79">
        <f t="shared" si="0"/>
        <v>744430</v>
      </c>
    </row>
    <row r="39" spans="1:11" x14ac:dyDescent="0.25">
      <c r="A39" s="46" t="s">
        <v>1</v>
      </c>
      <c r="B39" s="26"/>
      <c r="C39" s="80">
        <v>413568</v>
      </c>
      <c r="D39" s="81">
        <v>0</v>
      </c>
      <c r="E39" s="81">
        <v>0</v>
      </c>
      <c r="F39" s="81">
        <v>0</v>
      </c>
      <c r="G39" s="81">
        <v>724918</v>
      </c>
      <c r="H39" s="81">
        <v>0</v>
      </c>
      <c r="I39" s="81">
        <v>525851</v>
      </c>
      <c r="J39" s="81">
        <v>0</v>
      </c>
      <c r="K39" s="79">
        <f t="shared" si="0"/>
        <v>1664337</v>
      </c>
    </row>
    <row r="40" spans="1:11" x14ac:dyDescent="0.25">
      <c r="A40" s="46" t="s">
        <v>40</v>
      </c>
      <c r="B40" s="26"/>
      <c r="C40" s="80">
        <v>3652005</v>
      </c>
      <c r="D40" s="81">
        <v>0</v>
      </c>
      <c r="E40" s="81">
        <v>0</v>
      </c>
      <c r="F40" s="81">
        <v>0</v>
      </c>
      <c r="G40" s="81">
        <v>384047</v>
      </c>
      <c r="H40" s="81">
        <v>0</v>
      </c>
      <c r="I40" s="81">
        <v>123308</v>
      </c>
      <c r="J40" s="81">
        <v>0</v>
      </c>
      <c r="K40" s="79">
        <f t="shared" si="0"/>
        <v>4159360</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54071</v>
      </c>
      <c r="F42" s="81">
        <v>0</v>
      </c>
      <c r="G42" s="81">
        <v>0</v>
      </c>
      <c r="H42" s="81">
        <v>0</v>
      </c>
      <c r="I42" s="81">
        <v>0</v>
      </c>
      <c r="J42" s="81">
        <v>0</v>
      </c>
      <c r="K42" s="79">
        <f t="shared" si="0"/>
        <v>54071</v>
      </c>
    </row>
    <row r="43" spans="1:11" x14ac:dyDescent="0.25">
      <c r="A43" s="46" t="s">
        <v>2</v>
      </c>
      <c r="B43" s="26"/>
      <c r="C43" s="80">
        <v>0</v>
      </c>
      <c r="D43" s="81">
        <v>0</v>
      </c>
      <c r="E43" s="81">
        <v>0</v>
      </c>
      <c r="F43" s="81">
        <v>0</v>
      </c>
      <c r="G43" s="81">
        <v>6156</v>
      </c>
      <c r="H43" s="81">
        <v>0</v>
      </c>
      <c r="I43" s="81">
        <v>0</v>
      </c>
      <c r="J43" s="81">
        <v>0</v>
      </c>
      <c r="K43" s="79">
        <f t="shared" si="0"/>
        <v>6156</v>
      </c>
    </row>
    <row r="44" spans="1:11" x14ac:dyDescent="0.25">
      <c r="A44" s="46" t="s">
        <v>43</v>
      </c>
      <c r="B44" s="26"/>
      <c r="C44" s="80">
        <v>0</v>
      </c>
      <c r="D44" s="81">
        <v>913358</v>
      </c>
      <c r="E44" s="81">
        <v>0</v>
      </c>
      <c r="F44" s="81">
        <v>0</v>
      </c>
      <c r="G44" s="81">
        <v>573384</v>
      </c>
      <c r="H44" s="81">
        <v>0</v>
      </c>
      <c r="I44" s="81">
        <v>0</v>
      </c>
      <c r="J44" s="81">
        <v>0</v>
      </c>
      <c r="K44" s="79">
        <f t="shared" si="0"/>
        <v>1486742</v>
      </c>
    </row>
    <row r="45" spans="1:11" x14ac:dyDescent="0.25">
      <c r="A45" s="46" t="s">
        <v>44</v>
      </c>
      <c r="B45" s="26"/>
      <c r="C45" s="80">
        <v>70229</v>
      </c>
      <c r="D45" s="81">
        <v>0</v>
      </c>
      <c r="E45" s="81">
        <v>0</v>
      </c>
      <c r="F45" s="81">
        <v>0</v>
      </c>
      <c r="G45" s="81">
        <v>0</v>
      </c>
      <c r="H45" s="81">
        <v>0</v>
      </c>
      <c r="I45" s="81">
        <v>1005</v>
      </c>
      <c r="J45" s="81">
        <v>0</v>
      </c>
      <c r="K45" s="79">
        <f t="shared" si="0"/>
        <v>71234</v>
      </c>
    </row>
    <row r="46" spans="1:11" x14ac:dyDescent="0.25">
      <c r="A46" s="46" t="s">
        <v>45</v>
      </c>
      <c r="B46" s="26"/>
      <c r="C46" s="80">
        <v>0</v>
      </c>
      <c r="D46" s="81">
        <v>0</v>
      </c>
      <c r="E46" s="81">
        <v>0</v>
      </c>
      <c r="F46" s="81">
        <v>0</v>
      </c>
      <c r="G46" s="81">
        <v>732899</v>
      </c>
      <c r="H46" s="81">
        <v>0</v>
      </c>
      <c r="I46" s="81">
        <v>0</v>
      </c>
      <c r="J46" s="81">
        <v>0</v>
      </c>
      <c r="K46" s="79">
        <f t="shared" si="0"/>
        <v>732899</v>
      </c>
    </row>
    <row r="47" spans="1:11" x14ac:dyDescent="0.25">
      <c r="A47" s="46" t="s">
        <v>46</v>
      </c>
      <c r="B47" s="26"/>
      <c r="C47" s="80">
        <v>30177293</v>
      </c>
      <c r="D47" s="81">
        <v>0</v>
      </c>
      <c r="E47" s="81">
        <v>0</v>
      </c>
      <c r="F47" s="81">
        <v>0</v>
      </c>
      <c r="G47" s="81">
        <v>0</v>
      </c>
      <c r="H47" s="81">
        <v>0</v>
      </c>
      <c r="I47" s="81">
        <v>0</v>
      </c>
      <c r="J47" s="81">
        <v>0</v>
      </c>
      <c r="K47" s="79">
        <f t="shared" si="0"/>
        <v>30177293</v>
      </c>
    </row>
    <row r="48" spans="1:11" x14ac:dyDescent="0.25">
      <c r="A48" s="46" t="s">
        <v>47</v>
      </c>
      <c r="B48" s="26"/>
      <c r="C48" s="80">
        <v>0</v>
      </c>
      <c r="D48" s="81">
        <v>0</v>
      </c>
      <c r="E48" s="81">
        <v>0</v>
      </c>
      <c r="F48" s="81">
        <v>0</v>
      </c>
      <c r="G48" s="81">
        <v>533974</v>
      </c>
      <c r="H48" s="81">
        <v>0</v>
      </c>
      <c r="I48" s="81">
        <v>3405562</v>
      </c>
      <c r="J48" s="81">
        <v>0</v>
      </c>
      <c r="K48" s="79">
        <f t="shared" si="0"/>
        <v>3939536</v>
      </c>
    </row>
    <row r="49" spans="1:11" x14ac:dyDescent="0.25">
      <c r="A49" s="46" t="s">
        <v>48</v>
      </c>
      <c r="B49" s="26"/>
      <c r="C49" s="80">
        <v>0</v>
      </c>
      <c r="D49" s="81">
        <v>0</v>
      </c>
      <c r="E49" s="81">
        <v>0</v>
      </c>
      <c r="F49" s="81">
        <v>0</v>
      </c>
      <c r="G49" s="81">
        <v>94687</v>
      </c>
      <c r="H49" s="81">
        <v>0</v>
      </c>
      <c r="I49" s="81">
        <v>0</v>
      </c>
      <c r="J49" s="81">
        <v>0</v>
      </c>
      <c r="K49" s="79">
        <f t="shared" si="0"/>
        <v>94687</v>
      </c>
    </row>
    <row r="50" spans="1:11" x14ac:dyDescent="0.25">
      <c r="A50" s="46" t="s">
        <v>49</v>
      </c>
      <c r="B50" s="26"/>
      <c r="C50" s="80">
        <v>0</v>
      </c>
      <c r="D50" s="81">
        <v>0</v>
      </c>
      <c r="E50" s="81">
        <v>0</v>
      </c>
      <c r="F50" s="81">
        <v>0</v>
      </c>
      <c r="G50" s="81">
        <v>346128</v>
      </c>
      <c r="H50" s="81">
        <v>0</v>
      </c>
      <c r="I50" s="81">
        <v>0</v>
      </c>
      <c r="J50" s="81">
        <v>0</v>
      </c>
      <c r="K50" s="79">
        <f t="shared" si="0"/>
        <v>346128</v>
      </c>
    </row>
    <row r="51" spans="1:11" x14ac:dyDescent="0.25">
      <c r="A51" s="46" t="s">
        <v>3</v>
      </c>
      <c r="B51" s="26"/>
      <c r="C51" s="80">
        <v>0</v>
      </c>
      <c r="D51" s="81">
        <v>288</v>
      </c>
      <c r="E51" s="81">
        <v>0</v>
      </c>
      <c r="F51" s="81">
        <v>0</v>
      </c>
      <c r="G51" s="81">
        <v>64824</v>
      </c>
      <c r="H51" s="81">
        <v>0</v>
      </c>
      <c r="I51" s="81">
        <v>0</v>
      </c>
      <c r="J51" s="81">
        <v>0</v>
      </c>
      <c r="K51" s="79">
        <f t="shared" si="0"/>
        <v>65112</v>
      </c>
    </row>
    <row r="52" spans="1:11" x14ac:dyDescent="0.25">
      <c r="A52" s="46" t="s">
        <v>50</v>
      </c>
      <c r="B52" s="26"/>
      <c r="C52" s="80">
        <v>0</v>
      </c>
      <c r="D52" s="81">
        <v>0</v>
      </c>
      <c r="E52" s="81">
        <v>0</v>
      </c>
      <c r="F52" s="81">
        <v>0</v>
      </c>
      <c r="G52" s="81">
        <v>2763367</v>
      </c>
      <c r="H52" s="81">
        <v>0</v>
      </c>
      <c r="I52" s="81">
        <v>7075</v>
      </c>
      <c r="J52" s="81">
        <v>0</v>
      </c>
      <c r="K52" s="79">
        <f t="shared" si="0"/>
        <v>2770442</v>
      </c>
    </row>
    <row r="53" spans="1:11" x14ac:dyDescent="0.25">
      <c r="A53" s="46" t="s">
        <v>51</v>
      </c>
      <c r="B53" s="26"/>
      <c r="C53" s="80">
        <v>452300</v>
      </c>
      <c r="D53" s="81">
        <v>0</v>
      </c>
      <c r="E53" s="81">
        <v>0</v>
      </c>
      <c r="F53" s="81">
        <v>0</v>
      </c>
      <c r="G53" s="81">
        <v>297764</v>
      </c>
      <c r="H53" s="81">
        <v>0</v>
      </c>
      <c r="I53" s="81">
        <v>233815</v>
      </c>
      <c r="J53" s="81">
        <v>0</v>
      </c>
      <c r="K53" s="79">
        <f t="shared" si="0"/>
        <v>983879</v>
      </c>
    </row>
    <row r="54" spans="1:11" x14ac:dyDescent="0.25">
      <c r="A54" s="46" t="s">
        <v>4</v>
      </c>
      <c r="B54" s="26"/>
      <c r="C54" s="80">
        <v>15368040</v>
      </c>
      <c r="D54" s="81">
        <v>2609743</v>
      </c>
      <c r="E54" s="81">
        <v>0</v>
      </c>
      <c r="F54" s="81">
        <v>0</v>
      </c>
      <c r="G54" s="81">
        <v>2886043</v>
      </c>
      <c r="H54" s="81">
        <v>0</v>
      </c>
      <c r="I54" s="81">
        <v>0</v>
      </c>
      <c r="J54" s="81">
        <v>0</v>
      </c>
      <c r="K54" s="79">
        <f t="shared" si="0"/>
        <v>20863826</v>
      </c>
    </row>
    <row r="55" spans="1:11" x14ac:dyDescent="0.25">
      <c r="A55" s="46" t="s">
        <v>52</v>
      </c>
      <c r="B55" s="26"/>
      <c r="C55" s="80">
        <v>0</v>
      </c>
      <c r="D55" s="81">
        <v>0</v>
      </c>
      <c r="E55" s="81">
        <v>0</v>
      </c>
      <c r="F55" s="81">
        <v>0</v>
      </c>
      <c r="G55" s="81">
        <v>908492</v>
      </c>
      <c r="H55" s="81">
        <v>0</v>
      </c>
      <c r="I55" s="81">
        <v>16600</v>
      </c>
      <c r="J55" s="81">
        <v>0</v>
      </c>
      <c r="K55" s="79">
        <f t="shared" si="0"/>
        <v>925092</v>
      </c>
    </row>
    <row r="56" spans="1:11" x14ac:dyDescent="0.25">
      <c r="A56" s="46" t="s">
        <v>53</v>
      </c>
      <c r="B56" s="26"/>
      <c r="C56" s="80">
        <v>0</v>
      </c>
      <c r="D56" s="81">
        <v>0</v>
      </c>
      <c r="E56" s="81">
        <v>0</v>
      </c>
      <c r="F56" s="81">
        <v>0</v>
      </c>
      <c r="G56" s="81">
        <v>1196328</v>
      </c>
      <c r="H56" s="81">
        <v>0</v>
      </c>
      <c r="I56" s="81">
        <v>0</v>
      </c>
      <c r="J56" s="81">
        <v>0</v>
      </c>
      <c r="K56" s="79">
        <f t="shared" si="0"/>
        <v>1196328</v>
      </c>
    </row>
    <row r="57" spans="1:11" x14ac:dyDescent="0.25">
      <c r="A57" s="46" t="s">
        <v>54</v>
      </c>
      <c r="B57" s="26"/>
      <c r="C57" s="80">
        <v>0</v>
      </c>
      <c r="D57" s="81">
        <v>0</v>
      </c>
      <c r="E57" s="81">
        <v>0</v>
      </c>
      <c r="F57" s="81">
        <v>0</v>
      </c>
      <c r="G57" s="81">
        <v>473882</v>
      </c>
      <c r="H57" s="81">
        <v>0</v>
      </c>
      <c r="I57" s="81">
        <v>0</v>
      </c>
      <c r="J57" s="81">
        <v>0</v>
      </c>
      <c r="K57" s="79">
        <f t="shared" si="0"/>
        <v>473882</v>
      </c>
    </row>
    <row r="58" spans="1:11" x14ac:dyDescent="0.25">
      <c r="A58" s="46" t="s">
        <v>55</v>
      </c>
      <c r="B58" s="26"/>
      <c r="C58" s="80">
        <v>0</v>
      </c>
      <c r="D58" s="81">
        <v>0</v>
      </c>
      <c r="E58" s="81">
        <v>0</v>
      </c>
      <c r="F58" s="81">
        <v>0</v>
      </c>
      <c r="G58" s="81">
        <v>160160</v>
      </c>
      <c r="H58" s="81">
        <v>0</v>
      </c>
      <c r="I58" s="81">
        <v>0</v>
      </c>
      <c r="J58" s="81">
        <v>0</v>
      </c>
      <c r="K58" s="79">
        <f t="shared" si="0"/>
        <v>160160</v>
      </c>
    </row>
    <row r="59" spans="1:11" x14ac:dyDescent="0.25">
      <c r="A59" s="46" t="s">
        <v>98</v>
      </c>
      <c r="B59" s="26"/>
      <c r="C59" s="80">
        <v>0</v>
      </c>
      <c r="D59" s="81">
        <v>0</v>
      </c>
      <c r="E59" s="81">
        <v>5000</v>
      </c>
      <c r="F59" s="81">
        <v>0</v>
      </c>
      <c r="G59" s="81">
        <v>596352</v>
      </c>
      <c r="H59" s="81">
        <v>0</v>
      </c>
      <c r="I59" s="81">
        <v>163750</v>
      </c>
      <c r="J59" s="81">
        <v>0</v>
      </c>
      <c r="K59" s="79">
        <f t="shared" si="0"/>
        <v>765102</v>
      </c>
    </row>
    <row r="60" spans="1:11" x14ac:dyDescent="0.25">
      <c r="A60" s="46" t="s">
        <v>99</v>
      </c>
      <c r="B60" s="26"/>
      <c r="C60" s="80">
        <v>0</v>
      </c>
      <c r="D60" s="81">
        <v>0</v>
      </c>
      <c r="E60" s="81">
        <v>0</v>
      </c>
      <c r="F60" s="81">
        <v>0</v>
      </c>
      <c r="G60" s="81">
        <v>0</v>
      </c>
      <c r="H60" s="81">
        <v>0</v>
      </c>
      <c r="I60" s="81">
        <v>216740</v>
      </c>
      <c r="J60" s="81">
        <v>0</v>
      </c>
      <c r="K60" s="79">
        <f t="shared" si="0"/>
        <v>216740</v>
      </c>
    </row>
    <row r="61" spans="1:11" x14ac:dyDescent="0.25">
      <c r="A61" s="46" t="s">
        <v>56</v>
      </c>
      <c r="B61" s="26"/>
      <c r="C61" s="80">
        <v>2503734</v>
      </c>
      <c r="D61" s="81">
        <v>0</v>
      </c>
      <c r="E61" s="81">
        <v>0</v>
      </c>
      <c r="F61" s="81">
        <v>0</v>
      </c>
      <c r="G61" s="81">
        <v>393658</v>
      </c>
      <c r="H61" s="81">
        <v>0</v>
      </c>
      <c r="I61" s="81">
        <v>0</v>
      </c>
      <c r="J61" s="81">
        <v>0</v>
      </c>
      <c r="K61" s="79">
        <f t="shared" si="0"/>
        <v>2897392</v>
      </c>
    </row>
    <row r="62" spans="1:11" x14ac:dyDescent="0.25">
      <c r="A62" s="46" t="s">
        <v>6</v>
      </c>
      <c r="B62" s="26"/>
      <c r="C62" s="80">
        <v>9348515</v>
      </c>
      <c r="D62" s="81">
        <v>0</v>
      </c>
      <c r="E62" s="81">
        <v>0</v>
      </c>
      <c r="F62" s="81">
        <v>0</v>
      </c>
      <c r="G62" s="81">
        <v>1647073</v>
      </c>
      <c r="H62" s="81">
        <v>0</v>
      </c>
      <c r="I62" s="81">
        <v>0</v>
      </c>
      <c r="J62" s="81">
        <v>0</v>
      </c>
      <c r="K62" s="79">
        <f t="shared" si="0"/>
        <v>10995588</v>
      </c>
    </row>
    <row r="63" spans="1:11" x14ac:dyDescent="0.25">
      <c r="A63" s="46" t="s">
        <v>5</v>
      </c>
      <c r="B63" s="26"/>
      <c r="C63" s="80">
        <v>0</v>
      </c>
      <c r="D63" s="81">
        <v>0</v>
      </c>
      <c r="E63" s="81">
        <v>0</v>
      </c>
      <c r="F63" s="81">
        <v>0</v>
      </c>
      <c r="G63" s="81">
        <v>785254</v>
      </c>
      <c r="H63" s="81">
        <v>0</v>
      </c>
      <c r="I63" s="81">
        <v>81988</v>
      </c>
      <c r="J63" s="81">
        <v>0</v>
      </c>
      <c r="K63" s="79">
        <f t="shared" si="0"/>
        <v>867242</v>
      </c>
    </row>
    <row r="64" spans="1:11" x14ac:dyDescent="0.25">
      <c r="A64" s="46" t="s">
        <v>57</v>
      </c>
      <c r="B64" s="26"/>
      <c r="C64" s="80">
        <v>0</v>
      </c>
      <c r="D64" s="81">
        <v>0</v>
      </c>
      <c r="E64" s="81">
        <v>0</v>
      </c>
      <c r="F64" s="81">
        <v>0</v>
      </c>
      <c r="G64" s="81">
        <v>59907</v>
      </c>
      <c r="H64" s="81">
        <v>0</v>
      </c>
      <c r="I64" s="81">
        <v>0</v>
      </c>
      <c r="J64" s="81">
        <v>0</v>
      </c>
      <c r="K64" s="79">
        <f t="shared" si="0"/>
        <v>59907</v>
      </c>
    </row>
    <row r="65" spans="1:11" x14ac:dyDescent="0.25">
      <c r="A65" s="46" t="s">
        <v>58</v>
      </c>
      <c r="B65" s="26"/>
      <c r="C65" s="80">
        <v>0</v>
      </c>
      <c r="D65" s="81">
        <v>0</v>
      </c>
      <c r="E65" s="81">
        <v>0</v>
      </c>
      <c r="F65" s="81">
        <v>0</v>
      </c>
      <c r="G65" s="81">
        <v>16504</v>
      </c>
      <c r="H65" s="81">
        <v>0</v>
      </c>
      <c r="I65" s="81">
        <v>0</v>
      </c>
      <c r="J65" s="81">
        <v>0</v>
      </c>
      <c r="K65" s="79">
        <f t="shared" si="0"/>
        <v>16504</v>
      </c>
    </row>
    <row r="66" spans="1:11" x14ac:dyDescent="0.25">
      <c r="A66" s="46" t="s">
        <v>59</v>
      </c>
      <c r="B66" s="26"/>
      <c r="C66" s="80">
        <v>0</v>
      </c>
      <c r="D66" s="81">
        <v>0</v>
      </c>
      <c r="E66" s="81">
        <v>0</v>
      </c>
      <c r="F66" s="81">
        <v>0</v>
      </c>
      <c r="G66" s="81">
        <v>23327</v>
      </c>
      <c r="H66" s="81">
        <v>0</v>
      </c>
      <c r="I66" s="81">
        <v>0</v>
      </c>
      <c r="J66" s="81">
        <v>0</v>
      </c>
      <c r="K66" s="79">
        <f t="shared" si="0"/>
        <v>23327</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330666</v>
      </c>
      <c r="H68" s="81">
        <v>0</v>
      </c>
      <c r="I68" s="81">
        <v>356919</v>
      </c>
      <c r="J68" s="81">
        <v>330960</v>
      </c>
      <c r="K68" s="79">
        <f t="shared" si="0"/>
        <v>1018545</v>
      </c>
    </row>
    <row r="69" spans="1:11" x14ac:dyDescent="0.25">
      <c r="A69" s="46" t="s">
        <v>62</v>
      </c>
      <c r="B69" s="26"/>
      <c r="C69" s="80">
        <v>491438</v>
      </c>
      <c r="D69" s="81">
        <v>0</v>
      </c>
      <c r="E69" s="81">
        <v>0</v>
      </c>
      <c r="F69" s="81">
        <v>0</v>
      </c>
      <c r="G69" s="81">
        <v>33430</v>
      </c>
      <c r="H69" s="81">
        <v>0</v>
      </c>
      <c r="I69" s="81">
        <v>0</v>
      </c>
      <c r="J69" s="81">
        <v>0</v>
      </c>
      <c r="K69" s="79">
        <f t="shared" si="0"/>
        <v>524868</v>
      </c>
    </row>
    <row r="70" spans="1:11" x14ac:dyDescent="0.25">
      <c r="A70" s="46" t="s">
        <v>63</v>
      </c>
      <c r="B70" s="26"/>
      <c r="C70" s="80">
        <v>0</v>
      </c>
      <c r="D70" s="81">
        <v>0</v>
      </c>
      <c r="E70" s="81">
        <v>0</v>
      </c>
      <c r="F70" s="81">
        <v>0</v>
      </c>
      <c r="G70" s="81">
        <v>69302</v>
      </c>
      <c r="H70" s="81">
        <v>0</v>
      </c>
      <c r="I70" s="81">
        <v>0</v>
      </c>
      <c r="J70" s="81">
        <v>0</v>
      </c>
      <c r="K70" s="79">
        <f t="shared" si="0"/>
        <v>69302</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81475741</v>
      </c>
      <c r="D72" s="61">
        <f t="shared" si="1"/>
        <v>3936430</v>
      </c>
      <c r="E72" s="61">
        <f t="shared" si="1"/>
        <v>444984</v>
      </c>
      <c r="F72" s="61">
        <f t="shared" si="1"/>
        <v>793524</v>
      </c>
      <c r="G72" s="61">
        <f t="shared" si="1"/>
        <v>27273241</v>
      </c>
      <c r="H72" s="61">
        <f>SUM(H5:H71)</f>
        <v>36607</v>
      </c>
      <c r="I72" s="61">
        <f>SUM(I5:I71)</f>
        <v>9630185</v>
      </c>
      <c r="J72" s="61">
        <f>SUM(J5:J71)</f>
        <v>444827</v>
      </c>
      <c r="K72" s="62">
        <f t="shared" si="1"/>
        <v>124035539</v>
      </c>
    </row>
    <row r="73" spans="1:11" x14ac:dyDescent="0.25">
      <c r="A73" s="56" t="s">
        <v>74</v>
      </c>
      <c r="B73" s="59"/>
      <c r="C73" s="63">
        <f>(C72/$K72)</f>
        <v>0.65687416410549881</v>
      </c>
      <c r="D73" s="64">
        <f t="shared" ref="D73:K73" si="2">(D72/$K72)</f>
        <v>3.1736307446529499E-2</v>
      </c>
      <c r="E73" s="64">
        <f t="shared" si="2"/>
        <v>3.5875524352742159E-3</v>
      </c>
      <c r="F73" s="64">
        <f t="shared" si="2"/>
        <v>6.3975535269774576E-3</v>
      </c>
      <c r="G73" s="64">
        <f t="shared" si="2"/>
        <v>0.21988247255490218</v>
      </c>
      <c r="H73" s="64">
        <f t="shared" si="2"/>
        <v>2.9513315534509832E-4</v>
      </c>
      <c r="I73" s="64">
        <f t="shared" si="2"/>
        <v>7.7640530106456024E-2</v>
      </c>
      <c r="J73" s="64">
        <f t="shared" si="2"/>
        <v>3.586286669016692E-3</v>
      </c>
      <c r="K73" s="65">
        <f t="shared" si="2"/>
        <v>1</v>
      </c>
    </row>
    <row r="74" spans="1:11" x14ac:dyDescent="0.25">
      <c r="A74" s="66" t="s">
        <v>96</v>
      </c>
      <c r="B74" s="52"/>
      <c r="C74" s="67">
        <f>COUNTIF(C5:C71,"&gt;0")</f>
        <v>17</v>
      </c>
      <c r="D74" s="67">
        <f t="shared" ref="D74:K74" si="3">COUNTIF(D5:D71,"&gt;0")</f>
        <v>4</v>
      </c>
      <c r="E74" s="67">
        <f t="shared" si="3"/>
        <v>4</v>
      </c>
      <c r="F74" s="67">
        <f t="shared" si="3"/>
        <v>1</v>
      </c>
      <c r="G74" s="67">
        <f t="shared" si="3"/>
        <v>50</v>
      </c>
      <c r="H74" s="67">
        <f t="shared" si="3"/>
        <v>1</v>
      </c>
      <c r="I74" s="67">
        <f t="shared" si="3"/>
        <v>22</v>
      </c>
      <c r="J74" s="67">
        <f t="shared" si="3"/>
        <v>5</v>
      </c>
      <c r="K74" s="74">
        <f t="shared" si="3"/>
        <v>59</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86</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462608</v>
      </c>
      <c r="H5" s="22">
        <v>0</v>
      </c>
      <c r="I5" s="22">
        <v>0</v>
      </c>
      <c r="J5" s="22">
        <v>0</v>
      </c>
      <c r="K5" s="24">
        <f>SUM(C5:J5)</f>
        <v>462608</v>
      </c>
    </row>
    <row r="6" spans="1:11" x14ac:dyDescent="0.25">
      <c r="A6" s="46" t="s">
        <v>8</v>
      </c>
      <c r="B6" s="26"/>
      <c r="C6" s="80">
        <v>254876</v>
      </c>
      <c r="D6" s="81">
        <v>0</v>
      </c>
      <c r="E6" s="81">
        <v>0</v>
      </c>
      <c r="F6" s="81">
        <v>0</v>
      </c>
      <c r="G6" s="81">
        <v>0</v>
      </c>
      <c r="H6" s="81">
        <v>0</v>
      </c>
      <c r="I6" s="81">
        <v>0</v>
      </c>
      <c r="J6" s="81">
        <v>0</v>
      </c>
      <c r="K6" s="79">
        <f>SUM(C6:J6)</f>
        <v>254876</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10</v>
      </c>
      <c r="D8" s="81">
        <v>0</v>
      </c>
      <c r="E8" s="81">
        <v>0</v>
      </c>
      <c r="F8" s="81">
        <v>0</v>
      </c>
      <c r="G8" s="81">
        <v>9870</v>
      </c>
      <c r="H8" s="81">
        <v>0</v>
      </c>
      <c r="I8" s="81">
        <v>0</v>
      </c>
      <c r="J8" s="81">
        <v>0</v>
      </c>
      <c r="K8" s="79">
        <f t="shared" si="0"/>
        <v>9880</v>
      </c>
    </row>
    <row r="9" spans="1:11" x14ac:dyDescent="0.25">
      <c r="A9" s="46" t="s">
        <v>11</v>
      </c>
      <c r="B9" s="26"/>
      <c r="C9" s="80">
        <v>4285748</v>
      </c>
      <c r="D9" s="81">
        <v>0</v>
      </c>
      <c r="E9" s="81">
        <v>0</v>
      </c>
      <c r="F9" s="81">
        <v>0</v>
      </c>
      <c r="G9" s="81">
        <v>947024</v>
      </c>
      <c r="H9" s="81">
        <v>0</v>
      </c>
      <c r="I9" s="81">
        <v>0</v>
      </c>
      <c r="J9" s="81">
        <v>0</v>
      </c>
      <c r="K9" s="79">
        <f t="shared" si="0"/>
        <v>5232772</v>
      </c>
    </row>
    <row r="10" spans="1:11" x14ac:dyDescent="0.25">
      <c r="A10" s="46" t="s">
        <v>12</v>
      </c>
      <c r="B10" s="26"/>
      <c r="C10" s="80">
        <v>0</v>
      </c>
      <c r="D10" s="81">
        <v>0</v>
      </c>
      <c r="E10" s="81">
        <v>0</v>
      </c>
      <c r="F10" s="81">
        <v>0</v>
      </c>
      <c r="G10" s="81">
        <v>695000</v>
      </c>
      <c r="H10" s="81">
        <v>0</v>
      </c>
      <c r="I10" s="81">
        <v>0</v>
      </c>
      <c r="J10" s="81">
        <v>0</v>
      </c>
      <c r="K10" s="79">
        <f t="shared" si="0"/>
        <v>695000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4469931</v>
      </c>
      <c r="D12" s="81">
        <v>0</v>
      </c>
      <c r="E12" s="81">
        <v>0</v>
      </c>
      <c r="F12" s="81">
        <v>0</v>
      </c>
      <c r="G12" s="81">
        <v>375514</v>
      </c>
      <c r="H12" s="81">
        <v>0</v>
      </c>
      <c r="I12" s="81">
        <v>0</v>
      </c>
      <c r="J12" s="81">
        <v>0</v>
      </c>
      <c r="K12" s="79">
        <f t="shared" si="0"/>
        <v>4845445</v>
      </c>
    </row>
    <row r="13" spans="1:11" x14ac:dyDescent="0.25">
      <c r="A13" s="46" t="s">
        <v>15</v>
      </c>
      <c r="B13" s="26"/>
      <c r="C13" s="80">
        <v>0</v>
      </c>
      <c r="D13" s="81">
        <v>0</v>
      </c>
      <c r="E13" s="81">
        <v>0</v>
      </c>
      <c r="F13" s="81">
        <v>0</v>
      </c>
      <c r="G13" s="81">
        <v>528534</v>
      </c>
      <c r="H13" s="81">
        <v>0</v>
      </c>
      <c r="I13" s="81">
        <v>0</v>
      </c>
      <c r="J13" s="81">
        <v>0</v>
      </c>
      <c r="K13" s="79">
        <f t="shared" si="0"/>
        <v>528534</v>
      </c>
    </row>
    <row r="14" spans="1:11" x14ac:dyDescent="0.25">
      <c r="A14" s="46" t="s">
        <v>16</v>
      </c>
      <c r="B14" s="26"/>
      <c r="C14" s="80">
        <v>192720</v>
      </c>
      <c r="D14" s="81">
        <v>0</v>
      </c>
      <c r="E14" s="81">
        <v>0</v>
      </c>
      <c r="F14" s="81">
        <v>0</v>
      </c>
      <c r="G14" s="81">
        <v>338759</v>
      </c>
      <c r="H14" s="81">
        <v>0</v>
      </c>
      <c r="I14" s="81">
        <v>0</v>
      </c>
      <c r="J14" s="81">
        <v>0</v>
      </c>
      <c r="K14" s="79">
        <f t="shared" si="0"/>
        <v>531479</v>
      </c>
    </row>
    <row r="15" spans="1:11" x14ac:dyDescent="0.25">
      <c r="A15" s="46" t="s">
        <v>17</v>
      </c>
      <c r="B15" s="26"/>
      <c r="C15" s="80">
        <v>0</v>
      </c>
      <c r="D15" s="81">
        <v>0</v>
      </c>
      <c r="E15" s="81">
        <v>0</v>
      </c>
      <c r="F15" s="81">
        <v>0</v>
      </c>
      <c r="G15" s="81">
        <v>1375891</v>
      </c>
      <c r="H15" s="81">
        <v>0</v>
      </c>
      <c r="I15" s="81">
        <v>0</v>
      </c>
      <c r="J15" s="81">
        <v>0</v>
      </c>
      <c r="K15" s="79">
        <f t="shared" si="0"/>
        <v>1375891</v>
      </c>
    </row>
    <row r="16" spans="1:11" x14ac:dyDescent="0.25">
      <c r="A16" s="46" t="s">
        <v>18</v>
      </c>
      <c r="B16" s="26"/>
      <c r="C16" s="80">
        <v>0</v>
      </c>
      <c r="D16" s="81">
        <v>0</v>
      </c>
      <c r="E16" s="81">
        <v>0</v>
      </c>
      <c r="F16" s="81">
        <v>0</v>
      </c>
      <c r="G16" s="81">
        <v>113760</v>
      </c>
      <c r="H16" s="81">
        <v>0</v>
      </c>
      <c r="I16" s="81">
        <v>0</v>
      </c>
      <c r="J16" s="81">
        <v>241178</v>
      </c>
      <c r="K16" s="79">
        <f t="shared" si="0"/>
        <v>354938</v>
      </c>
    </row>
    <row r="17" spans="1:11" x14ac:dyDescent="0.25">
      <c r="A17" s="46" t="s">
        <v>105</v>
      </c>
      <c r="B17" s="26"/>
      <c r="C17" s="80">
        <v>0</v>
      </c>
      <c r="D17" s="81">
        <v>0</v>
      </c>
      <c r="E17" s="81">
        <v>0</v>
      </c>
      <c r="F17" s="81">
        <v>0</v>
      </c>
      <c r="G17" s="81">
        <v>15631</v>
      </c>
      <c r="H17" s="81">
        <v>0</v>
      </c>
      <c r="I17" s="81">
        <v>0</v>
      </c>
      <c r="J17" s="81">
        <v>0</v>
      </c>
      <c r="K17" s="79">
        <f t="shared" si="0"/>
        <v>15631</v>
      </c>
    </row>
    <row r="18" spans="1:11" x14ac:dyDescent="0.25">
      <c r="A18" s="46" t="s">
        <v>19</v>
      </c>
      <c r="B18" s="26"/>
      <c r="C18" s="80">
        <v>0</v>
      </c>
      <c r="D18" s="81">
        <v>0</v>
      </c>
      <c r="E18" s="81">
        <v>0</v>
      </c>
      <c r="F18" s="81">
        <v>0</v>
      </c>
      <c r="G18" s="81">
        <v>2999</v>
      </c>
      <c r="H18" s="81">
        <v>0</v>
      </c>
      <c r="I18" s="81">
        <v>0</v>
      </c>
      <c r="J18" s="81">
        <v>20</v>
      </c>
      <c r="K18" s="79">
        <f t="shared" si="0"/>
        <v>3019</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6051669</v>
      </c>
      <c r="D20" s="81">
        <v>0</v>
      </c>
      <c r="E20" s="81">
        <v>0</v>
      </c>
      <c r="F20" s="81">
        <v>990771</v>
      </c>
      <c r="G20" s="81">
        <v>1512577</v>
      </c>
      <c r="H20" s="81">
        <v>0</v>
      </c>
      <c r="I20" s="81">
        <v>416141</v>
      </c>
      <c r="J20" s="81">
        <v>151</v>
      </c>
      <c r="K20" s="79">
        <f t="shared" si="0"/>
        <v>8971309</v>
      </c>
    </row>
    <row r="21" spans="1:11" x14ac:dyDescent="0.25">
      <c r="A21" s="46" t="s">
        <v>21</v>
      </c>
      <c r="B21" s="26"/>
      <c r="C21" s="80">
        <v>0</v>
      </c>
      <c r="D21" s="81">
        <v>0</v>
      </c>
      <c r="E21" s="81">
        <v>0</v>
      </c>
      <c r="F21" s="81">
        <v>0</v>
      </c>
      <c r="G21" s="81">
        <v>19558</v>
      </c>
      <c r="H21" s="81">
        <v>0</v>
      </c>
      <c r="I21" s="81">
        <v>27516</v>
      </c>
      <c r="J21" s="81">
        <v>99232</v>
      </c>
      <c r="K21" s="79">
        <f t="shared" si="0"/>
        <v>146306</v>
      </c>
    </row>
    <row r="22" spans="1:11" x14ac:dyDescent="0.25">
      <c r="A22" s="46" t="s">
        <v>23</v>
      </c>
      <c r="B22" s="26"/>
      <c r="C22" s="80">
        <v>0</v>
      </c>
      <c r="D22" s="81">
        <v>0</v>
      </c>
      <c r="E22" s="81">
        <v>0</v>
      </c>
      <c r="F22" s="81">
        <v>0</v>
      </c>
      <c r="G22" s="81">
        <v>14011</v>
      </c>
      <c r="H22" s="81">
        <v>0</v>
      </c>
      <c r="I22" s="81">
        <v>0</v>
      </c>
      <c r="J22" s="81">
        <v>0</v>
      </c>
      <c r="K22" s="79">
        <f t="shared" si="0"/>
        <v>14011</v>
      </c>
    </row>
    <row r="23" spans="1:11" x14ac:dyDescent="0.25">
      <c r="A23" s="46" t="s">
        <v>24</v>
      </c>
      <c r="B23" s="26"/>
      <c r="C23" s="80">
        <v>0</v>
      </c>
      <c r="D23" s="81">
        <v>0</v>
      </c>
      <c r="E23" s="81">
        <v>0</v>
      </c>
      <c r="F23" s="81">
        <v>0</v>
      </c>
      <c r="G23" s="81">
        <v>12650</v>
      </c>
      <c r="H23" s="81">
        <v>0</v>
      </c>
      <c r="I23" s="81">
        <v>136447</v>
      </c>
      <c r="J23" s="81">
        <v>0</v>
      </c>
      <c r="K23" s="79">
        <f t="shared" si="0"/>
        <v>149097</v>
      </c>
    </row>
    <row r="24" spans="1:11" x14ac:dyDescent="0.25">
      <c r="A24" s="46" t="s">
        <v>25</v>
      </c>
      <c r="B24" s="26"/>
      <c r="C24" s="80">
        <v>48970</v>
      </c>
      <c r="D24" s="81">
        <v>0</v>
      </c>
      <c r="E24" s="81">
        <v>0</v>
      </c>
      <c r="F24" s="81">
        <v>0</v>
      </c>
      <c r="G24" s="81">
        <v>0</v>
      </c>
      <c r="H24" s="81">
        <v>0</v>
      </c>
      <c r="I24" s="81">
        <v>0</v>
      </c>
      <c r="J24" s="81">
        <v>0</v>
      </c>
      <c r="K24" s="79">
        <f t="shared" si="0"/>
        <v>48970</v>
      </c>
    </row>
    <row r="25" spans="1:11" x14ac:dyDescent="0.25">
      <c r="A25" s="46" t="s">
        <v>26</v>
      </c>
      <c r="B25" s="26"/>
      <c r="C25" s="80">
        <v>0</v>
      </c>
      <c r="D25" s="81">
        <v>0</v>
      </c>
      <c r="E25" s="81">
        <v>12232</v>
      </c>
      <c r="F25" s="81">
        <v>0</v>
      </c>
      <c r="G25" s="81">
        <v>8061</v>
      </c>
      <c r="H25" s="81">
        <v>0</v>
      </c>
      <c r="I25" s="81">
        <v>7398</v>
      </c>
      <c r="J25" s="81">
        <v>0</v>
      </c>
      <c r="K25" s="79">
        <f t="shared" si="0"/>
        <v>27691</v>
      </c>
    </row>
    <row r="26" spans="1:11" x14ac:dyDescent="0.25">
      <c r="A26" s="46" t="s">
        <v>27</v>
      </c>
      <c r="B26" s="26"/>
      <c r="C26" s="80">
        <v>0</v>
      </c>
      <c r="D26" s="81">
        <v>0</v>
      </c>
      <c r="E26" s="81">
        <v>0</v>
      </c>
      <c r="F26" s="81">
        <v>0</v>
      </c>
      <c r="G26" s="81">
        <v>5756</v>
      </c>
      <c r="H26" s="81">
        <v>0</v>
      </c>
      <c r="I26" s="81">
        <v>0</v>
      </c>
      <c r="J26" s="81">
        <v>0</v>
      </c>
      <c r="K26" s="79">
        <f t="shared" si="0"/>
        <v>5756</v>
      </c>
    </row>
    <row r="27" spans="1:11" x14ac:dyDescent="0.25">
      <c r="A27" s="46" t="s">
        <v>28</v>
      </c>
      <c r="B27" s="26"/>
      <c r="C27" s="80">
        <v>0</v>
      </c>
      <c r="D27" s="81">
        <v>0</v>
      </c>
      <c r="E27" s="81">
        <v>0</v>
      </c>
      <c r="F27" s="81">
        <v>0</v>
      </c>
      <c r="G27" s="81">
        <v>0</v>
      </c>
      <c r="H27" s="81">
        <v>0</v>
      </c>
      <c r="I27" s="81">
        <v>886</v>
      </c>
      <c r="J27" s="81">
        <v>0</v>
      </c>
      <c r="K27" s="79">
        <f t="shared" si="0"/>
        <v>886</v>
      </c>
    </row>
    <row r="28" spans="1:11" x14ac:dyDescent="0.25">
      <c r="A28" s="46" t="s">
        <v>29</v>
      </c>
      <c r="B28" s="26"/>
      <c r="C28" s="80">
        <v>0</v>
      </c>
      <c r="D28" s="81">
        <v>0</v>
      </c>
      <c r="E28" s="81">
        <v>0</v>
      </c>
      <c r="F28" s="81">
        <v>0</v>
      </c>
      <c r="G28" s="81">
        <v>14051</v>
      </c>
      <c r="H28" s="81">
        <v>0</v>
      </c>
      <c r="I28" s="81">
        <v>0</v>
      </c>
      <c r="J28" s="81">
        <v>0</v>
      </c>
      <c r="K28" s="79">
        <f t="shared" si="0"/>
        <v>14051</v>
      </c>
    </row>
    <row r="29" spans="1:11" x14ac:dyDescent="0.25">
      <c r="A29" s="46" t="s">
        <v>30</v>
      </c>
      <c r="B29" s="26"/>
      <c r="C29" s="80">
        <v>0</v>
      </c>
      <c r="D29" s="81">
        <v>0</v>
      </c>
      <c r="E29" s="81">
        <v>0</v>
      </c>
      <c r="F29" s="81">
        <v>0</v>
      </c>
      <c r="G29" s="81">
        <v>16318</v>
      </c>
      <c r="H29" s="81">
        <v>0</v>
      </c>
      <c r="I29" s="81">
        <v>35010</v>
      </c>
      <c r="J29" s="81">
        <v>0</v>
      </c>
      <c r="K29" s="79">
        <f t="shared" si="0"/>
        <v>51328</v>
      </c>
    </row>
    <row r="30" spans="1:11" x14ac:dyDescent="0.25">
      <c r="A30" s="46" t="s">
        <v>31</v>
      </c>
      <c r="B30" s="26"/>
      <c r="C30" s="80">
        <v>0</v>
      </c>
      <c r="D30" s="81">
        <v>0</v>
      </c>
      <c r="E30" s="81">
        <v>0</v>
      </c>
      <c r="F30" s="81">
        <v>0</v>
      </c>
      <c r="G30" s="81">
        <v>484873</v>
      </c>
      <c r="H30" s="81">
        <v>0</v>
      </c>
      <c r="I30" s="81">
        <v>0</v>
      </c>
      <c r="J30" s="81">
        <v>0</v>
      </c>
      <c r="K30" s="79">
        <f t="shared" si="0"/>
        <v>484873</v>
      </c>
    </row>
    <row r="31" spans="1:11" x14ac:dyDescent="0.25">
      <c r="A31" s="46" t="s">
        <v>32</v>
      </c>
      <c r="B31" s="26"/>
      <c r="C31" s="80">
        <v>0</v>
      </c>
      <c r="D31" s="81">
        <v>0</v>
      </c>
      <c r="E31" s="81">
        <v>0</v>
      </c>
      <c r="F31" s="81">
        <v>0</v>
      </c>
      <c r="G31" s="81">
        <v>136080</v>
      </c>
      <c r="H31" s="81">
        <v>0</v>
      </c>
      <c r="I31" s="81">
        <v>0</v>
      </c>
      <c r="J31" s="81">
        <v>0</v>
      </c>
      <c r="K31" s="79">
        <f t="shared" si="0"/>
        <v>136080</v>
      </c>
    </row>
    <row r="32" spans="1:11" x14ac:dyDescent="0.25">
      <c r="A32" s="46" t="s">
        <v>33</v>
      </c>
      <c r="B32" s="26"/>
      <c r="C32" s="80">
        <v>0</v>
      </c>
      <c r="D32" s="81">
        <v>0</v>
      </c>
      <c r="E32" s="81">
        <v>36513</v>
      </c>
      <c r="F32" s="81">
        <v>0</v>
      </c>
      <c r="G32" s="81">
        <v>2652856</v>
      </c>
      <c r="H32" s="81">
        <v>42475</v>
      </c>
      <c r="I32" s="81">
        <v>0</v>
      </c>
      <c r="J32" s="81">
        <v>0</v>
      </c>
      <c r="K32" s="79">
        <f t="shared" si="0"/>
        <v>2731844</v>
      </c>
    </row>
    <row r="33" spans="1:11" x14ac:dyDescent="0.25">
      <c r="A33" s="46" t="s">
        <v>34</v>
      </c>
      <c r="B33" s="26"/>
      <c r="C33" s="80">
        <v>0</v>
      </c>
      <c r="D33" s="81">
        <v>0</v>
      </c>
      <c r="E33" s="81">
        <v>0</v>
      </c>
      <c r="F33" s="81">
        <v>0</v>
      </c>
      <c r="G33" s="81">
        <v>1357</v>
      </c>
      <c r="H33" s="81">
        <v>0</v>
      </c>
      <c r="I33" s="81">
        <v>3000</v>
      </c>
      <c r="J33" s="81">
        <v>0</v>
      </c>
      <c r="K33" s="79">
        <f t="shared" si="0"/>
        <v>4357</v>
      </c>
    </row>
    <row r="34" spans="1:11" x14ac:dyDescent="0.25">
      <c r="A34" s="46" t="s">
        <v>35</v>
      </c>
      <c r="B34" s="26"/>
      <c r="C34" s="80">
        <v>3313752</v>
      </c>
      <c r="D34" s="81">
        <v>373949</v>
      </c>
      <c r="E34" s="81">
        <v>755323</v>
      </c>
      <c r="F34" s="81">
        <v>0</v>
      </c>
      <c r="G34" s="81">
        <v>0</v>
      </c>
      <c r="H34" s="81">
        <v>0</v>
      </c>
      <c r="I34" s="81">
        <v>0</v>
      </c>
      <c r="J34" s="81">
        <v>0</v>
      </c>
      <c r="K34" s="79">
        <f t="shared" si="0"/>
        <v>4443024</v>
      </c>
    </row>
    <row r="35" spans="1:11" x14ac:dyDescent="0.25">
      <c r="A35" s="46" t="s">
        <v>36</v>
      </c>
      <c r="B35" s="26"/>
      <c r="C35" s="80">
        <v>0</v>
      </c>
      <c r="D35" s="81">
        <v>0</v>
      </c>
      <c r="E35" s="81">
        <v>0</v>
      </c>
      <c r="F35" s="81">
        <v>0</v>
      </c>
      <c r="G35" s="81">
        <v>18614</v>
      </c>
      <c r="H35" s="81">
        <v>0</v>
      </c>
      <c r="I35" s="81">
        <v>484393</v>
      </c>
      <c r="J35" s="81">
        <v>0</v>
      </c>
      <c r="K35" s="79">
        <f t="shared" si="0"/>
        <v>503007</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190481</v>
      </c>
      <c r="H38" s="81">
        <v>0</v>
      </c>
      <c r="I38" s="81">
        <v>215719</v>
      </c>
      <c r="J38" s="81">
        <v>0</v>
      </c>
      <c r="K38" s="79">
        <f t="shared" si="0"/>
        <v>406200</v>
      </c>
    </row>
    <row r="39" spans="1:11" x14ac:dyDescent="0.25">
      <c r="A39" s="46" t="s">
        <v>1</v>
      </c>
      <c r="B39" s="26"/>
      <c r="C39" s="80">
        <v>0</v>
      </c>
      <c r="D39" s="81">
        <v>0</v>
      </c>
      <c r="E39" s="81">
        <v>0</v>
      </c>
      <c r="F39" s="81">
        <v>0</v>
      </c>
      <c r="G39" s="81">
        <v>645590</v>
      </c>
      <c r="H39" s="81">
        <v>0</v>
      </c>
      <c r="I39" s="81">
        <v>703525</v>
      </c>
      <c r="J39" s="81">
        <v>0</v>
      </c>
      <c r="K39" s="79">
        <f t="shared" si="0"/>
        <v>1349115</v>
      </c>
    </row>
    <row r="40" spans="1:11" x14ac:dyDescent="0.25">
      <c r="A40" s="46" t="s">
        <v>40</v>
      </c>
      <c r="B40" s="26"/>
      <c r="C40" s="80">
        <v>3739596</v>
      </c>
      <c r="D40" s="81">
        <v>0</v>
      </c>
      <c r="E40" s="81">
        <v>0</v>
      </c>
      <c r="F40" s="81">
        <v>0</v>
      </c>
      <c r="G40" s="81">
        <v>349862</v>
      </c>
      <c r="H40" s="81">
        <v>0</v>
      </c>
      <c r="I40" s="81">
        <v>154016</v>
      </c>
      <c r="J40" s="81">
        <v>0</v>
      </c>
      <c r="K40" s="79">
        <f t="shared" si="0"/>
        <v>4243474</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4023</v>
      </c>
      <c r="H43" s="81">
        <v>0</v>
      </c>
      <c r="I43" s="81">
        <v>0</v>
      </c>
      <c r="J43" s="81">
        <v>0</v>
      </c>
      <c r="K43" s="79">
        <f t="shared" si="0"/>
        <v>4023</v>
      </c>
    </row>
    <row r="44" spans="1:11" x14ac:dyDescent="0.25">
      <c r="A44" s="46" t="s">
        <v>43</v>
      </c>
      <c r="B44" s="26"/>
      <c r="C44" s="80">
        <v>0</v>
      </c>
      <c r="D44" s="81">
        <v>860785</v>
      </c>
      <c r="E44" s="81">
        <v>0</v>
      </c>
      <c r="F44" s="81">
        <v>0</v>
      </c>
      <c r="G44" s="81">
        <v>554987</v>
      </c>
      <c r="H44" s="81">
        <v>0</v>
      </c>
      <c r="I44" s="81">
        <v>0</v>
      </c>
      <c r="J44" s="81">
        <v>0</v>
      </c>
      <c r="K44" s="79">
        <f t="shared" si="0"/>
        <v>1415772</v>
      </c>
    </row>
    <row r="45" spans="1:11" x14ac:dyDescent="0.25">
      <c r="A45" s="46" t="s">
        <v>44</v>
      </c>
      <c r="B45" s="26"/>
      <c r="C45" s="80">
        <v>76226</v>
      </c>
      <c r="D45" s="81">
        <v>0</v>
      </c>
      <c r="E45" s="81">
        <v>0</v>
      </c>
      <c r="F45" s="81">
        <v>0</v>
      </c>
      <c r="G45" s="81">
        <v>0</v>
      </c>
      <c r="H45" s="81">
        <v>0</v>
      </c>
      <c r="I45" s="81">
        <v>1405</v>
      </c>
      <c r="J45" s="81">
        <v>0</v>
      </c>
      <c r="K45" s="79">
        <f t="shared" si="0"/>
        <v>77631</v>
      </c>
    </row>
    <row r="46" spans="1:11" x14ac:dyDescent="0.25">
      <c r="A46" s="46" t="s">
        <v>45</v>
      </c>
      <c r="B46" s="26"/>
      <c r="C46" s="80">
        <v>0</v>
      </c>
      <c r="D46" s="81">
        <v>0</v>
      </c>
      <c r="E46" s="81">
        <v>0</v>
      </c>
      <c r="F46" s="81">
        <v>0</v>
      </c>
      <c r="G46" s="81">
        <v>875005</v>
      </c>
      <c r="H46" s="81">
        <v>0</v>
      </c>
      <c r="I46" s="81">
        <v>0</v>
      </c>
      <c r="J46" s="81">
        <v>0</v>
      </c>
      <c r="K46" s="79">
        <f t="shared" si="0"/>
        <v>875005</v>
      </c>
    </row>
    <row r="47" spans="1:11" x14ac:dyDescent="0.25">
      <c r="A47" s="46" t="s">
        <v>46</v>
      </c>
      <c r="B47" s="26"/>
      <c r="C47" s="80">
        <v>24890865</v>
      </c>
      <c r="D47" s="81">
        <v>0</v>
      </c>
      <c r="E47" s="81">
        <v>0</v>
      </c>
      <c r="F47" s="81">
        <v>0</v>
      </c>
      <c r="G47" s="81">
        <v>0</v>
      </c>
      <c r="H47" s="81">
        <v>0</v>
      </c>
      <c r="I47" s="81">
        <v>0</v>
      </c>
      <c r="J47" s="81">
        <v>0</v>
      </c>
      <c r="K47" s="79">
        <f t="shared" si="0"/>
        <v>24890865</v>
      </c>
    </row>
    <row r="48" spans="1:11" x14ac:dyDescent="0.25">
      <c r="A48" s="46" t="s">
        <v>47</v>
      </c>
      <c r="B48" s="26"/>
      <c r="C48" s="80">
        <v>0</v>
      </c>
      <c r="D48" s="81">
        <v>0</v>
      </c>
      <c r="E48" s="81">
        <v>0</v>
      </c>
      <c r="F48" s="81">
        <v>0</v>
      </c>
      <c r="G48" s="81">
        <v>483664</v>
      </c>
      <c r="H48" s="81">
        <v>0</v>
      </c>
      <c r="I48" s="81">
        <v>3252807</v>
      </c>
      <c r="J48" s="81">
        <v>0</v>
      </c>
      <c r="K48" s="79">
        <f t="shared" si="0"/>
        <v>3736471</v>
      </c>
    </row>
    <row r="49" spans="1:11" x14ac:dyDescent="0.25">
      <c r="A49" s="46" t="s">
        <v>48</v>
      </c>
      <c r="B49" s="26"/>
      <c r="C49" s="80">
        <v>0</v>
      </c>
      <c r="D49" s="81">
        <v>0</v>
      </c>
      <c r="E49" s="81">
        <v>0</v>
      </c>
      <c r="F49" s="81">
        <v>0</v>
      </c>
      <c r="G49" s="81">
        <v>91191</v>
      </c>
      <c r="H49" s="81">
        <v>0</v>
      </c>
      <c r="I49" s="81">
        <v>0</v>
      </c>
      <c r="J49" s="81">
        <v>0</v>
      </c>
      <c r="K49" s="79">
        <f t="shared" si="0"/>
        <v>91191</v>
      </c>
    </row>
    <row r="50" spans="1:11" x14ac:dyDescent="0.25">
      <c r="A50" s="46" t="s">
        <v>49</v>
      </c>
      <c r="B50" s="26"/>
      <c r="C50" s="80">
        <v>0</v>
      </c>
      <c r="D50" s="81">
        <v>0</v>
      </c>
      <c r="E50" s="81">
        <v>0</v>
      </c>
      <c r="F50" s="81">
        <v>0</v>
      </c>
      <c r="G50" s="81">
        <v>309977</v>
      </c>
      <c r="H50" s="81">
        <v>0</v>
      </c>
      <c r="I50" s="81">
        <v>0</v>
      </c>
      <c r="J50" s="81">
        <v>0</v>
      </c>
      <c r="K50" s="79">
        <f t="shared" si="0"/>
        <v>309977</v>
      </c>
    </row>
    <row r="51" spans="1:11" x14ac:dyDescent="0.25">
      <c r="A51" s="46" t="s">
        <v>3</v>
      </c>
      <c r="B51" s="26"/>
      <c r="C51" s="80">
        <v>0</v>
      </c>
      <c r="D51" s="81">
        <v>248</v>
      </c>
      <c r="E51" s="81">
        <v>0</v>
      </c>
      <c r="F51" s="81">
        <v>0</v>
      </c>
      <c r="G51" s="81">
        <v>64258</v>
      </c>
      <c r="H51" s="81">
        <v>0</v>
      </c>
      <c r="I51" s="81">
        <v>0</v>
      </c>
      <c r="J51" s="81">
        <v>0</v>
      </c>
      <c r="K51" s="79">
        <f t="shared" si="0"/>
        <v>64506</v>
      </c>
    </row>
    <row r="52" spans="1:11" x14ac:dyDescent="0.25">
      <c r="A52" s="46" t="s">
        <v>50</v>
      </c>
      <c r="B52" s="26"/>
      <c r="C52" s="80">
        <v>0</v>
      </c>
      <c r="D52" s="81">
        <v>0</v>
      </c>
      <c r="E52" s="81">
        <v>0</v>
      </c>
      <c r="F52" s="81">
        <v>0</v>
      </c>
      <c r="G52" s="81">
        <v>1919210</v>
      </c>
      <c r="H52" s="81">
        <v>0</v>
      </c>
      <c r="I52" s="81">
        <v>7475</v>
      </c>
      <c r="J52" s="81">
        <v>0</v>
      </c>
      <c r="K52" s="79">
        <f t="shared" si="0"/>
        <v>1926685</v>
      </c>
    </row>
    <row r="53" spans="1:11" x14ac:dyDescent="0.25">
      <c r="A53" s="46" t="s">
        <v>51</v>
      </c>
      <c r="B53" s="26"/>
      <c r="C53" s="80">
        <v>454835</v>
      </c>
      <c r="D53" s="81">
        <v>0</v>
      </c>
      <c r="E53" s="81">
        <v>0</v>
      </c>
      <c r="F53" s="81">
        <v>0</v>
      </c>
      <c r="G53" s="81">
        <v>273994</v>
      </c>
      <c r="H53" s="81">
        <v>0</v>
      </c>
      <c r="I53" s="81">
        <v>208331</v>
      </c>
      <c r="J53" s="81">
        <v>0</v>
      </c>
      <c r="K53" s="79">
        <f t="shared" si="0"/>
        <v>937160</v>
      </c>
    </row>
    <row r="54" spans="1:11" x14ac:dyDescent="0.25">
      <c r="A54" s="46" t="s">
        <v>4</v>
      </c>
      <c r="B54" s="26"/>
      <c r="C54" s="80">
        <v>14117969</v>
      </c>
      <c r="D54" s="81">
        <v>2459090</v>
      </c>
      <c r="E54" s="81">
        <v>0</v>
      </c>
      <c r="F54" s="81">
        <v>0</v>
      </c>
      <c r="G54" s="81">
        <v>2732002</v>
      </c>
      <c r="H54" s="81">
        <v>0</v>
      </c>
      <c r="I54" s="81">
        <v>0</v>
      </c>
      <c r="J54" s="81">
        <v>0</v>
      </c>
      <c r="K54" s="79">
        <f t="shared" si="0"/>
        <v>19309061</v>
      </c>
    </row>
    <row r="55" spans="1:11" x14ac:dyDescent="0.25">
      <c r="A55" s="46" t="s">
        <v>52</v>
      </c>
      <c r="B55" s="26"/>
      <c r="C55" s="80">
        <v>0</v>
      </c>
      <c r="D55" s="81">
        <v>0</v>
      </c>
      <c r="E55" s="81">
        <v>0</v>
      </c>
      <c r="F55" s="81">
        <v>0</v>
      </c>
      <c r="G55" s="81">
        <v>849204</v>
      </c>
      <c r="H55" s="81">
        <v>0</v>
      </c>
      <c r="I55" s="81">
        <v>9900</v>
      </c>
      <c r="J55" s="81">
        <v>0</v>
      </c>
      <c r="K55" s="79">
        <f t="shared" si="0"/>
        <v>859104</v>
      </c>
    </row>
    <row r="56" spans="1:11" x14ac:dyDescent="0.25">
      <c r="A56" s="46" t="s">
        <v>53</v>
      </c>
      <c r="B56" s="26"/>
      <c r="C56" s="80">
        <v>0</v>
      </c>
      <c r="D56" s="81">
        <v>0</v>
      </c>
      <c r="E56" s="81">
        <v>0</v>
      </c>
      <c r="F56" s="81">
        <v>0</v>
      </c>
      <c r="G56" s="81">
        <v>1154420</v>
      </c>
      <c r="H56" s="81">
        <v>0</v>
      </c>
      <c r="I56" s="81">
        <v>0</v>
      </c>
      <c r="J56" s="81">
        <v>0</v>
      </c>
      <c r="K56" s="79">
        <f t="shared" si="0"/>
        <v>1154420</v>
      </c>
    </row>
    <row r="57" spans="1:11" x14ac:dyDescent="0.25">
      <c r="A57" s="46" t="s">
        <v>54</v>
      </c>
      <c r="B57" s="26"/>
      <c r="C57" s="80">
        <v>0</v>
      </c>
      <c r="D57" s="81">
        <v>0</v>
      </c>
      <c r="E57" s="81">
        <v>91724</v>
      </c>
      <c r="F57" s="81">
        <v>0</v>
      </c>
      <c r="G57" s="81">
        <v>424238</v>
      </c>
      <c r="H57" s="81">
        <v>0</v>
      </c>
      <c r="I57" s="81">
        <v>0</v>
      </c>
      <c r="J57" s="81">
        <v>0</v>
      </c>
      <c r="K57" s="79">
        <f t="shared" si="0"/>
        <v>515962</v>
      </c>
    </row>
    <row r="58" spans="1:11" x14ac:dyDescent="0.25">
      <c r="A58" s="46" t="s">
        <v>55</v>
      </c>
      <c r="B58" s="26"/>
      <c r="C58" s="80">
        <v>0</v>
      </c>
      <c r="D58" s="81">
        <v>0</v>
      </c>
      <c r="E58" s="81">
        <v>0</v>
      </c>
      <c r="F58" s="81">
        <v>0</v>
      </c>
      <c r="G58" s="81">
        <v>132791</v>
      </c>
      <c r="H58" s="81">
        <v>0</v>
      </c>
      <c r="I58" s="81">
        <v>0</v>
      </c>
      <c r="J58" s="81">
        <v>0</v>
      </c>
      <c r="K58" s="79">
        <f t="shared" si="0"/>
        <v>132791</v>
      </c>
    </row>
    <row r="59" spans="1:11" x14ac:dyDescent="0.25">
      <c r="A59" s="46" t="s">
        <v>98</v>
      </c>
      <c r="B59" s="26"/>
      <c r="C59" s="80">
        <v>0</v>
      </c>
      <c r="D59" s="81">
        <v>0</v>
      </c>
      <c r="E59" s="81">
        <v>24483</v>
      </c>
      <c r="F59" s="81">
        <v>0</v>
      </c>
      <c r="G59" s="81">
        <v>544252</v>
      </c>
      <c r="H59" s="81">
        <v>0</v>
      </c>
      <c r="I59" s="81">
        <v>152197</v>
      </c>
      <c r="J59" s="81">
        <v>0</v>
      </c>
      <c r="K59" s="79">
        <f t="shared" si="0"/>
        <v>720932</v>
      </c>
    </row>
    <row r="60" spans="1:11" x14ac:dyDescent="0.25">
      <c r="A60" s="46" t="s">
        <v>99</v>
      </c>
      <c r="B60" s="26"/>
      <c r="C60" s="80">
        <v>0</v>
      </c>
      <c r="D60" s="81">
        <v>0</v>
      </c>
      <c r="E60" s="81">
        <v>0</v>
      </c>
      <c r="F60" s="81">
        <v>0</v>
      </c>
      <c r="G60" s="81">
        <v>0</v>
      </c>
      <c r="H60" s="81">
        <v>0</v>
      </c>
      <c r="I60" s="81">
        <v>253719</v>
      </c>
      <c r="J60" s="81">
        <v>0</v>
      </c>
      <c r="K60" s="79">
        <f t="shared" si="0"/>
        <v>253719</v>
      </c>
    </row>
    <row r="61" spans="1:11" x14ac:dyDescent="0.25">
      <c r="A61" s="46" t="s">
        <v>56</v>
      </c>
      <c r="B61" s="26"/>
      <c r="C61" s="80">
        <v>2503155</v>
      </c>
      <c r="D61" s="81">
        <v>0</v>
      </c>
      <c r="E61" s="81">
        <v>0</v>
      </c>
      <c r="F61" s="81">
        <v>0</v>
      </c>
      <c r="G61" s="81">
        <v>205233</v>
      </c>
      <c r="H61" s="81">
        <v>0</v>
      </c>
      <c r="I61" s="81">
        <v>0</v>
      </c>
      <c r="J61" s="81">
        <v>0</v>
      </c>
      <c r="K61" s="79">
        <f t="shared" si="0"/>
        <v>2708388</v>
      </c>
    </row>
    <row r="62" spans="1:11" x14ac:dyDescent="0.25">
      <c r="A62" s="46" t="s">
        <v>6</v>
      </c>
      <c r="B62" s="26"/>
      <c r="C62" s="80">
        <v>9056642</v>
      </c>
      <c r="D62" s="81">
        <v>0</v>
      </c>
      <c r="E62" s="81">
        <v>0</v>
      </c>
      <c r="F62" s="81">
        <v>0</v>
      </c>
      <c r="G62" s="81">
        <v>1434390</v>
      </c>
      <c r="H62" s="81">
        <v>0</v>
      </c>
      <c r="I62" s="81">
        <v>0</v>
      </c>
      <c r="J62" s="81">
        <v>0</v>
      </c>
      <c r="K62" s="79">
        <f t="shared" si="0"/>
        <v>10491032</v>
      </c>
    </row>
    <row r="63" spans="1:11" x14ac:dyDescent="0.25">
      <c r="A63" s="46" t="s">
        <v>5</v>
      </c>
      <c r="B63" s="26"/>
      <c r="C63" s="80">
        <v>0</v>
      </c>
      <c r="D63" s="81">
        <v>0</v>
      </c>
      <c r="E63" s="81">
        <v>0</v>
      </c>
      <c r="F63" s="81">
        <v>0</v>
      </c>
      <c r="G63" s="81">
        <v>768235</v>
      </c>
      <c r="H63" s="81">
        <v>0</v>
      </c>
      <c r="I63" s="81">
        <v>80004</v>
      </c>
      <c r="J63" s="81">
        <v>0</v>
      </c>
      <c r="K63" s="79">
        <f t="shared" si="0"/>
        <v>848239</v>
      </c>
    </row>
    <row r="64" spans="1:11" x14ac:dyDescent="0.25">
      <c r="A64" s="46" t="s">
        <v>57</v>
      </c>
      <c r="B64" s="26"/>
      <c r="C64" s="80">
        <v>0</v>
      </c>
      <c r="D64" s="81">
        <v>0</v>
      </c>
      <c r="E64" s="81">
        <v>0</v>
      </c>
      <c r="F64" s="81">
        <v>0</v>
      </c>
      <c r="G64" s="81">
        <v>32892</v>
      </c>
      <c r="H64" s="81">
        <v>0</v>
      </c>
      <c r="I64" s="81">
        <v>0</v>
      </c>
      <c r="J64" s="81">
        <v>0</v>
      </c>
      <c r="K64" s="79">
        <f t="shared" si="0"/>
        <v>32892</v>
      </c>
    </row>
    <row r="65" spans="1:11" x14ac:dyDescent="0.25">
      <c r="A65" s="46" t="s">
        <v>58</v>
      </c>
      <c r="B65" s="26"/>
      <c r="C65" s="80">
        <v>0</v>
      </c>
      <c r="D65" s="81">
        <v>0</v>
      </c>
      <c r="E65" s="81">
        <v>0</v>
      </c>
      <c r="F65" s="81">
        <v>0</v>
      </c>
      <c r="G65" s="81">
        <v>15472</v>
      </c>
      <c r="H65" s="81">
        <v>0</v>
      </c>
      <c r="I65" s="81">
        <v>0</v>
      </c>
      <c r="J65" s="81">
        <v>0</v>
      </c>
      <c r="K65" s="79">
        <f t="shared" si="0"/>
        <v>15472</v>
      </c>
    </row>
    <row r="66" spans="1:11" x14ac:dyDescent="0.25">
      <c r="A66" s="46" t="s">
        <v>59</v>
      </c>
      <c r="B66" s="26"/>
      <c r="C66" s="80">
        <v>0</v>
      </c>
      <c r="D66" s="81">
        <v>0</v>
      </c>
      <c r="E66" s="81">
        <v>0</v>
      </c>
      <c r="F66" s="81">
        <v>0</v>
      </c>
      <c r="G66" s="81">
        <v>47615</v>
      </c>
      <c r="H66" s="81">
        <v>0</v>
      </c>
      <c r="I66" s="81">
        <v>0</v>
      </c>
      <c r="J66" s="81">
        <v>0</v>
      </c>
      <c r="K66" s="79">
        <f t="shared" si="0"/>
        <v>47615</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393167</v>
      </c>
      <c r="H68" s="81">
        <v>0</v>
      </c>
      <c r="I68" s="81">
        <v>521265</v>
      </c>
      <c r="J68" s="81">
        <v>331965</v>
      </c>
      <c r="K68" s="79">
        <f t="shared" si="0"/>
        <v>1246397</v>
      </c>
    </row>
    <row r="69" spans="1:11" x14ac:dyDescent="0.25">
      <c r="A69" s="46" t="s">
        <v>62</v>
      </c>
      <c r="B69" s="26"/>
      <c r="C69" s="80">
        <v>438578</v>
      </c>
      <c r="D69" s="81">
        <v>0</v>
      </c>
      <c r="E69" s="81">
        <v>0</v>
      </c>
      <c r="F69" s="81">
        <v>566</v>
      </c>
      <c r="G69" s="81">
        <v>37462</v>
      </c>
      <c r="H69" s="81">
        <v>0</v>
      </c>
      <c r="I69" s="81">
        <v>0</v>
      </c>
      <c r="J69" s="81">
        <v>0</v>
      </c>
      <c r="K69" s="79">
        <f t="shared" si="0"/>
        <v>476606</v>
      </c>
    </row>
    <row r="70" spans="1:11" x14ac:dyDescent="0.25">
      <c r="A70" s="46" t="s">
        <v>63</v>
      </c>
      <c r="B70" s="26"/>
      <c r="C70" s="80">
        <v>0</v>
      </c>
      <c r="D70" s="81">
        <v>0</v>
      </c>
      <c r="E70" s="81">
        <v>0</v>
      </c>
      <c r="F70" s="81">
        <v>0</v>
      </c>
      <c r="G70" s="81">
        <v>56160</v>
      </c>
      <c r="H70" s="81">
        <v>0</v>
      </c>
      <c r="I70" s="81">
        <v>0</v>
      </c>
      <c r="J70" s="81">
        <v>0</v>
      </c>
      <c r="K70" s="79">
        <f t="shared" si="0"/>
        <v>56160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73895542</v>
      </c>
      <c r="D72" s="61">
        <f t="shared" si="1"/>
        <v>3694072</v>
      </c>
      <c r="E72" s="61">
        <f t="shared" si="1"/>
        <v>920275</v>
      </c>
      <c r="F72" s="61">
        <f t="shared" si="1"/>
        <v>991337</v>
      </c>
      <c r="G72" s="61">
        <f t="shared" si="1"/>
        <v>24352127</v>
      </c>
      <c r="H72" s="61">
        <f>SUM(H5:H71)</f>
        <v>42475</v>
      </c>
      <c r="I72" s="61">
        <f>SUM(I5:I71)</f>
        <v>6671154</v>
      </c>
      <c r="J72" s="61">
        <f>SUM(J5:J71)</f>
        <v>672546</v>
      </c>
      <c r="K72" s="62">
        <f t="shared" si="1"/>
        <v>111239528</v>
      </c>
    </row>
    <row r="73" spans="1:11" x14ac:dyDescent="0.25">
      <c r="A73" s="56" t="s">
        <v>74</v>
      </c>
      <c r="B73" s="59"/>
      <c r="C73" s="63">
        <f>(C72/$K72)</f>
        <v>0.66429212105250934</v>
      </c>
      <c r="D73" s="64">
        <f t="shared" ref="D73:K73" si="2">(D72/$K72)</f>
        <v>3.3208267478445255E-2</v>
      </c>
      <c r="E73" s="64">
        <f t="shared" si="2"/>
        <v>8.272913563603039E-3</v>
      </c>
      <c r="F73" s="64">
        <f t="shared" si="2"/>
        <v>8.9117332464769185E-3</v>
      </c>
      <c r="G73" s="64">
        <f t="shared" si="2"/>
        <v>0.21891613024463749</v>
      </c>
      <c r="H73" s="64">
        <f t="shared" si="2"/>
        <v>3.8183369494340175E-4</v>
      </c>
      <c r="I73" s="64">
        <f t="shared" si="2"/>
        <v>5.9971074310923002E-2</v>
      </c>
      <c r="J73" s="64">
        <f t="shared" si="2"/>
        <v>6.0459264084615676E-3</v>
      </c>
      <c r="K73" s="65">
        <f t="shared" si="2"/>
        <v>1</v>
      </c>
    </row>
    <row r="74" spans="1:11" x14ac:dyDescent="0.25">
      <c r="A74" s="66" t="s">
        <v>96</v>
      </c>
      <c r="B74" s="52"/>
      <c r="C74" s="67">
        <f>COUNTIF(C5:C71,"&gt;0")</f>
        <v>16</v>
      </c>
      <c r="D74" s="67">
        <f t="shared" ref="D74:K74" si="3">COUNTIF(D5:D71,"&gt;0")</f>
        <v>4</v>
      </c>
      <c r="E74" s="67">
        <f t="shared" si="3"/>
        <v>5</v>
      </c>
      <c r="F74" s="67">
        <f t="shared" si="3"/>
        <v>2</v>
      </c>
      <c r="G74" s="67">
        <f t="shared" si="3"/>
        <v>51</v>
      </c>
      <c r="H74" s="67">
        <f t="shared" si="3"/>
        <v>1</v>
      </c>
      <c r="I74" s="67">
        <f t="shared" si="3"/>
        <v>20</v>
      </c>
      <c r="J74" s="67">
        <f t="shared" si="3"/>
        <v>5</v>
      </c>
      <c r="K74" s="69">
        <f t="shared" si="3"/>
        <v>58</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9"/>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118</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464076</v>
      </c>
      <c r="J5" s="22">
        <v>0</v>
      </c>
      <c r="K5" s="24">
        <f>SUM(C5:J5)</f>
        <v>464076</v>
      </c>
    </row>
    <row r="6" spans="1:11" x14ac:dyDescent="0.25">
      <c r="A6" s="46" t="s">
        <v>8</v>
      </c>
      <c r="B6" s="26"/>
      <c r="C6" s="80">
        <v>721365</v>
      </c>
      <c r="D6" s="81">
        <v>0</v>
      </c>
      <c r="E6" s="81">
        <v>0</v>
      </c>
      <c r="F6" s="81">
        <v>0</v>
      </c>
      <c r="G6" s="81">
        <v>0</v>
      </c>
      <c r="H6" s="81">
        <v>0</v>
      </c>
      <c r="I6" s="81">
        <v>0</v>
      </c>
      <c r="J6" s="81">
        <v>0</v>
      </c>
      <c r="K6" s="79">
        <f>SUM(C6:J6)</f>
        <v>721365</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17585973</v>
      </c>
      <c r="D9" s="81">
        <v>0</v>
      </c>
      <c r="E9" s="81">
        <v>0</v>
      </c>
      <c r="F9" s="81">
        <v>0</v>
      </c>
      <c r="G9" s="81">
        <v>0</v>
      </c>
      <c r="H9" s="81">
        <v>0</v>
      </c>
      <c r="I9" s="81">
        <v>0</v>
      </c>
      <c r="J9" s="81">
        <v>0</v>
      </c>
      <c r="K9" s="79">
        <f t="shared" si="0"/>
        <v>17585973</v>
      </c>
    </row>
    <row r="10" spans="1:11" x14ac:dyDescent="0.25">
      <c r="A10" s="46" t="s">
        <v>12</v>
      </c>
      <c r="B10" s="26"/>
      <c r="C10" s="80">
        <v>1048455</v>
      </c>
      <c r="D10" s="81">
        <v>0</v>
      </c>
      <c r="E10" s="81">
        <v>0</v>
      </c>
      <c r="F10" s="81">
        <v>0</v>
      </c>
      <c r="G10" s="81">
        <v>0</v>
      </c>
      <c r="H10" s="81">
        <v>0</v>
      </c>
      <c r="I10" s="81">
        <v>0</v>
      </c>
      <c r="J10" s="81">
        <v>0</v>
      </c>
      <c r="K10" s="79">
        <f t="shared" si="0"/>
        <v>1048455</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12256500</v>
      </c>
      <c r="D12" s="81">
        <v>0</v>
      </c>
      <c r="E12" s="81">
        <v>0</v>
      </c>
      <c r="F12" s="81">
        <v>0</v>
      </c>
      <c r="G12" s="81">
        <v>0</v>
      </c>
      <c r="H12" s="81">
        <v>0</v>
      </c>
      <c r="I12" s="81">
        <v>0</v>
      </c>
      <c r="J12" s="81">
        <v>0</v>
      </c>
      <c r="K12" s="79">
        <f t="shared" si="0"/>
        <v>12256500</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8156</v>
      </c>
      <c r="D14" s="81">
        <v>0</v>
      </c>
      <c r="E14" s="81">
        <v>0</v>
      </c>
      <c r="F14" s="81">
        <v>0</v>
      </c>
      <c r="G14" s="81">
        <v>0</v>
      </c>
      <c r="H14" s="81">
        <v>0</v>
      </c>
      <c r="I14" s="81">
        <v>2160482</v>
      </c>
      <c r="J14" s="81">
        <v>0</v>
      </c>
      <c r="K14" s="79">
        <f t="shared" si="0"/>
        <v>2168638</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419819</v>
      </c>
      <c r="J16" s="81">
        <v>0</v>
      </c>
      <c r="K16" s="79">
        <f t="shared" si="0"/>
        <v>419819</v>
      </c>
    </row>
    <row r="17" spans="1:11" x14ac:dyDescent="0.25">
      <c r="A17" s="46" t="s">
        <v>105</v>
      </c>
      <c r="B17" s="26"/>
      <c r="C17" s="80">
        <v>1588431</v>
      </c>
      <c r="D17" s="81">
        <v>0</v>
      </c>
      <c r="E17" s="81">
        <v>0</v>
      </c>
      <c r="F17" s="81">
        <v>0</v>
      </c>
      <c r="G17" s="81">
        <v>0</v>
      </c>
      <c r="H17" s="81">
        <v>0</v>
      </c>
      <c r="I17" s="81">
        <v>0</v>
      </c>
      <c r="J17" s="81">
        <v>0</v>
      </c>
      <c r="K17" s="79">
        <f t="shared" si="0"/>
        <v>1588431</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12550831</v>
      </c>
      <c r="D20" s="81">
        <v>0</v>
      </c>
      <c r="E20" s="81">
        <v>0</v>
      </c>
      <c r="F20" s="81">
        <v>1788125</v>
      </c>
      <c r="G20" s="81">
        <v>0</v>
      </c>
      <c r="H20" s="81">
        <v>0</v>
      </c>
      <c r="I20" s="81">
        <v>2256974</v>
      </c>
      <c r="J20" s="81">
        <v>206</v>
      </c>
      <c r="K20" s="79">
        <f t="shared" si="0"/>
        <v>16596136</v>
      </c>
    </row>
    <row r="21" spans="1:11" x14ac:dyDescent="0.25">
      <c r="A21" s="46" t="s">
        <v>21</v>
      </c>
      <c r="B21" s="26"/>
      <c r="C21" s="80">
        <v>0</v>
      </c>
      <c r="D21" s="81">
        <v>0</v>
      </c>
      <c r="E21" s="81">
        <v>0</v>
      </c>
      <c r="F21" s="81">
        <v>0</v>
      </c>
      <c r="G21" s="81">
        <v>0</v>
      </c>
      <c r="H21" s="81">
        <v>0</v>
      </c>
      <c r="I21" s="81">
        <v>180137</v>
      </c>
      <c r="J21" s="81">
        <v>0</v>
      </c>
      <c r="K21" s="79">
        <f t="shared" si="0"/>
        <v>180137</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194278</v>
      </c>
      <c r="J23" s="81">
        <v>0</v>
      </c>
      <c r="K23" s="79">
        <f t="shared" si="0"/>
        <v>194278</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31689</v>
      </c>
      <c r="F25" s="81">
        <v>0</v>
      </c>
      <c r="G25" s="81">
        <v>0</v>
      </c>
      <c r="H25" s="81">
        <v>0</v>
      </c>
      <c r="I25" s="81">
        <v>0</v>
      </c>
      <c r="J25" s="81">
        <v>0</v>
      </c>
      <c r="K25" s="79">
        <f t="shared" si="0"/>
        <v>31689</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106101</v>
      </c>
      <c r="H29" s="81">
        <v>0</v>
      </c>
      <c r="I29" s="81">
        <v>240550</v>
      </c>
      <c r="J29" s="81">
        <v>0</v>
      </c>
      <c r="K29" s="79">
        <f t="shared" si="0"/>
        <v>346651</v>
      </c>
    </row>
    <row r="30" spans="1:11" x14ac:dyDescent="0.25">
      <c r="A30" s="46" t="s">
        <v>31</v>
      </c>
      <c r="B30" s="26"/>
      <c r="C30" s="80">
        <v>0</v>
      </c>
      <c r="D30" s="81">
        <v>0</v>
      </c>
      <c r="E30" s="81">
        <v>0</v>
      </c>
      <c r="F30" s="81">
        <v>0</v>
      </c>
      <c r="G30" s="81">
        <v>0</v>
      </c>
      <c r="H30" s="81">
        <v>0</v>
      </c>
      <c r="I30" s="81">
        <v>24000</v>
      </c>
      <c r="J30" s="81">
        <v>0</v>
      </c>
      <c r="K30" s="79">
        <f t="shared" si="0"/>
        <v>24000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3000</v>
      </c>
      <c r="F32" s="81">
        <v>0</v>
      </c>
      <c r="G32" s="81">
        <v>0</v>
      </c>
      <c r="H32" s="81">
        <v>8000</v>
      </c>
      <c r="I32" s="81">
        <v>0</v>
      </c>
      <c r="J32" s="81">
        <v>0</v>
      </c>
      <c r="K32" s="79">
        <f t="shared" si="0"/>
        <v>11000</v>
      </c>
    </row>
    <row r="33" spans="1:11" x14ac:dyDescent="0.25">
      <c r="A33" s="46" t="s">
        <v>34</v>
      </c>
      <c r="B33" s="26"/>
      <c r="C33" s="80">
        <v>0</v>
      </c>
      <c r="D33" s="81">
        <v>0</v>
      </c>
      <c r="E33" s="81">
        <v>0</v>
      </c>
      <c r="F33" s="81">
        <v>0</v>
      </c>
      <c r="G33" s="81">
        <v>0</v>
      </c>
      <c r="H33" s="81">
        <v>0</v>
      </c>
      <c r="I33" s="81">
        <v>1000</v>
      </c>
      <c r="J33" s="81">
        <v>0</v>
      </c>
      <c r="K33" s="79">
        <f t="shared" si="0"/>
        <v>1000</v>
      </c>
    </row>
    <row r="34" spans="1:11" x14ac:dyDescent="0.25">
      <c r="A34" s="46" t="s">
        <v>35</v>
      </c>
      <c r="B34" s="26"/>
      <c r="C34" s="80">
        <v>7875290</v>
      </c>
      <c r="D34" s="81">
        <v>0</v>
      </c>
      <c r="E34" s="81">
        <v>2067789</v>
      </c>
      <c r="F34" s="81">
        <v>130319</v>
      </c>
      <c r="G34" s="81">
        <v>0</v>
      </c>
      <c r="H34" s="81">
        <v>0</v>
      </c>
      <c r="I34" s="81">
        <v>690292</v>
      </c>
      <c r="J34" s="81">
        <v>0</v>
      </c>
      <c r="K34" s="79">
        <f t="shared" si="0"/>
        <v>10763690</v>
      </c>
    </row>
    <row r="35" spans="1:11" x14ac:dyDescent="0.25">
      <c r="A35" s="46" t="s">
        <v>36</v>
      </c>
      <c r="B35" s="26"/>
      <c r="C35" s="80">
        <v>3054827</v>
      </c>
      <c r="D35" s="81">
        <v>0</v>
      </c>
      <c r="E35" s="81">
        <v>0</v>
      </c>
      <c r="F35" s="81">
        <v>0</v>
      </c>
      <c r="G35" s="81">
        <v>0</v>
      </c>
      <c r="H35" s="81">
        <v>0</v>
      </c>
      <c r="I35" s="81">
        <v>2205080</v>
      </c>
      <c r="J35" s="81">
        <v>0</v>
      </c>
      <c r="K35" s="79">
        <f t="shared" si="0"/>
        <v>5259907</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22705450</v>
      </c>
      <c r="D39" s="81">
        <v>0</v>
      </c>
      <c r="E39" s="81">
        <v>0</v>
      </c>
      <c r="F39" s="81">
        <v>0</v>
      </c>
      <c r="G39" s="81">
        <v>0</v>
      </c>
      <c r="H39" s="81">
        <v>0</v>
      </c>
      <c r="I39" s="81">
        <v>2663753</v>
      </c>
      <c r="J39" s="81">
        <v>0</v>
      </c>
      <c r="K39" s="79">
        <f t="shared" si="0"/>
        <v>25369203</v>
      </c>
    </row>
    <row r="40" spans="1:11" x14ac:dyDescent="0.25">
      <c r="A40" s="46" t="s">
        <v>40</v>
      </c>
      <c r="B40" s="26"/>
      <c r="C40" s="80">
        <v>0</v>
      </c>
      <c r="D40" s="81">
        <v>0</v>
      </c>
      <c r="E40" s="81">
        <v>0</v>
      </c>
      <c r="F40" s="81">
        <v>0</v>
      </c>
      <c r="G40" s="81">
        <v>0</v>
      </c>
      <c r="H40" s="81">
        <v>0</v>
      </c>
      <c r="I40" s="81">
        <v>443916</v>
      </c>
      <c r="J40" s="81">
        <v>0</v>
      </c>
      <c r="K40" s="79">
        <f t="shared" si="0"/>
        <v>443916</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10394469</v>
      </c>
      <c r="D46" s="81">
        <v>0</v>
      </c>
      <c r="E46" s="81">
        <v>0</v>
      </c>
      <c r="F46" s="81">
        <v>0</v>
      </c>
      <c r="G46" s="81">
        <v>0</v>
      </c>
      <c r="H46" s="81">
        <v>0</v>
      </c>
      <c r="I46" s="81">
        <v>1355637</v>
      </c>
      <c r="J46" s="81">
        <v>0</v>
      </c>
      <c r="K46" s="79">
        <f t="shared" si="0"/>
        <v>11750106</v>
      </c>
    </row>
    <row r="47" spans="1:11" x14ac:dyDescent="0.25">
      <c r="A47" s="46" t="s">
        <v>46</v>
      </c>
      <c r="B47" s="26"/>
      <c r="C47" s="80">
        <v>0</v>
      </c>
      <c r="D47" s="81">
        <v>0</v>
      </c>
      <c r="E47" s="81">
        <v>0</v>
      </c>
      <c r="F47" s="81">
        <v>0</v>
      </c>
      <c r="G47" s="81">
        <v>0</v>
      </c>
      <c r="H47" s="81">
        <v>0</v>
      </c>
      <c r="I47" s="81">
        <v>0</v>
      </c>
      <c r="J47" s="81">
        <v>0</v>
      </c>
      <c r="K47" s="79">
        <f t="shared" si="0"/>
        <v>0</v>
      </c>
    </row>
    <row r="48" spans="1:11" x14ac:dyDescent="0.25">
      <c r="A48" s="46" t="s">
        <v>47</v>
      </c>
      <c r="B48" s="26"/>
      <c r="C48" s="80">
        <v>0</v>
      </c>
      <c r="D48" s="81">
        <v>0</v>
      </c>
      <c r="E48" s="81">
        <v>0</v>
      </c>
      <c r="F48" s="81">
        <v>0</v>
      </c>
      <c r="G48" s="81">
        <v>0</v>
      </c>
      <c r="H48" s="81">
        <v>0</v>
      </c>
      <c r="I48" s="81">
        <v>661076</v>
      </c>
      <c r="J48" s="81">
        <v>0</v>
      </c>
      <c r="K48" s="79">
        <f t="shared" si="0"/>
        <v>661076</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477999</v>
      </c>
      <c r="J51" s="81">
        <v>0</v>
      </c>
      <c r="K51" s="79">
        <f t="shared" si="0"/>
        <v>477999</v>
      </c>
    </row>
    <row r="52" spans="1:11" x14ac:dyDescent="0.25">
      <c r="A52" s="46" t="s">
        <v>50</v>
      </c>
      <c r="B52" s="26"/>
      <c r="C52" s="80">
        <v>0</v>
      </c>
      <c r="D52" s="81">
        <v>0</v>
      </c>
      <c r="E52" s="81">
        <v>0</v>
      </c>
      <c r="F52" s="81">
        <v>0</v>
      </c>
      <c r="G52" s="81">
        <v>0</v>
      </c>
      <c r="H52" s="81">
        <v>0</v>
      </c>
      <c r="I52" s="81">
        <v>7660</v>
      </c>
      <c r="J52" s="81">
        <v>0</v>
      </c>
      <c r="K52" s="79">
        <f t="shared" si="0"/>
        <v>7660</v>
      </c>
    </row>
    <row r="53" spans="1:11" x14ac:dyDescent="0.25">
      <c r="A53" s="46" t="s">
        <v>51</v>
      </c>
      <c r="B53" s="26"/>
      <c r="C53" s="80">
        <v>0</v>
      </c>
      <c r="D53" s="81">
        <v>807339</v>
      </c>
      <c r="E53" s="81">
        <v>0</v>
      </c>
      <c r="F53" s="81">
        <v>0</v>
      </c>
      <c r="G53" s="81">
        <v>0</v>
      </c>
      <c r="H53" s="81">
        <v>0</v>
      </c>
      <c r="I53" s="81">
        <v>4922338</v>
      </c>
      <c r="J53" s="81">
        <v>0</v>
      </c>
      <c r="K53" s="79">
        <f t="shared" si="0"/>
        <v>5729677</v>
      </c>
    </row>
    <row r="54" spans="1:11" x14ac:dyDescent="0.25">
      <c r="A54" s="46" t="s">
        <v>4</v>
      </c>
      <c r="B54" s="26"/>
      <c r="C54" s="80">
        <v>42086225</v>
      </c>
      <c r="D54" s="81">
        <v>0</v>
      </c>
      <c r="E54" s="81">
        <v>0</v>
      </c>
      <c r="F54" s="81">
        <v>0</v>
      </c>
      <c r="G54" s="81">
        <v>0</v>
      </c>
      <c r="H54" s="81">
        <v>0</v>
      </c>
      <c r="I54" s="81">
        <v>2206670</v>
      </c>
      <c r="J54" s="81">
        <v>0</v>
      </c>
      <c r="K54" s="79">
        <f t="shared" si="0"/>
        <v>44292895</v>
      </c>
    </row>
    <row r="55" spans="1:11" x14ac:dyDescent="0.25">
      <c r="A55" s="46" t="s">
        <v>52</v>
      </c>
      <c r="B55" s="26"/>
      <c r="C55" s="80">
        <v>0</v>
      </c>
      <c r="D55" s="81">
        <v>0</v>
      </c>
      <c r="E55" s="81">
        <v>0</v>
      </c>
      <c r="F55" s="81">
        <v>0</v>
      </c>
      <c r="G55" s="81">
        <v>0</v>
      </c>
      <c r="H55" s="81">
        <v>0</v>
      </c>
      <c r="I55" s="81">
        <v>32884</v>
      </c>
      <c r="J55" s="81">
        <v>0</v>
      </c>
      <c r="K55" s="79">
        <f t="shared" si="0"/>
        <v>32884</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255489</v>
      </c>
      <c r="J57" s="81">
        <v>0</v>
      </c>
      <c r="K57" s="79">
        <f t="shared" si="0"/>
        <v>255489</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1482165</v>
      </c>
      <c r="J59" s="81">
        <v>2275171</v>
      </c>
      <c r="K59" s="79">
        <f t="shared" si="0"/>
        <v>3757336</v>
      </c>
    </row>
    <row r="60" spans="1:11" x14ac:dyDescent="0.25">
      <c r="A60" s="46" t="s">
        <v>99</v>
      </c>
      <c r="B60" s="26"/>
      <c r="C60" s="80">
        <v>5081442</v>
      </c>
      <c r="D60" s="81">
        <v>0</v>
      </c>
      <c r="E60" s="81">
        <v>0</v>
      </c>
      <c r="F60" s="81">
        <v>0</v>
      </c>
      <c r="G60" s="81">
        <v>0</v>
      </c>
      <c r="H60" s="81">
        <v>0</v>
      </c>
      <c r="I60" s="81">
        <v>508206</v>
      </c>
      <c r="J60" s="81">
        <v>291778</v>
      </c>
      <c r="K60" s="79">
        <f t="shared" si="0"/>
        <v>5881426</v>
      </c>
    </row>
    <row r="61" spans="1:11" x14ac:dyDescent="0.25">
      <c r="A61" s="46" t="s">
        <v>56</v>
      </c>
      <c r="B61" s="26"/>
      <c r="C61" s="80">
        <v>7820354</v>
      </c>
      <c r="D61" s="81">
        <v>0</v>
      </c>
      <c r="E61" s="81">
        <v>0</v>
      </c>
      <c r="F61" s="81">
        <v>0</v>
      </c>
      <c r="G61" s="81">
        <v>0</v>
      </c>
      <c r="H61" s="81">
        <v>0</v>
      </c>
      <c r="I61" s="81">
        <v>390199</v>
      </c>
      <c r="J61" s="81">
        <v>0</v>
      </c>
      <c r="K61" s="79">
        <f t="shared" si="0"/>
        <v>8210553</v>
      </c>
    </row>
    <row r="62" spans="1:11" x14ac:dyDescent="0.25">
      <c r="A62" s="46" t="s">
        <v>6</v>
      </c>
      <c r="B62" s="26"/>
      <c r="C62" s="80">
        <v>21611056.239999998</v>
      </c>
      <c r="D62" s="81">
        <v>0</v>
      </c>
      <c r="E62" s="81">
        <v>0</v>
      </c>
      <c r="F62" s="81">
        <v>0</v>
      </c>
      <c r="G62" s="81">
        <v>0</v>
      </c>
      <c r="H62" s="81">
        <v>0</v>
      </c>
      <c r="I62" s="81">
        <v>0</v>
      </c>
      <c r="J62" s="81">
        <v>0</v>
      </c>
      <c r="K62" s="79">
        <f t="shared" si="0"/>
        <v>21611056.239999998</v>
      </c>
    </row>
    <row r="63" spans="1:11" x14ac:dyDescent="0.25">
      <c r="A63" s="46" t="s">
        <v>5</v>
      </c>
      <c r="B63" s="26"/>
      <c r="C63" s="80">
        <v>0</v>
      </c>
      <c r="D63" s="81">
        <v>0</v>
      </c>
      <c r="E63" s="81">
        <v>0</v>
      </c>
      <c r="F63" s="81">
        <v>0</v>
      </c>
      <c r="G63" s="81">
        <v>0</v>
      </c>
      <c r="H63" s="81">
        <v>0</v>
      </c>
      <c r="I63" s="81">
        <v>155037</v>
      </c>
      <c r="J63" s="81">
        <v>0</v>
      </c>
      <c r="K63" s="79">
        <f t="shared" si="0"/>
        <v>155037</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20318</v>
      </c>
      <c r="J66" s="81">
        <v>0</v>
      </c>
      <c r="K66" s="79">
        <f t="shared" si="0"/>
        <v>20318</v>
      </c>
    </row>
    <row r="67" spans="1:11" x14ac:dyDescent="0.25">
      <c r="A67" s="46" t="s">
        <v>60</v>
      </c>
      <c r="B67" s="26"/>
      <c r="C67" s="80">
        <v>0</v>
      </c>
      <c r="D67" s="81">
        <v>0</v>
      </c>
      <c r="E67" s="81">
        <v>0</v>
      </c>
      <c r="F67" s="81">
        <v>0</v>
      </c>
      <c r="G67" s="81">
        <v>0</v>
      </c>
      <c r="H67" s="81">
        <v>0</v>
      </c>
      <c r="I67" s="81">
        <v>0</v>
      </c>
      <c r="J67" s="81">
        <v>14092</v>
      </c>
      <c r="K67" s="79">
        <f t="shared" si="0"/>
        <v>14092</v>
      </c>
    </row>
    <row r="68" spans="1:11" x14ac:dyDescent="0.25">
      <c r="A68" s="46" t="s">
        <v>61</v>
      </c>
      <c r="B68" s="26"/>
      <c r="C68" s="80">
        <v>0</v>
      </c>
      <c r="D68" s="81">
        <v>0</v>
      </c>
      <c r="E68" s="81">
        <v>0</v>
      </c>
      <c r="F68" s="81">
        <v>0</v>
      </c>
      <c r="G68" s="81">
        <v>0</v>
      </c>
      <c r="H68" s="81">
        <v>0</v>
      </c>
      <c r="I68" s="81">
        <v>491401</v>
      </c>
      <c r="J68" s="81">
        <v>610721</v>
      </c>
      <c r="K68" s="79">
        <f t="shared" si="0"/>
        <v>1102122</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1649348</v>
      </c>
      <c r="D71" s="81">
        <v>0</v>
      </c>
      <c r="E71" s="81">
        <v>0</v>
      </c>
      <c r="F71" s="81">
        <v>0</v>
      </c>
      <c r="G71" s="81">
        <v>0</v>
      </c>
      <c r="H71" s="81">
        <v>0</v>
      </c>
      <c r="I71" s="81">
        <v>0</v>
      </c>
      <c r="J71" s="81">
        <v>0</v>
      </c>
      <c r="K71" s="79">
        <f>SUM(C71:J71)</f>
        <v>1649348</v>
      </c>
    </row>
    <row r="72" spans="1:11" x14ac:dyDescent="0.25">
      <c r="A72" s="56" t="s">
        <v>93</v>
      </c>
      <c r="B72" s="59"/>
      <c r="C72" s="60">
        <f t="shared" ref="C72:K72" si="1">SUM(C5:C71)</f>
        <v>168038172.24000001</v>
      </c>
      <c r="D72" s="61">
        <f t="shared" si="1"/>
        <v>807339</v>
      </c>
      <c r="E72" s="61">
        <f t="shared" si="1"/>
        <v>2102478</v>
      </c>
      <c r="F72" s="61">
        <f t="shared" si="1"/>
        <v>1918444</v>
      </c>
      <c r="G72" s="61">
        <f t="shared" si="1"/>
        <v>106101</v>
      </c>
      <c r="H72" s="61">
        <f>SUM(H5:H71)</f>
        <v>8000</v>
      </c>
      <c r="I72" s="61">
        <f>SUM(I5:I71)</f>
        <v>24911436</v>
      </c>
      <c r="J72" s="61">
        <f>SUM(J5:J71)</f>
        <v>3191968</v>
      </c>
      <c r="K72" s="62">
        <f t="shared" si="1"/>
        <v>201083938.24000001</v>
      </c>
    </row>
    <row r="73" spans="1:11" x14ac:dyDescent="0.25">
      <c r="A73" s="56" t="s">
        <v>74</v>
      </c>
      <c r="B73" s="59"/>
      <c r="C73" s="63">
        <f>(C72/$K72)</f>
        <v>0.83566183212227108</v>
      </c>
      <c r="D73" s="64">
        <f t="shared" ref="D73:K73" si="2">(D72/$K72)</f>
        <v>4.014935290537305E-3</v>
      </c>
      <c r="E73" s="64">
        <f t="shared" si="2"/>
        <v>1.0455723208934899E-2</v>
      </c>
      <c r="F73" s="64">
        <f t="shared" si="2"/>
        <v>9.5405133636793839E-3</v>
      </c>
      <c r="G73" s="64">
        <f t="shared" si="2"/>
        <v>5.2764532527389189E-4</v>
      </c>
      <c r="H73" s="64">
        <f t="shared" si="2"/>
        <v>3.9784380940718142E-5</v>
      </c>
      <c r="I73" s="64">
        <f>(I72/$K72)</f>
        <v>0.12388575745053997</v>
      </c>
      <c r="J73" s="64">
        <f t="shared" si="2"/>
        <v>1.5873808857822774E-2</v>
      </c>
      <c r="K73" s="65">
        <f t="shared" si="2"/>
        <v>1</v>
      </c>
    </row>
    <row r="74" spans="1:11" x14ac:dyDescent="0.25">
      <c r="A74" s="66" t="s">
        <v>96</v>
      </c>
      <c r="B74" s="52"/>
      <c r="C74" s="67">
        <f>COUNTIF(C5:C71,"&gt;0")</f>
        <v>16</v>
      </c>
      <c r="D74" s="67">
        <f t="shared" ref="D74:K74" si="3">COUNTIF(D5:D71,"&gt;0")</f>
        <v>1</v>
      </c>
      <c r="E74" s="67">
        <f t="shared" si="3"/>
        <v>3</v>
      </c>
      <c r="F74" s="67">
        <f t="shared" si="3"/>
        <v>2</v>
      </c>
      <c r="G74" s="67">
        <f t="shared" si="3"/>
        <v>1</v>
      </c>
      <c r="H74" s="67">
        <f t="shared" si="3"/>
        <v>1</v>
      </c>
      <c r="I74" s="67">
        <f t="shared" si="3"/>
        <v>27</v>
      </c>
      <c r="J74" s="67">
        <f t="shared" si="3"/>
        <v>5</v>
      </c>
      <c r="K74" s="69">
        <f t="shared" si="3"/>
        <v>37</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row r="79" spans="1:11" x14ac:dyDescent="0.25">
      <c r="C79" s="1"/>
      <c r="D79" s="1"/>
      <c r="E79" s="1"/>
      <c r="F79" s="1"/>
      <c r="G79" s="1"/>
      <c r="H79" s="1"/>
      <c r="I79" s="1"/>
      <c r="J79" s="1"/>
    </row>
  </sheetData>
  <printOptions horizontalCentered="1"/>
  <pageMargins left="0.5" right="0.5" top="0.5" bottom="0.5" header="0.3" footer="0.3"/>
  <pageSetup scale="83" fitToHeight="0" orientation="landscape" verticalDpi="0" r:id="rId1"/>
  <headerFooter>
    <oddFooter>&amp;LOffice of Economic and Demographic Research&amp;RPage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87</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442870</v>
      </c>
      <c r="H5" s="22">
        <v>0</v>
      </c>
      <c r="I5" s="22">
        <v>0</v>
      </c>
      <c r="J5" s="22">
        <v>0</v>
      </c>
      <c r="K5" s="24">
        <f>SUM(C5:J5)</f>
        <v>442870</v>
      </c>
    </row>
    <row r="6" spans="1:11" x14ac:dyDescent="0.25">
      <c r="A6" s="46" t="s">
        <v>8</v>
      </c>
      <c r="B6" s="26"/>
      <c r="C6" s="80">
        <v>119779</v>
      </c>
      <c r="D6" s="81">
        <v>0</v>
      </c>
      <c r="E6" s="81">
        <v>0</v>
      </c>
      <c r="F6" s="81">
        <v>0</v>
      </c>
      <c r="G6" s="81">
        <v>0</v>
      </c>
      <c r="H6" s="81">
        <v>0</v>
      </c>
      <c r="I6" s="81">
        <v>0</v>
      </c>
      <c r="J6" s="81">
        <v>0</v>
      </c>
      <c r="K6" s="79">
        <f>SUM(C6:J6)</f>
        <v>119779</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9532</v>
      </c>
      <c r="H8" s="81">
        <v>0</v>
      </c>
      <c r="I8" s="81">
        <v>0</v>
      </c>
      <c r="J8" s="81">
        <v>0</v>
      </c>
      <c r="K8" s="79">
        <f t="shared" si="0"/>
        <v>9532</v>
      </c>
    </row>
    <row r="9" spans="1:11" x14ac:dyDescent="0.25">
      <c r="A9" s="46" t="s">
        <v>11</v>
      </c>
      <c r="B9" s="26"/>
      <c r="C9" s="80">
        <v>3846665</v>
      </c>
      <c r="D9" s="81">
        <v>0</v>
      </c>
      <c r="E9" s="81">
        <v>0</v>
      </c>
      <c r="F9" s="81">
        <v>0</v>
      </c>
      <c r="G9" s="81">
        <v>856176</v>
      </c>
      <c r="H9" s="81">
        <v>0</v>
      </c>
      <c r="I9" s="81">
        <v>0</v>
      </c>
      <c r="J9" s="81">
        <v>0</v>
      </c>
      <c r="K9" s="79">
        <f t="shared" si="0"/>
        <v>4702841</v>
      </c>
    </row>
    <row r="10" spans="1:11" x14ac:dyDescent="0.25">
      <c r="A10" s="46" t="s">
        <v>12</v>
      </c>
      <c r="B10" s="26"/>
      <c r="C10" s="80">
        <v>0</v>
      </c>
      <c r="D10" s="81">
        <v>0</v>
      </c>
      <c r="E10" s="81">
        <v>0</v>
      </c>
      <c r="F10" s="81">
        <v>0</v>
      </c>
      <c r="G10" s="81">
        <v>582000</v>
      </c>
      <c r="H10" s="81">
        <v>0</v>
      </c>
      <c r="I10" s="81">
        <v>0</v>
      </c>
      <c r="J10" s="81">
        <v>0</v>
      </c>
      <c r="K10" s="79">
        <f t="shared" si="0"/>
        <v>582000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4022905</v>
      </c>
      <c r="D12" s="81">
        <v>0</v>
      </c>
      <c r="E12" s="81">
        <v>0</v>
      </c>
      <c r="F12" s="81">
        <v>0</v>
      </c>
      <c r="G12" s="81">
        <v>359629</v>
      </c>
      <c r="H12" s="81">
        <v>0</v>
      </c>
      <c r="I12" s="81">
        <v>0</v>
      </c>
      <c r="J12" s="81">
        <v>0</v>
      </c>
      <c r="K12" s="79">
        <f t="shared" si="0"/>
        <v>4382534</v>
      </c>
    </row>
    <row r="13" spans="1:11" x14ac:dyDescent="0.25">
      <c r="A13" s="46" t="s">
        <v>15</v>
      </c>
      <c r="B13" s="26"/>
      <c r="C13" s="80">
        <v>0</v>
      </c>
      <c r="D13" s="81">
        <v>0</v>
      </c>
      <c r="E13" s="81">
        <v>0</v>
      </c>
      <c r="F13" s="81">
        <v>0</v>
      </c>
      <c r="G13" s="81">
        <v>455058</v>
      </c>
      <c r="H13" s="81">
        <v>0</v>
      </c>
      <c r="I13" s="81">
        <v>0</v>
      </c>
      <c r="J13" s="81">
        <v>0</v>
      </c>
      <c r="K13" s="79">
        <f t="shared" si="0"/>
        <v>455058</v>
      </c>
    </row>
    <row r="14" spans="1:11" x14ac:dyDescent="0.25">
      <c r="A14" s="46" t="s">
        <v>16</v>
      </c>
      <c r="B14" s="26"/>
      <c r="C14" s="80">
        <v>454245</v>
      </c>
      <c r="D14" s="81">
        <v>0</v>
      </c>
      <c r="E14" s="81">
        <v>0</v>
      </c>
      <c r="F14" s="81">
        <v>0</v>
      </c>
      <c r="G14" s="81">
        <v>404301</v>
      </c>
      <c r="H14" s="81">
        <v>0</v>
      </c>
      <c r="I14" s="81">
        <v>0</v>
      </c>
      <c r="J14" s="81">
        <v>0</v>
      </c>
      <c r="K14" s="79">
        <f t="shared" si="0"/>
        <v>858546</v>
      </c>
    </row>
    <row r="15" spans="1:11" x14ac:dyDescent="0.25">
      <c r="A15" s="46" t="s">
        <v>17</v>
      </c>
      <c r="B15" s="26"/>
      <c r="C15" s="80">
        <v>0</v>
      </c>
      <c r="D15" s="81">
        <v>0</v>
      </c>
      <c r="E15" s="81">
        <v>0</v>
      </c>
      <c r="F15" s="81">
        <v>0</v>
      </c>
      <c r="G15" s="81">
        <v>1355228</v>
      </c>
      <c r="H15" s="81">
        <v>0</v>
      </c>
      <c r="I15" s="81">
        <v>0</v>
      </c>
      <c r="J15" s="81">
        <v>0</v>
      </c>
      <c r="K15" s="79">
        <f t="shared" si="0"/>
        <v>1355228</v>
      </c>
    </row>
    <row r="16" spans="1:11" x14ac:dyDescent="0.25">
      <c r="A16" s="46" t="s">
        <v>18</v>
      </c>
      <c r="B16" s="26"/>
      <c r="C16" s="80">
        <v>0</v>
      </c>
      <c r="D16" s="81">
        <v>0</v>
      </c>
      <c r="E16" s="81">
        <v>0</v>
      </c>
      <c r="F16" s="81">
        <v>0</v>
      </c>
      <c r="G16" s="81">
        <v>99689</v>
      </c>
      <c r="H16" s="81">
        <v>0</v>
      </c>
      <c r="I16" s="81">
        <v>39660</v>
      </c>
      <c r="J16" s="81">
        <v>0</v>
      </c>
      <c r="K16" s="79">
        <f t="shared" si="0"/>
        <v>139349</v>
      </c>
    </row>
    <row r="17" spans="1:11" x14ac:dyDescent="0.25">
      <c r="A17" s="46" t="s">
        <v>105</v>
      </c>
      <c r="B17" s="26"/>
      <c r="C17" s="80">
        <v>0</v>
      </c>
      <c r="D17" s="81">
        <v>0</v>
      </c>
      <c r="E17" s="81">
        <v>0</v>
      </c>
      <c r="F17" s="81">
        <v>0</v>
      </c>
      <c r="G17" s="81">
        <v>12934</v>
      </c>
      <c r="H17" s="81">
        <v>0</v>
      </c>
      <c r="I17" s="81">
        <v>0</v>
      </c>
      <c r="J17" s="81">
        <v>0</v>
      </c>
      <c r="K17" s="79">
        <f t="shared" si="0"/>
        <v>12934</v>
      </c>
    </row>
    <row r="18" spans="1:11" x14ac:dyDescent="0.25">
      <c r="A18" s="46" t="s">
        <v>19</v>
      </c>
      <c r="B18" s="26"/>
      <c r="C18" s="80">
        <v>0</v>
      </c>
      <c r="D18" s="81">
        <v>0</v>
      </c>
      <c r="E18" s="81">
        <v>0</v>
      </c>
      <c r="F18" s="81">
        <v>0</v>
      </c>
      <c r="G18" s="81">
        <v>3231</v>
      </c>
      <c r="H18" s="81">
        <v>0</v>
      </c>
      <c r="I18" s="81">
        <v>0</v>
      </c>
      <c r="J18" s="81">
        <v>20</v>
      </c>
      <c r="K18" s="79">
        <f t="shared" si="0"/>
        <v>3251</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4502460</v>
      </c>
      <c r="D20" s="81">
        <v>0</v>
      </c>
      <c r="E20" s="81">
        <v>0</v>
      </c>
      <c r="F20" s="81">
        <v>225497</v>
      </c>
      <c r="G20" s="81">
        <v>907010</v>
      </c>
      <c r="H20" s="81">
        <v>0</v>
      </c>
      <c r="I20" s="81">
        <v>408896</v>
      </c>
      <c r="J20" s="81">
        <v>282</v>
      </c>
      <c r="K20" s="79">
        <f t="shared" si="0"/>
        <v>6044145</v>
      </c>
    </row>
    <row r="21" spans="1:11" x14ac:dyDescent="0.25">
      <c r="A21" s="46" t="s">
        <v>21</v>
      </c>
      <c r="B21" s="26"/>
      <c r="C21" s="80">
        <v>0</v>
      </c>
      <c r="D21" s="81">
        <v>0</v>
      </c>
      <c r="E21" s="81">
        <v>0</v>
      </c>
      <c r="F21" s="81">
        <v>0</v>
      </c>
      <c r="G21" s="81">
        <v>104086</v>
      </c>
      <c r="H21" s="81">
        <v>0</v>
      </c>
      <c r="I21" s="81">
        <v>0</v>
      </c>
      <c r="J21" s="81">
        <v>0</v>
      </c>
      <c r="K21" s="79">
        <f t="shared" si="0"/>
        <v>104086</v>
      </c>
    </row>
    <row r="22" spans="1:11" x14ac:dyDescent="0.25">
      <c r="A22" s="46" t="s">
        <v>23</v>
      </c>
      <c r="B22" s="26"/>
      <c r="C22" s="80">
        <v>0</v>
      </c>
      <c r="D22" s="81">
        <v>0</v>
      </c>
      <c r="E22" s="81">
        <v>0</v>
      </c>
      <c r="F22" s="81">
        <v>0</v>
      </c>
      <c r="G22" s="81">
        <v>6743</v>
      </c>
      <c r="H22" s="81">
        <v>0</v>
      </c>
      <c r="I22" s="81">
        <v>23930</v>
      </c>
      <c r="J22" s="81">
        <v>195</v>
      </c>
      <c r="K22" s="79">
        <f t="shared" si="0"/>
        <v>30868</v>
      </c>
    </row>
    <row r="23" spans="1:11" x14ac:dyDescent="0.25">
      <c r="A23" s="46" t="s">
        <v>24</v>
      </c>
      <c r="B23" s="26"/>
      <c r="C23" s="80">
        <v>0</v>
      </c>
      <c r="D23" s="81">
        <v>0</v>
      </c>
      <c r="E23" s="81">
        <v>0</v>
      </c>
      <c r="F23" s="81">
        <v>0</v>
      </c>
      <c r="G23" s="81">
        <v>14072</v>
      </c>
      <c r="H23" s="81">
        <v>0</v>
      </c>
      <c r="I23" s="81">
        <v>0</v>
      </c>
      <c r="J23" s="81">
        <v>0</v>
      </c>
      <c r="K23" s="79">
        <f t="shared" si="0"/>
        <v>14072</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7814</v>
      </c>
      <c r="F25" s="81">
        <v>0</v>
      </c>
      <c r="G25" s="81">
        <v>0</v>
      </c>
      <c r="H25" s="81">
        <v>0</v>
      </c>
      <c r="I25" s="81">
        <v>24590</v>
      </c>
      <c r="J25" s="81">
        <v>0</v>
      </c>
      <c r="K25" s="79">
        <f t="shared" si="0"/>
        <v>32404</v>
      </c>
    </row>
    <row r="26" spans="1:11" x14ac:dyDescent="0.25">
      <c r="A26" s="46" t="s">
        <v>27</v>
      </c>
      <c r="B26" s="26"/>
      <c r="C26" s="80">
        <v>0</v>
      </c>
      <c r="D26" s="81">
        <v>0</v>
      </c>
      <c r="E26" s="81">
        <v>0</v>
      </c>
      <c r="F26" s="81">
        <v>0</v>
      </c>
      <c r="G26" s="81">
        <v>5333</v>
      </c>
      <c r="H26" s="81">
        <v>0</v>
      </c>
      <c r="I26" s="81">
        <v>0</v>
      </c>
      <c r="J26" s="81">
        <v>0</v>
      </c>
      <c r="K26" s="79">
        <f t="shared" si="0"/>
        <v>5333</v>
      </c>
    </row>
    <row r="27" spans="1:11" x14ac:dyDescent="0.25">
      <c r="A27" s="46" t="s">
        <v>28</v>
      </c>
      <c r="B27" s="26"/>
      <c r="C27" s="80">
        <v>0</v>
      </c>
      <c r="D27" s="81">
        <v>0</v>
      </c>
      <c r="E27" s="81">
        <v>0</v>
      </c>
      <c r="F27" s="81">
        <v>0</v>
      </c>
      <c r="G27" s="81">
        <v>0</v>
      </c>
      <c r="H27" s="81">
        <v>0</v>
      </c>
      <c r="I27" s="81">
        <v>649</v>
      </c>
      <c r="J27" s="81">
        <v>0</v>
      </c>
      <c r="K27" s="79">
        <f t="shared" si="0"/>
        <v>649</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14583</v>
      </c>
      <c r="H29" s="81">
        <v>0</v>
      </c>
      <c r="I29" s="81">
        <v>34625</v>
      </c>
      <c r="J29" s="81">
        <v>0</v>
      </c>
      <c r="K29" s="79">
        <f t="shared" si="0"/>
        <v>49208</v>
      </c>
    </row>
    <row r="30" spans="1:11" x14ac:dyDescent="0.25">
      <c r="A30" s="46" t="s">
        <v>31</v>
      </c>
      <c r="B30" s="26"/>
      <c r="C30" s="80">
        <v>0</v>
      </c>
      <c r="D30" s="81">
        <v>0</v>
      </c>
      <c r="E30" s="81">
        <v>0</v>
      </c>
      <c r="F30" s="81">
        <v>0</v>
      </c>
      <c r="G30" s="81">
        <v>439809</v>
      </c>
      <c r="H30" s="81">
        <v>0</v>
      </c>
      <c r="I30" s="81">
        <v>0</v>
      </c>
      <c r="J30" s="81">
        <v>0</v>
      </c>
      <c r="K30" s="79">
        <f t="shared" si="0"/>
        <v>439809</v>
      </c>
    </row>
    <row r="31" spans="1:11" x14ac:dyDescent="0.25">
      <c r="A31" s="46" t="s">
        <v>32</v>
      </c>
      <c r="B31" s="26"/>
      <c r="C31" s="80">
        <v>0</v>
      </c>
      <c r="D31" s="81">
        <v>0</v>
      </c>
      <c r="E31" s="81">
        <v>0</v>
      </c>
      <c r="F31" s="81">
        <v>0</v>
      </c>
      <c r="G31" s="81">
        <v>137287</v>
      </c>
      <c r="H31" s="81">
        <v>0</v>
      </c>
      <c r="I31" s="81">
        <v>0</v>
      </c>
      <c r="J31" s="81">
        <v>0</v>
      </c>
      <c r="K31" s="79">
        <f t="shared" si="0"/>
        <v>137287</v>
      </c>
    </row>
    <row r="32" spans="1:11" x14ac:dyDescent="0.25">
      <c r="A32" s="46" t="s">
        <v>33</v>
      </c>
      <c r="B32" s="26"/>
      <c r="C32" s="80">
        <v>0</v>
      </c>
      <c r="D32" s="81">
        <v>0</v>
      </c>
      <c r="E32" s="81">
        <v>23787</v>
      </c>
      <c r="F32" s="81">
        <v>0</v>
      </c>
      <c r="G32" s="81">
        <v>2451228</v>
      </c>
      <c r="H32" s="81">
        <v>24419</v>
      </c>
      <c r="I32" s="81">
        <v>0</v>
      </c>
      <c r="J32" s="81">
        <v>0</v>
      </c>
      <c r="K32" s="79">
        <f t="shared" si="0"/>
        <v>2499434</v>
      </c>
    </row>
    <row r="33" spans="1:11" x14ac:dyDescent="0.25">
      <c r="A33" s="46" t="s">
        <v>34</v>
      </c>
      <c r="B33" s="26"/>
      <c r="C33" s="80">
        <v>0</v>
      </c>
      <c r="D33" s="81">
        <v>0</v>
      </c>
      <c r="E33" s="81">
        <v>0</v>
      </c>
      <c r="F33" s="81">
        <v>0</v>
      </c>
      <c r="G33" s="81">
        <v>0</v>
      </c>
      <c r="H33" s="81">
        <v>0</v>
      </c>
      <c r="I33" s="81">
        <v>2500</v>
      </c>
      <c r="J33" s="81">
        <v>0</v>
      </c>
      <c r="K33" s="79">
        <f t="shared" si="0"/>
        <v>2500</v>
      </c>
    </row>
    <row r="34" spans="1:11" x14ac:dyDescent="0.25">
      <c r="A34" s="46" t="s">
        <v>35</v>
      </c>
      <c r="B34" s="26"/>
      <c r="C34" s="80">
        <v>3308872</v>
      </c>
      <c r="D34" s="81">
        <v>355464</v>
      </c>
      <c r="E34" s="81">
        <v>724033</v>
      </c>
      <c r="F34" s="81">
        <v>0</v>
      </c>
      <c r="G34" s="81">
        <v>0</v>
      </c>
      <c r="H34" s="81">
        <v>0</v>
      </c>
      <c r="I34" s="81">
        <v>0</v>
      </c>
      <c r="J34" s="81">
        <v>0</v>
      </c>
      <c r="K34" s="79">
        <f t="shared" si="0"/>
        <v>4388369</v>
      </c>
    </row>
    <row r="35" spans="1:11" x14ac:dyDescent="0.25">
      <c r="A35" s="46" t="s">
        <v>36</v>
      </c>
      <c r="B35" s="26"/>
      <c r="C35" s="80">
        <v>0</v>
      </c>
      <c r="D35" s="81">
        <v>0</v>
      </c>
      <c r="E35" s="81">
        <v>0</v>
      </c>
      <c r="F35" s="81">
        <v>0</v>
      </c>
      <c r="G35" s="81">
        <v>16493</v>
      </c>
      <c r="H35" s="81">
        <v>0</v>
      </c>
      <c r="I35" s="81">
        <v>396659</v>
      </c>
      <c r="J35" s="81">
        <v>0</v>
      </c>
      <c r="K35" s="79">
        <f t="shared" si="0"/>
        <v>413152</v>
      </c>
    </row>
    <row r="36" spans="1:11" x14ac:dyDescent="0.25">
      <c r="A36" s="46" t="s">
        <v>37</v>
      </c>
      <c r="B36" s="26"/>
      <c r="C36" s="80">
        <v>0</v>
      </c>
      <c r="D36" s="81">
        <v>0</v>
      </c>
      <c r="E36" s="81">
        <v>0</v>
      </c>
      <c r="F36" s="81">
        <v>0</v>
      </c>
      <c r="G36" s="81">
        <v>0</v>
      </c>
      <c r="H36" s="81">
        <v>0</v>
      </c>
      <c r="I36" s="81">
        <v>0</v>
      </c>
      <c r="J36" s="81">
        <v>610</v>
      </c>
      <c r="K36" s="79">
        <f t="shared" si="0"/>
        <v>610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183240</v>
      </c>
      <c r="H38" s="81">
        <v>0</v>
      </c>
      <c r="I38" s="81">
        <v>175018</v>
      </c>
      <c r="J38" s="81">
        <v>0</v>
      </c>
      <c r="K38" s="79">
        <f t="shared" si="0"/>
        <v>358258</v>
      </c>
    </row>
    <row r="39" spans="1:11" x14ac:dyDescent="0.25">
      <c r="A39" s="46" t="s">
        <v>1</v>
      </c>
      <c r="B39" s="26"/>
      <c r="C39" s="80">
        <v>0</v>
      </c>
      <c r="D39" s="81">
        <v>0</v>
      </c>
      <c r="E39" s="81">
        <v>0</v>
      </c>
      <c r="F39" s="81">
        <v>0</v>
      </c>
      <c r="G39" s="81">
        <v>571210</v>
      </c>
      <c r="H39" s="81">
        <v>0</v>
      </c>
      <c r="I39" s="81">
        <v>1207971</v>
      </c>
      <c r="J39" s="81">
        <v>0</v>
      </c>
      <c r="K39" s="79">
        <f t="shared" si="0"/>
        <v>1779181</v>
      </c>
    </row>
    <row r="40" spans="1:11" x14ac:dyDescent="0.25">
      <c r="A40" s="46" t="s">
        <v>40</v>
      </c>
      <c r="B40" s="26"/>
      <c r="C40" s="80">
        <v>3085958</v>
      </c>
      <c r="D40" s="81">
        <v>0</v>
      </c>
      <c r="E40" s="81">
        <v>0</v>
      </c>
      <c r="F40" s="81">
        <v>0</v>
      </c>
      <c r="G40" s="81">
        <v>250779</v>
      </c>
      <c r="H40" s="81">
        <v>0</v>
      </c>
      <c r="I40" s="81">
        <v>168875</v>
      </c>
      <c r="J40" s="81">
        <v>0</v>
      </c>
      <c r="K40" s="79">
        <f t="shared" si="0"/>
        <v>3505612</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341</v>
      </c>
      <c r="H43" s="81">
        <v>0</v>
      </c>
      <c r="I43" s="81">
        <v>0</v>
      </c>
      <c r="J43" s="81">
        <v>0</v>
      </c>
      <c r="K43" s="79">
        <f t="shared" si="0"/>
        <v>341</v>
      </c>
    </row>
    <row r="44" spans="1:11" x14ac:dyDescent="0.25">
      <c r="A44" s="46" t="s">
        <v>43</v>
      </c>
      <c r="B44" s="26"/>
      <c r="C44" s="80">
        <v>0</v>
      </c>
      <c r="D44" s="81">
        <v>834249</v>
      </c>
      <c r="E44" s="81">
        <v>0</v>
      </c>
      <c r="F44" s="81">
        <v>0</v>
      </c>
      <c r="G44" s="81">
        <v>496568</v>
      </c>
      <c r="H44" s="81">
        <v>0</v>
      </c>
      <c r="I44" s="81">
        <v>0</v>
      </c>
      <c r="J44" s="81">
        <v>0</v>
      </c>
      <c r="K44" s="79">
        <f t="shared" si="0"/>
        <v>1330817</v>
      </c>
    </row>
    <row r="45" spans="1:11" x14ac:dyDescent="0.25">
      <c r="A45" s="46" t="s">
        <v>44</v>
      </c>
      <c r="B45" s="26"/>
      <c r="C45" s="80">
        <v>70667</v>
      </c>
      <c r="D45" s="81">
        <v>0</v>
      </c>
      <c r="E45" s="81">
        <v>0</v>
      </c>
      <c r="F45" s="81">
        <v>0</v>
      </c>
      <c r="G45" s="81">
        <v>0</v>
      </c>
      <c r="H45" s="81">
        <v>0</v>
      </c>
      <c r="I45" s="81">
        <v>780</v>
      </c>
      <c r="J45" s="81">
        <v>0</v>
      </c>
      <c r="K45" s="79">
        <f t="shared" si="0"/>
        <v>71447</v>
      </c>
    </row>
    <row r="46" spans="1:11" x14ac:dyDescent="0.25">
      <c r="A46" s="46" t="s">
        <v>45</v>
      </c>
      <c r="B46" s="26"/>
      <c r="C46" s="80">
        <v>0</v>
      </c>
      <c r="D46" s="81">
        <v>0</v>
      </c>
      <c r="E46" s="81">
        <v>0</v>
      </c>
      <c r="F46" s="81">
        <v>0</v>
      </c>
      <c r="G46" s="81">
        <v>812827</v>
      </c>
      <c r="H46" s="81">
        <v>0</v>
      </c>
      <c r="I46" s="81">
        <v>0</v>
      </c>
      <c r="J46" s="81">
        <v>0</v>
      </c>
      <c r="K46" s="79">
        <f t="shared" si="0"/>
        <v>812827</v>
      </c>
    </row>
    <row r="47" spans="1:11" x14ac:dyDescent="0.25">
      <c r="A47" s="46" t="s">
        <v>46</v>
      </c>
      <c r="B47" s="26"/>
      <c r="C47" s="80">
        <v>20655856</v>
      </c>
      <c r="D47" s="81">
        <v>0</v>
      </c>
      <c r="E47" s="81">
        <v>0</v>
      </c>
      <c r="F47" s="81">
        <v>0</v>
      </c>
      <c r="G47" s="81">
        <v>0</v>
      </c>
      <c r="H47" s="81">
        <v>0</v>
      </c>
      <c r="I47" s="81">
        <v>0</v>
      </c>
      <c r="J47" s="81">
        <v>0</v>
      </c>
      <c r="K47" s="79">
        <f t="shared" si="0"/>
        <v>20655856</v>
      </c>
    </row>
    <row r="48" spans="1:11" x14ac:dyDescent="0.25">
      <c r="A48" s="46" t="s">
        <v>47</v>
      </c>
      <c r="B48" s="26"/>
      <c r="C48" s="80">
        <v>0</v>
      </c>
      <c r="D48" s="81">
        <v>0</v>
      </c>
      <c r="E48" s="81">
        <v>0</v>
      </c>
      <c r="F48" s="81">
        <v>0</v>
      </c>
      <c r="G48" s="81">
        <v>397973</v>
      </c>
      <c r="H48" s="81">
        <v>0</v>
      </c>
      <c r="I48" s="81">
        <v>2959859</v>
      </c>
      <c r="J48" s="81">
        <v>0</v>
      </c>
      <c r="K48" s="79">
        <f t="shared" si="0"/>
        <v>3357832</v>
      </c>
    </row>
    <row r="49" spans="1:11" x14ac:dyDescent="0.25">
      <c r="A49" s="46" t="s">
        <v>48</v>
      </c>
      <c r="B49" s="26"/>
      <c r="C49" s="80">
        <v>0</v>
      </c>
      <c r="D49" s="81">
        <v>0</v>
      </c>
      <c r="E49" s="81">
        <v>0</v>
      </c>
      <c r="F49" s="81">
        <v>0</v>
      </c>
      <c r="G49" s="81">
        <v>86198</v>
      </c>
      <c r="H49" s="81">
        <v>0</v>
      </c>
      <c r="I49" s="81">
        <v>0</v>
      </c>
      <c r="J49" s="81">
        <v>0</v>
      </c>
      <c r="K49" s="79">
        <f t="shared" si="0"/>
        <v>86198</v>
      </c>
    </row>
    <row r="50" spans="1:11" x14ac:dyDescent="0.25">
      <c r="A50" s="46" t="s">
        <v>49</v>
      </c>
      <c r="B50" s="26"/>
      <c r="C50" s="80">
        <v>0</v>
      </c>
      <c r="D50" s="81">
        <v>0</v>
      </c>
      <c r="E50" s="81">
        <v>0</v>
      </c>
      <c r="F50" s="81">
        <v>0</v>
      </c>
      <c r="G50" s="81">
        <v>284825</v>
      </c>
      <c r="H50" s="81">
        <v>0</v>
      </c>
      <c r="I50" s="81">
        <v>0</v>
      </c>
      <c r="J50" s="81">
        <v>0</v>
      </c>
      <c r="K50" s="79">
        <f t="shared" si="0"/>
        <v>284825</v>
      </c>
    </row>
    <row r="51" spans="1:11" x14ac:dyDescent="0.25">
      <c r="A51" s="46" t="s">
        <v>3</v>
      </c>
      <c r="B51" s="26"/>
      <c r="C51" s="80">
        <v>0</v>
      </c>
      <c r="D51" s="81">
        <v>218</v>
      </c>
      <c r="E51" s="81">
        <v>0</v>
      </c>
      <c r="F51" s="81">
        <v>0</v>
      </c>
      <c r="G51" s="81">
        <v>60943</v>
      </c>
      <c r="H51" s="81">
        <v>28728</v>
      </c>
      <c r="I51" s="81">
        <v>0</v>
      </c>
      <c r="J51" s="81">
        <v>0</v>
      </c>
      <c r="K51" s="79">
        <f t="shared" si="0"/>
        <v>89889</v>
      </c>
    </row>
    <row r="52" spans="1:11" x14ac:dyDescent="0.25">
      <c r="A52" s="46" t="s">
        <v>50</v>
      </c>
      <c r="B52" s="26"/>
      <c r="C52" s="80">
        <v>0</v>
      </c>
      <c r="D52" s="81">
        <v>0</v>
      </c>
      <c r="E52" s="81">
        <v>0</v>
      </c>
      <c r="F52" s="81">
        <v>0</v>
      </c>
      <c r="G52" s="81">
        <v>2902552</v>
      </c>
      <c r="H52" s="81">
        <v>0</v>
      </c>
      <c r="I52" s="81">
        <v>7150</v>
      </c>
      <c r="J52" s="81">
        <v>0</v>
      </c>
      <c r="K52" s="79">
        <f t="shared" si="0"/>
        <v>2909702</v>
      </c>
    </row>
    <row r="53" spans="1:11" x14ac:dyDescent="0.25">
      <c r="A53" s="46" t="s">
        <v>51</v>
      </c>
      <c r="B53" s="26"/>
      <c r="C53" s="80">
        <v>425430</v>
      </c>
      <c r="D53" s="81">
        <v>0</v>
      </c>
      <c r="E53" s="81">
        <v>0</v>
      </c>
      <c r="F53" s="81">
        <v>0</v>
      </c>
      <c r="G53" s="81">
        <v>0</v>
      </c>
      <c r="H53" s="81">
        <v>0</v>
      </c>
      <c r="I53" s="81">
        <v>270867</v>
      </c>
      <c r="J53" s="81">
        <v>0</v>
      </c>
      <c r="K53" s="79">
        <f t="shared" si="0"/>
        <v>696297</v>
      </c>
    </row>
    <row r="54" spans="1:11" x14ac:dyDescent="0.25">
      <c r="A54" s="46" t="s">
        <v>4</v>
      </c>
      <c r="B54" s="26"/>
      <c r="C54" s="80">
        <v>13264242</v>
      </c>
      <c r="D54" s="81">
        <v>2518958</v>
      </c>
      <c r="E54" s="81">
        <v>0</v>
      </c>
      <c r="F54" s="81">
        <v>0</v>
      </c>
      <c r="G54" s="81">
        <v>2616478</v>
      </c>
      <c r="H54" s="81">
        <v>0</v>
      </c>
      <c r="I54" s="81">
        <v>0</v>
      </c>
      <c r="J54" s="81">
        <v>0</v>
      </c>
      <c r="K54" s="79">
        <f t="shared" si="0"/>
        <v>18399678</v>
      </c>
    </row>
    <row r="55" spans="1:11" x14ac:dyDescent="0.25">
      <c r="A55" s="46" t="s">
        <v>52</v>
      </c>
      <c r="B55" s="26"/>
      <c r="C55" s="80">
        <v>0</v>
      </c>
      <c r="D55" s="81">
        <v>0</v>
      </c>
      <c r="E55" s="81">
        <v>0</v>
      </c>
      <c r="F55" s="81">
        <v>0</v>
      </c>
      <c r="G55" s="81">
        <v>713619</v>
      </c>
      <c r="H55" s="81">
        <v>0</v>
      </c>
      <c r="I55" s="81">
        <v>14400</v>
      </c>
      <c r="J55" s="81">
        <v>0</v>
      </c>
      <c r="K55" s="79">
        <f t="shared" si="0"/>
        <v>728019</v>
      </c>
    </row>
    <row r="56" spans="1:11" x14ac:dyDescent="0.25">
      <c r="A56" s="46" t="s">
        <v>53</v>
      </c>
      <c r="B56" s="26"/>
      <c r="C56" s="80">
        <v>0</v>
      </c>
      <c r="D56" s="81">
        <v>0</v>
      </c>
      <c r="E56" s="81">
        <v>0</v>
      </c>
      <c r="F56" s="81">
        <v>0</v>
      </c>
      <c r="G56" s="81">
        <v>995410</v>
      </c>
      <c r="H56" s="81">
        <v>0</v>
      </c>
      <c r="I56" s="81">
        <v>0</v>
      </c>
      <c r="J56" s="81">
        <v>0</v>
      </c>
      <c r="K56" s="79">
        <f t="shared" si="0"/>
        <v>995410</v>
      </c>
    </row>
    <row r="57" spans="1:11" x14ac:dyDescent="0.25">
      <c r="A57" s="46" t="s">
        <v>54</v>
      </c>
      <c r="B57" s="26"/>
      <c r="C57" s="80">
        <v>0</v>
      </c>
      <c r="D57" s="81">
        <v>0</v>
      </c>
      <c r="E57" s="81">
        <v>107388</v>
      </c>
      <c r="F57" s="81">
        <v>0</v>
      </c>
      <c r="G57" s="81">
        <v>390203</v>
      </c>
      <c r="H57" s="81">
        <v>0</v>
      </c>
      <c r="I57" s="81">
        <v>0</v>
      </c>
      <c r="J57" s="81">
        <v>0</v>
      </c>
      <c r="K57" s="79">
        <f t="shared" si="0"/>
        <v>497591</v>
      </c>
    </row>
    <row r="58" spans="1:11" x14ac:dyDescent="0.25">
      <c r="A58" s="46" t="s">
        <v>55</v>
      </c>
      <c r="B58" s="26"/>
      <c r="C58" s="80">
        <v>0</v>
      </c>
      <c r="D58" s="81">
        <v>0</v>
      </c>
      <c r="E58" s="81">
        <v>0</v>
      </c>
      <c r="F58" s="81">
        <v>0</v>
      </c>
      <c r="G58" s="81">
        <v>127986</v>
      </c>
      <c r="H58" s="81">
        <v>0</v>
      </c>
      <c r="I58" s="81">
        <v>0</v>
      </c>
      <c r="J58" s="81">
        <v>0</v>
      </c>
      <c r="K58" s="79">
        <f t="shared" si="0"/>
        <v>127986</v>
      </c>
    </row>
    <row r="59" spans="1:11" x14ac:dyDescent="0.25">
      <c r="A59" s="46" t="s">
        <v>98</v>
      </c>
      <c r="B59" s="26"/>
      <c r="C59" s="80">
        <v>0</v>
      </c>
      <c r="D59" s="81">
        <v>0</v>
      </c>
      <c r="E59" s="81">
        <v>0</v>
      </c>
      <c r="F59" s="81">
        <v>0</v>
      </c>
      <c r="G59" s="81">
        <v>505867</v>
      </c>
      <c r="H59" s="81">
        <v>0</v>
      </c>
      <c r="I59" s="81">
        <v>130202</v>
      </c>
      <c r="J59" s="81">
        <v>0</v>
      </c>
      <c r="K59" s="79">
        <f t="shared" si="0"/>
        <v>636069</v>
      </c>
    </row>
    <row r="60" spans="1:11" x14ac:dyDescent="0.25">
      <c r="A60" s="46" t="s">
        <v>99</v>
      </c>
      <c r="B60" s="26"/>
      <c r="C60" s="80">
        <v>0</v>
      </c>
      <c r="D60" s="81">
        <v>0</v>
      </c>
      <c r="E60" s="81">
        <v>0</v>
      </c>
      <c r="F60" s="81">
        <v>0</v>
      </c>
      <c r="G60" s="81">
        <v>0</v>
      </c>
      <c r="H60" s="81">
        <v>0</v>
      </c>
      <c r="I60" s="81">
        <v>297728</v>
      </c>
      <c r="J60" s="81">
        <v>0</v>
      </c>
      <c r="K60" s="79">
        <f t="shared" si="0"/>
        <v>297728</v>
      </c>
    </row>
    <row r="61" spans="1:11" x14ac:dyDescent="0.25">
      <c r="A61" s="46" t="s">
        <v>56</v>
      </c>
      <c r="B61" s="26"/>
      <c r="C61" s="80">
        <v>0</v>
      </c>
      <c r="D61" s="81">
        <v>0</v>
      </c>
      <c r="E61" s="81">
        <v>0</v>
      </c>
      <c r="F61" s="81">
        <v>0</v>
      </c>
      <c r="G61" s="81">
        <v>116084</v>
      </c>
      <c r="H61" s="81">
        <v>0</v>
      </c>
      <c r="I61" s="81">
        <v>0</v>
      </c>
      <c r="J61" s="81">
        <v>0</v>
      </c>
      <c r="K61" s="79">
        <f t="shared" si="0"/>
        <v>116084</v>
      </c>
    </row>
    <row r="62" spans="1:11" x14ac:dyDescent="0.25">
      <c r="A62" s="46" t="s">
        <v>6</v>
      </c>
      <c r="B62" s="26"/>
      <c r="C62" s="80">
        <v>8240127</v>
      </c>
      <c r="D62" s="81">
        <v>0</v>
      </c>
      <c r="E62" s="81">
        <v>0</v>
      </c>
      <c r="F62" s="81">
        <v>0</v>
      </c>
      <c r="G62" s="81">
        <v>1296714</v>
      </c>
      <c r="H62" s="81">
        <v>0</v>
      </c>
      <c r="I62" s="81">
        <v>0</v>
      </c>
      <c r="J62" s="81">
        <v>0</v>
      </c>
      <c r="K62" s="79">
        <f t="shared" si="0"/>
        <v>9536841</v>
      </c>
    </row>
    <row r="63" spans="1:11" x14ac:dyDescent="0.25">
      <c r="A63" s="46" t="s">
        <v>5</v>
      </c>
      <c r="B63" s="26"/>
      <c r="C63" s="80">
        <v>0</v>
      </c>
      <c r="D63" s="81">
        <v>0</v>
      </c>
      <c r="E63" s="81">
        <v>0</v>
      </c>
      <c r="F63" s="81">
        <v>0</v>
      </c>
      <c r="G63" s="81">
        <v>690248</v>
      </c>
      <c r="H63" s="81">
        <v>0</v>
      </c>
      <c r="I63" s="81">
        <v>0</v>
      </c>
      <c r="J63" s="81">
        <v>25</v>
      </c>
      <c r="K63" s="79">
        <f t="shared" si="0"/>
        <v>690273</v>
      </c>
    </row>
    <row r="64" spans="1:11" x14ac:dyDescent="0.25">
      <c r="A64" s="46" t="s">
        <v>57</v>
      </c>
      <c r="B64" s="26"/>
      <c r="C64" s="80">
        <v>0</v>
      </c>
      <c r="D64" s="81">
        <v>0</v>
      </c>
      <c r="E64" s="81">
        <v>0</v>
      </c>
      <c r="F64" s="81">
        <v>0</v>
      </c>
      <c r="G64" s="81">
        <v>27468</v>
      </c>
      <c r="H64" s="81">
        <v>0</v>
      </c>
      <c r="I64" s="81">
        <v>0</v>
      </c>
      <c r="J64" s="81">
        <v>0</v>
      </c>
      <c r="K64" s="79">
        <f t="shared" si="0"/>
        <v>27468</v>
      </c>
    </row>
    <row r="65" spans="1:11" x14ac:dyDescent="0.25">
      <c r="A65" s="46" t="s">
        <v>58</v>
      </c>
      <c r="B65" s="26"/>
      <c r="C65" s="80">
        <v>0</v>
      </c>
      <c r="D65" s="81">
        <v>0</v>
      </c>
      <c r="E65" s="81">
        <v>0</v>
      </c>
      <c r="F65" s="81">
        <v>0</v>
      </c>
      <c r="G65" s="81">
        <v>14442</v>
      </c>
      <c r="H65" s="81">
        <v>0</v>
      </c>
      <c r="I65" s="81">
        <v>0</v>
      </c>
      <c r="J65" s="81">
        <v>0</v>
      </c>
      <c r="K65" s="79">
        <f t="shared" si="0"/>
        <v>14442</v>
      </c>
    </row>
    <row r="66" spans="1:11" x14ac:dyDescent="0.25">
      <c r="A66" s="46" t="s">
        <v>59</v>
      </c>
      <c r="B66" s="26"/>
      <c r="C66" s="80">
        <v>0</v>
      </c>
      <c r="D66" s="81">
        <v>0</v>
      </c>
      <c r="E66" s="81">
        <v>0</v>
      </c>
      <c r="F66" s="81">
        <v>0</v>
      </c>
      <c r="G66" s="81">
        <v>22283</v>
      </c>
      <c r="H66" s="81">
        <v>0</v>
      </c>
      <c r="I66" s="81">
        <v>0</v>
      </c>
      <c r="J66" s="81">
        <v>0</v>
      </c>
      <c r="K66" s="79">
        <f t="shared" si="0"/>
        <v>22283</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101073</v>
      </c>
      <c r="J68" s="81">
        <v>1189651</v>
      </c>
      <c r="K68" s="79">
        <f t="shared" si="0"/>
        <v>1290724</v>
      </c>
    </row>
    <row r="69" spans="1:11" x14ac:dyDescent="0.25">
      <c r="A69" s="46" t="s">
        <v>62</v>
      </c>
      <c r="B69" s="26"/>
      <c r="C69" s="80">
        <v>0</v>
      </c>
      <c r="D69" s="81">
        <v>0</v>
      </c>
      <c r="E69" s="81">
        <v>0</v>
      </c>
      <c r="F69" s="81">
        <v>0</v>
      </c>
      <c r="G69" s="81">
        <v>26035</v>
      </c>
      <c r="H69" s="81">
        <v>0</v>
      </c>
      <c r="I69" s="81">
        <v>0</v>
      </c>
      <c r="J69" s="81">
        <v>0</v>
      </c>
      <c r="K69" s="79">
        <f t="shared" si="0"/>
        <v>26035</v>
      </c>
    </row>
    <row r="70" spans="1:11" x14ac:dyDescent="0.25">
      <c r="A70" s="46" t="s">
        <v>63</v>
      </c>
      <c r="B70" s="26"/>
      <c r="C70" s="80">
        <v>0</v>
      </c>
      <c r="D70" s="81">
        <v>0</v>
      </c>
      <c r="E70" s="81">
        <v>0</v>
      </c>
      <c r="F70" s="81">
        <v>0</v>
      </c>
      <c r="G70" s="81">
        <v>50443</v>
      </c>
      <c r="H70" s="81">
        <v>0</v>
      </c>
      <c r="I70" s="81">
        <v>0</v>
      </c>
      <c r="J70" s="81">
        <v>0</v>
      </c>
      <c r="K70" s="79">
        <f t="shared" si="0"/>
        <v>50443</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61997206</v>
      </c>
      <c r="D72" s="61">
        <f t="shared" si="1"/>
        <v>3708889</v>
      </c>
      <c r="E72" s="61">
        <f t="shared" si="1"/>
        <v>863022</v>
      </c>
      <c r="F72" s="61">
        <f t="shared" si="1"/>
        <v>225497</v>
      </c>
      <c r="G72" s="61">
        <f t="shared" si="1"/>
        <v>22318028</v>
      </c>
      <c r="H72" s="61">
        <f>SUM(H5:H71)</f>
        <v>53147</v>
      </c>
      <c r="I72" s="61">
        <f>SUM(I5:I71)</f>
        <v>6265432</v>
      </c>
      <c r="J72" s="61">
        <f>SUM(J5:J71)</f>
        <v>1190783</v>
      </c>
      <c r="K72" s="62">
        <f t="shared" si="1"/>
        <v>96622004</v>
      </c>
    </row>
    <row r="73" spans="1:11" x14ac:dyDescent="0.25">
      <c r="A73" s="56" t="s">
        <v>74</v>
      </c>
      <c r="B73" s="59"/>
      <c r="C73" s="63">
        <f>(C72/$K72)</f>
        <v>0.6416468654489923</v>
      </c>
      <c r="D73" s="64">
        <f t="shared" ref="D73:K73" si="2">(D72/$K72)</f>
        <v>3.8385552425511685E-2</v>
      </c>
      <c r="E73" s="64">
        <f t="shared" si="2"/>
        <v>8.9319405960571873E-3</v>
      </c>
      <c r="F73" s="64">
        <f t="shared" si="2"/>
        <v>2.3338058688991796E-3</v>
      </c>
      <c r="G73" s="64">
        <f t="shared" si="2"/>
        <v>0.23098287218302779</v>
      </c>
      <c r="H73" s="64">
        <f t="shared" si="2"/>
        <v>5.5005069031687642E-4</v>
      </c>
      <c r="I73" s="64">
        <f t="shared" si="2"/>
        <v>6.4844773867451563E-2</v>
      </c>
      <c r="J73" s="64">
        <f t="shared" si="2"/>
        <v>1.2324138919743374E-2</v>
      </c>
      <c r="K73" s="65">
        <f t="shared" si="2"/>
        <v>1</v>
      </c>
    </row>
    <row r="74" spans="1:11" x14ac:dyDescent="0.25">
      <c r="A74" s="66" t="s">
        <v>96</v>
      </c>
      <c r="B74" s="52"/>
      <c r="C74" s="67">
        <f>COUNTIF(C5:C71,"&gt;0")</f>
        <v>12</v>
      </c>
      <c r="D74" s="67">
        <f t="shared" ref="D74:K74" si="3">COUNTIF(D5:D71,"&gt;0")</f>
        <v>4</v>
      </c>
      <c r="E74" s="67">
        <f t="shared" si="3"/>
        <v>4</v>
      </c>
      <c r="F74" s="67">
        <f t="shared" si="3"/>
        <v>1</v>
      </c>
      <c r="G74" s="67">
        <f t="shared" si="3"/>
        <v>46</v>
      </c>
      <c r="H74" s="67">
        <f t="shared" si="3"/>
        <v>2</v>
      </c>
      <c r="I74" s="67">
        <f t="shared" si="3"/>
        <v>19</v>
      </c>
      <c r="J74" s="67">
        <f t="shared" si="3"/>
        <v>6</v>
      </c>
      <c r="K74" s="69">
        <f t="shared" si="3"/>
        <v>57</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88</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431854</v>
      </c>
      <c r="H5" s="22">
        <v>0</v>
      </c>
      <c r="I5" s="22">
        <v>0</v>
      </c>
      <c r="J5" s="22">
        <v>0</v>
      </c>
      <c r="K5" s="24">
        <f>SUM(C5:J5)</f>
        <v>431854</v>
      </c>
    </row>
    <row r="6" spans="1:11" x14ac:dyDescent="0.25">
      <c r="A6" s="46" t="s">
        <v>8</v>
      </c>
      <c r="B6" s="26"/>
      <c r="C6" s="80">
        <v>0</v>
      </c>
      <c r="D6" s="81">
        <v>0</v>
      </c>
      <c r="E6" s="81">
        <v>0</v>
      </c>
      <c r="F6" s="81">
        <v>0</v>
      </c>
      <c r="G6" s="81">
        <v>0</v>
      </c>
      <c r="H6" s="81">
        <v>0</v>
      </c>
      <c r="I6" s="81">
        <v>0</v>
      </c>
      <c r="J6" s="81">
        <v>0</v>
      </c>
      <c r="K6" s="79">
        <f>SUM(C6:J6)</f>
        <v>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8366</v>
      </c>
      <c r="H8" s="81">
        <v>0</v>
      </c>
      <c r="I8" s="81">
        <v>0</v>
      </c>
      <c r="J8" s="81">
        <v>0</v>
      </c>
      <c r="K8" s="79">
        <f t="shared" si="0"/>
        <v>8366</v>
      </c>
    </row>
    <row r="9" spans="1:11" x14ac:dyDescent="0.25">
      <c r="A9" s="46" t="s">
        <v>11</v>
      </c>
      <c r="B9" s="26"/>
      <c r="C9" s="80">
        <v>3754066</v>
      </c>
      <c r="D9" s="81">
        <v>0</v>
      </c>
      <c r="E9" s="81">
        <v>0</v>
      </c>
      <c r="F9" s="81">
        <v>0</v>
      </c>
      <c r="G9" s="81">
        <v>811867</v>
      </c>
      <c r="H9" s="81">
        <v>0</v>
      </c>
      <c r="I9" s="81">
        <v>0</v>
      </c>
      <c r="J9" s="81">
        <v>0</v>
      </c>
      <c r="K9" s="79">
        <f t="shared" si="0"/>
        <v>4565933</v>
      </c>
    </row>
    <row r="10" spans="1:11" x14ac:dyDescent="0.25">
      <c r="A10" s="46" t="s">
        <v>12</v>
      </c>
      <c r="B10" s="26"/>
      <c r="C10" s="80">
        <v>0</v>
      </c>
      <c r="D10" s="81">
        <v>0</v>
      </c>
      <c r="E10" s="81">
        <v>0</v>
      </c>
      <c r="F10" s="81">
        <v>0</v>
      </c>
      <c r="G10" s="81">
        <v>541000</v>
      </c>
      <c r="H10" s="81">
        <v>0</v>
      </c>
      <c r="I10" s="81">
        <v>0</v>
      </c>
      <c r="J10" s="81">
        <v>0</v>
      </c>
      <c r="K10" s="79">
        <f t="shared" si="0"/>
        <v>541000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3899230</v>
      </c>
      <c r="D12" s="81">
        <v>0</v>
      </c>
      <c r="E12" s="81">
        <v>0</v>
      </c>
      <c r="F12" s="81">
        <v>0</v>
      </c>
      <c r="G12" s="81">
        <v>319235</v>
      </c>
      <c r="H12" s="81">
        <v>0</v>
      </c>
      <c r="I12" s="81">
        <v>0</v>
      </c>
      <c r="J12" s="81">
        <v>0</v>
      </c>
      <c r="K12" s="79">
        <f t="shared" si="0"/>
        <v>4218465</v>
      </c>
    </row>
    <row r="13" spans="1:11" x14ac:dyDescent="0.25">
      <c r="A13" s="46" t="s">
        <v>15</v>
      </c>
      <c r="B13" s="26"/>
      <c r="C13" s="80">
        <v>0</v>
      </c>
      <c r="D13" s="81">
        <v>0</v>
      </c>
      <c r="E13" s="81">
        <v>0</v>
      </c>
      <c r="F13" s="81">
        <v>0</v>
      </c>
      <c r="G13" s="81">
        <v>428756</v>
      </c>
      <c r="H13" s="81">
        <v>0</v>
      </c>
      <c r="I13" s="81">
        <v>0</v>
      </c>
      <c r="J13" s="81">
        <v>0</v>
      </c>
      <c r="K13" s="79">
        <f t="shared" si="0"/>
        <v>428756</v>
      </c>
    </row>
    <row r="14" spans="1:11" x14ac:dyDescent="0.25">
      <c r="A14" s="46" t="s">
        <v>16</v>
      </c>
      <c r="B14" s="26"/>
      <c r="C14" s="80">
        <v>300244</v>
      </c>
      <c r="D14" s="81">
        <v>0</v>
      </c>
      <c r="E14" s="81">
        <v>0</v>
      </c>
      <c r="F14" s="81">
        <v>0</v>
      </c>
      <c r="G14" s="81">
        <v>221205</v>
      </c>
      <c r="H14" s="81">
        <v>0</v>
      </c>
      <c r="I14" s="81">
        <v>0</v>
      </c>
      <c r="J14" s="81">
        <v>0</v>
      </c>
      <c r="K14" s="79">
        <f t="shared" si="0"/>
        <v>521449</v>
      </c>
    </row>
    <row r="15" spans="1:11" x14ac:dyDescent="0.25">
      <c r="A15" s="46" t="s">
        <v>17</v>
      </c>
      <c r="B15" s="26"/>
      <c r="C15" s="80">
        <v>0</v>
      </c>
      <c r="D15" s="81">
        <v>437017</v>
      </c>
      <c r="E15" s="81">
        <v>0</v>
      </c>
      <c r="F15" s="81">
        <v>0</v>
      </c>
      <c r="G15" s="81">
        <v>1290189</v>
      </c>
      <c r="H15" s="81">
        <v>0</v>
      </c>
      <c r="I15" s="81">
        <v>0</v>
      </c>
      <c r="J15" s="81">
        <v>0</v>
      </c>
      <c r="K15" s="79">
        <f t="shared" si="0"/>
        <v>1727206</v>
      </c>
    </row>
    <row r="16" spans="1:11" x14ac:dyDescent="0.25">
      <c r="A16" s="46" t="s">
        <v>18</v>
      </c>
      <c r="B16" s="26"/>
      <c r="C16" s="80">
        <v>0</v>
      </c>
      <c r="D16" s="81">
        <v>0</v>
      </c>
      <c r="E16" s="81">
        <v>0</v>
      </c>
      <c r="F16" s="81">
        <v>0</v>
      </c>
      <c r="G16" s="81">
        <v>99779</v>
      </c>
      <c r="H16" s="81">
        <v>0</v>
      </c>
      <c r="I16" s="81">
        <v>38239</v>
      </c>
      <c r="J16" s="81">
        <v>0</v>
      </c>
      <c r="K16" s="79">
        <f t="shared" si="0"/>
        <v>138018</v>
      </c>
    </row>
    <row r="17" spans="1:11" x14ac:dyDescent="0.25">
      <c r="A17" s="46" t="s">
        <v>105</v>
      </c>
      <c r="B17" s="26"/>
      <c r="C17" s="80">
        <v>0</v>
      </c>
      <c r="D17" s="81">
        <v>0</v>
      </c>
      <c r="E17" s="81">
        <v>0</v>
      </c>
      <c r="F17" s="81">
        <v>0</v>
      </c>
      <c r="G17" s="81">
        <v>12822</v>
      </c>
      <c r="H17" s="81">
        <v>0</v>
      </c>
      <c r="I17" s="81">
        <v>0</v>
      </c>
      <c r="J17" s="81">
        <v>0</v>
      </c>
      <c r="K17" s="79">
        <f t="shared" si="0"/>
        <v>12822</v>
      </c>
    </row>
    <row r="18" spans="1:11" x14ac:dyDescent="0.25">
      <c r="A18" s="46" t="s">
        <v>19</v>
      </c>
      <c r="B18" s="26"/>
      <c r="C18" s="80">
        <v>0</v>
      </c>
      <c r="D18" s="81">
        <v>0</v>
      </c>
      <c r="E18" s="81">
        <v>0</v>
      </c>
      <c r="F18" s="81">
        <v>0</v>
      </c>
      <c r="G18" s="81">
        <v>2151</v>
      </c>
      <c r="H18" s="81">
        <v>0</v>
      </c>
      <c r="I18" s="81">
        <v>0</v>
      </c>
      <c r="J18" s="81">
        <v>0</v>
      </c>
      <c r="K18" s="79">
        <f t="shared" si="0"/>
        <v>2151</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0</v>
      </c>
      <c r="D20" s="81">
        <v>0</v>
      </c>
      <c r="E20" s="81">
        <v>0</v>
      </c>
      <c r="F20" s="81">
        <v>0</v>
      </c>
      <c r="G20" s="81">
        <v>1321730</v>
      </c>
      <c r="H20" s="81">
        <v>0</v>
      </c>
      <c r="I20" s="81">
        <v>425090</v>
      </c>
      <c r="J20" s="81">
        <v>168</v>
      </c>
      <c r="K20" s="79">
        <f t="shared" si="0"/>
        <v>1746988</v>
      </c>
    </row>
    <row r="21" spans="1:11" x14ac:dyDescent="0.25">
      <c r="A21" s="46" t="s">
        <v>21</v>
      </c>
      <c r="B21" s="26"/>
      <c r="C21" s="80">
        <v>0</v>
      </c>
      <c r="D21" s="81">
        <v>0</v>
      </c>
      <c r="E21" s="81">
        <v>0</v>
      </c>
      <c r="F21" s="81">
        <v>0</v>
      </c>
      <c r="G21" s="81">
        <v>92636</v>
      </c>
      <c r="H21" s="81">
        <v>0</v>
      </c>
      <c r="I21" s="81">
        <v>21079</v>
      </c>
      <c r="J21" s="81">
        <v>0</v>
      </c>
      <c r="K21" s="79">
        <f t="shared" si="0"/>
        <v>113715</v>
      </c>
    </row>
    <row r="22" spans="1:11" x14ac:dyDescent="0.25">
      <c r="A22" s="46" t="s">
        <v>23</v>
      </c>
      <c r="B22" s="26"/>
      <c r="C22" s="80">
        <v>0</v>
      </c>
      <c r="D22" s="81">
        <v>0</v>
      </c>
      <c r="E22" s="81">
        <v>0</v>
      </c>
      <c r="F22" s="81">
        <v>0</v>
      </c>
      <c r="G22" s="81">
        <v>6284</v>
      </c>
      <c r="H22" s="81">
        <v>0</v>
      </c>
      <c r="I22" s="81">
        <v>0</v>
      </c>
      <c r="J22" s="81">
        <v>0</v>
      </c>
      <c r="K22" s="79">
        <f t="shared" si="0"/>
        <v>6284</v>
      </c>
    </row>
    <row r="23" spans="1:11" x14ac:dyDescent="0.25">
      <c r="A23" s="46" t="s">
        <v>24</v>
      </c>
      <c r="B23" s="26"/>
      <c r="C23" s="80">
        <v>10942</v>
      </c>
      <c r="D23" s="81">
        <v>0</v>
      </c>
      <c r="E23" s="81">
        <v>0</v>
      </c>
      <c r="F23" s="81">
        <v>0</v>
      </c>
      <c r="G23" s="81">
        <v>0</v>
      </c>
      <c r="H23" s="81">
        <v>0</v>
      </c>
      <c r="I23" s="81">
        <v>109627</v>
      </c>
      <c r="J23" s="81">
        <v>0</v>
      </c>
      <c r="K23" s="79">
        <f t="shared" si="0"/>
        <v>120569</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14026</v>
      </c>
      <c r="F25" s="81">
        <v>0</v>
      </c>
      <c r="G25" s="81">
        <v>0</v>
      </c>
      <c r="H25" s="81">
        <v>0</v>
      </c>
      <c r="I25" s="81">
        <v>0</v>
      </c>
      <c r="J25" s="81">
        <v>0</v>
      </c>
      <c r="K25" s="79">
        <f t="shared" si="0"/>
        <v>14026</v>
      </c>
    </row>
    <row r="26" spans="1:11" x14ac:dyDescent="0.25">
      <c r="A26" s="46" t="s">
        <v>27</v>
      </c>
      <c r="B26" s="26"/>
      <c r="C26" s="80">
        <v>0</v>
      </c>
      <c r="D26" s="81">
        <v>0</v>
      </c>
      <c r="E26" s="81">
        <v>0</v>
      </c>
      <c r="F26" s="81">
        <v>0</v>
      </c>
      <c r="G26" s="81">
        <v>4372</v>
      </c>
      <c r="H26" s="81">
        <v>0</v>
      </c>
      <c r="I26" s="81">
        <v>0</v>
      </c>
      <c r="J26" s="81">
        <v>0</v>
      </c>
      <c r="K26" s="79">
        <f t="shared" si="0"/>
        <v>4372</v>
      </c>
    </row>
    <row r="27" spans="1:11" x14ac:dyDescent="0.25">
      <c r="A27" s="46" t="s">
        <v>28</v>
      </c>
      <c r="B27" s="26"/>
      <c r="C27" s="80">
        <v>0</v>
      </c>
      <c r="D27" s="81">
        <v>0</v>
      </c>
      <c r="E27" s="81">
        <v>0</v>
      </c>
      <c r="F27" s="81">
        <v>0</v>
      </c>
      <c r="G27" s="81">
        <v>0</v>
      </c>
      <c r="H27" s="81">
        <v>0</v>
      </c>
      <c r="I27" s="81">
        <v>712</v>
      </c>
      <c r="J27" s="81">
        <v>0</v>
      </c>
      <c r="K27" s="79">
        <f t="shared" si="0"/>
        <v>712</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14444</v>
      </c>
      <c r="H29" s="81">
        <v>0</v>
      </c>
      <c r="I29" s="81">
        <v>29675</v>
      </c>
      <c r="J29" s="81">
        <v>0</v>
      </c>
      <c r="K29" s="79">
        <f t="shared" si="0"/>
        <v>44119</v>
      </c>
    </row>
    <row r="30" spans="1:11" x14ac:dyDescent="0.25">
      <c r="A30" s="46" t="s">
        <v>31</v>
      </c>
      <c r="B30" s="26"/>
      <c r="C30" s="80">
        <v>0</v>
      </c>
      <c r="D30" s="81">
        <v>0</v>
      </c>
      <c r="E30" s="81">
        <v>0</v>
      </c>
      <c r="F30" s="81">
        <v>0</v>
      </c>
      <c r="G30" s="81">
        <v>427508</v>
      </c>
      <c r="H30" s="81">
        <v>0</v>
      </c>
      <c r="I30" s="81">
        <v>0</v>
      </c>
      <c r="J30" s="81">
        <v>0</v>
      </c>
      <c r="K30" s="79">
        <f t="shared" si="0"/>
        <v>427508</v>
      </c>
    </row>
    <row r="31" spans="1:11" x14ac:dyDescent="0.25">
      <c r="A31" s="46" t="s">
        <v>32</v>
      </c>
      <c r="B31" s="26"/>
      <c r="C31" s="80">
        <v>0</v>
      </c>
      <c r="D31" s="81">
        <v>0</v>
      </c>
      <c r="E31" s="81">
        <v>0</v>
      </c>
      <c r="F31" s="81">
        <v>0</v>
      </c>
      <c r="G31" s="81">
        <v>114970</v>
      </c>
      <c r="H31" s="81">
        <v>0</v>
      </c>
      <c r="I31" s="81">
        <v>0</v>
      </c>
      <c r="J31" s="81">
        <v>0</v>
      </c>
      <c r="K31" s="79">
        <f t="shared" si="0"/>
        <v>114970</v>
      </c>
    </row>
    <row r="32" spans="1:11" x14ac:dyDescent="0.25">
      <c r="A32" s="46" t="s">
        <v>33</v>
      </c>
      <c r="B32" s="26"/>
      <c r="C32" s="80">
        <v>0</v>
      </c>
      <c r="D32" s="81">
        <v>0</v>
      </c>
      <c r="E32" s="81">
        <v>33935</v>
      </c>
      <c r="F32" s="81">
        <v>0</v>
      </c>
      <c r="G32" s="81">
        <v>2356096</v>
      </c>
      <c r="H32" s="81">
        <v>52493</v>
      </c>
      <c r="I32" s="81">
        <v>0</v>
      </c>
      <c r="J32" s="81">
        <v>608</v>
      </c>
      <c r="K32" s="79">
        <f t="shared" si="0"/>
        <v>2443132</v>
      </c>
    </row>
    <row r="33" spans="1:11" x14ac:dyDescent="0.25">
      <c r="A33" s="46" t="s">
        <v>34</v>
      </c>
      <c r="B33" s="26"/>
      <c r="C33" s="80">
        <v>0</v>
      </c>
      <c r="D33" s="81">
        <v>0</v>
      </c>
      <c r="E33" s="81">
        <v>0</v>
      </c>
      <c r="F33" s="81">
        <v>0</v>
      </c>
      <c r="G33" s="81">
        <v>0</v>
      </c>
      <c r="H33" s="81">
        <v>0</v>
      </c>
      <c r="I33" s="81">
        <v>0</v>
      </c>
      <c r="J33" s="81">
        <v>0</v>
      </c>
      <c r="K33" s="79">
        <f t="shared" si="0"/>
        <v>0</v>
      </c>
    </row>
    <row r="34" spans="1:11" x14ac:dyDescent="0.25">
      <c r="A34" s="46" t="s">
        <v>35</v>
      </c>
      <c r="B34" s="26"/>
      <c r="C34" s="80">
        <v>3082540</v>
      </c>
      <c r="D34" s="81">
        <v>338235</v>
      </c>
      <c r="E34" s="81">
        <v>608464</v>
      </c>
      <c r="F34" s="81">
        <v>0</v>
      </c>
      <c r="G34" s="81">
        <v>0</v>
      </c>
      <c r="H34" s="81">
        <v>0</v>
      </c>
      <c r="I34" s="81">
        <v>0</v>
      </c>
      <c r="J34" s="81">
        <v>0</v>
      </c>
      <c r="K34" s="79">
        <f t="shared" si="0"/>
        <v>4029239</v>
      </c>
    </row>
    <row r="35" spans="1:11" x14ac:dyDescent="0.25">
      <c r="A35" s="46" t="s">
        <v>36</v>
      </c>
      <c r="B35" s="26"/>
      <c r="C35" s="80">
        <v>0</v>
      </c>
      <c r="D35" s="81">
        <v>0</v>
      </c>
      <c r="E35" s="81">
        <v>0</v>
      </c>
      <c r="F35" s="81">
        <v>0</v>
      </c>
      <c r="G35" s="81">
        <v>17000</v>
      </c>
      <c r="H35" s="81">
        <v>0</v>
      </c>
      <c r="I35" s="81">
        <v>258736</v>
      </c>
      <c r="J35" s="81">
        <v>0</v>
      </c>
      <c r="K35" s="79">
        <f t="shared" si="0"/>
        <v>275736</v>
      </c>
    </row>
    <row r="36" spans="1:11" x14ac:dyDescent="0.25">
      <c r="A36" s="46" t="s">
        <v>37</v>
      </c>
      <c r="B36" s="26"/>
      <c r="C36" s="80">
        <v>0</v>
      </c>
      <c r="D36" s="81">
        <v>0</v>
      </c>
      <c r="E36" s="81">
        <v>0</v>
      </c>
      <c r="F36" s="81">
        <v>0</v>
      </c>
      <c r="G36" s="81">
        <v>0</v>
      </c>
      <c r="H36" s="81">
        <v>0</v>
      </c>
      <c r="I36" s="81">
        <v>0</v>
      </c>
      <c r="J36" s="81">
        <v>540</v>
      </c>
      <c r="K36" s="79">
        <f t="shared" si="0"/>
        <v>540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157641</v>
      </c>
      <c r="H38" s="81">
        <v>0</v>
      </c>
      <c r="I38" s="81">
        <v>101444</v>
      </c>
      <c r="J38" s="81">
        <v>0</v>
      </c>
      <c r="K38" s="79">
        <f t="shared" si="0"/>
        <v>259085</v>
      </c>
    </row>
    <row r="39" spans="1:11" x14ac:dyDescent="0.25">
      <c r="A39" s="46" t="s">
        <v>1</v>
      </c>
      <c r="B39" s="26"/>
      <c r="C39" s="80">
        <v>0</v>
      </c>
      <c r="D39" s="81">
        <v>0</v>
      </c>
      <c r="E39" s="81">
        <v>0</v>
      </c>
      <c r="F39" s="81">
        <v>0</v>
      </c>
      <c r="G39" s="81">
        <v>500726</v>
      </c>
      <c r="H39" s="81">
        <v>0</v>
      </c>
      <c r="I39" s="81">
        <v>1283856</v>
      </c>
      <c r="J39" s="81">
        <v>0</v>
      </c>
      <c r="K39" s="79">
        <f t="shared" si="0"/>
        <v>1784582</v>
      </c>
    </row>
    <row r="40" spans="1:11" x14ac:dyDescent="0.25">
      <c r="A40" s="46" t="s">
        <v>40</v>
      </c>
      <c r="B40" s="26"/>
      <c r="C40" s="80">
        <v>2829392</v>
      </c>
      <c r="D40" s="81">
        <v>0</v>
      </c>
      <c r="E40" s="81">
        <v>0</v>
      </c>
      <c r="F40" s="81">
        <v>0</v>
      </c>
      <c r="G40" s="81">
        <v>282905</v>
      </c>
      <c r="H40" s="81">
        <v>0</v>
      </c>
      <c r="I40" s="81">
        <v>152138</v>
      </c>
      <c r="J40" s="81">
        <v>0</v>
      </c>
      <c r="K40" s="79">
        <f t="shared" si="0"/>
        <v>3264435</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369</v>
      </c>
      <c r="H43" s="81">
        <v>0</v>
      </c>
      <c r="I43" s="81">
        <v>0</v>
      </c>
      <c r="J43" s="81">
        <v>0</v>
      </c>
      <c r="K43" s="79">
        <f t="shared" si="0"/>
        <v>369</v>
      </c>
    </row>
    <row r="44" spans="1:11" x14ac:dyDescent="0.25">
      <c r="A44" s="46" t="s">
        <v>43</v>
      </c>
      <c r="B44" s="26"/>
      <c r="C44" s="80">
        <v>0</v>
      </c>
      <c r="D44" s="81">
        <v>809531</v>
      </c>
      <c r="E44" s="81">
        <v>0</v>
      </c>
      <c r="F44" s="81">
        <v>0</v>
      </c>
      <c r="G44" s="81">
        <v>635462</v>
      </c>
      <c r="H44" s="81">
        <v>0</v>
      </c>
      <c r="I44" s="81">
        <v>0</v>
      </c>
      <c r="J44" s="81">
        <v>0</v>
      </c>
      <c r="K44" s="79">
        <f t="shared" si="0"/>
        <v>1444993</v>
      </c>
    </row>
    <row r="45" spans="1:11" x14ac:dyDescent="0.25">
      <c r="A45" s="46" t="s">
        <v>44</v>
      </c>
      <c r="B45" s="26"/>
      <c r="C45" s="80">
        <v>70077</v>
      </c>
      <c r="D45" s="81">
        <v>0</v>
      </c>
      <c r="E45" s="81">
        <v>0</v>
      </c>
      <c r="F45" s="81">
        <v>0</v>
      </c>
      <c r="G45" s="81">
        <v>0</v>
      </c>
      <c r="H45" s="81">
        <v>0</v>
      </c>
      <c r="I45" s="81">
        <v>1295</v>
      </c>
      <c r="J45" s="81">
        <v>0</v>
      </c>
      <c r="K45" s="79">
        <f t="shared" si="0"/>
        <v>71372</v>
      </c>
    </row>
    <row r="46" spans="1:11" x14ac:dyDescent="0.25">
      <c r="A46" s="46" t="s">
        <v>45</v>
      </c>
      <c r="B46" s="26"/>
      <c r="C46" s="80">
        <v>0</v>
      </c>
      <c r="D46" s="81">
        <v>0</v>
      </c>
      <c r="E46" s="81">
        <v>0</v>
      </c>
      <c r="F46" s="81">
        <v>0</v>
      </c>
      <c r="G46" s="81">
        <v>437730</v>
      </c>
      <c r="H46" s="81">
        <v>0</v>
      </c>
      <c r="I46" s="81">
        <v>0</v>
      </c>
      <c r="J46" s="81">
        <v>0</v>
      </c>
      <c r="K46" s="79">
        <f t="shared" si="0"/>
        <v>437730</v>
      </c>
    </row>
    <row r="47" spans="1:11" x14ac:dyDescent="0.25">
      <c r="A47" s="46" t="s">
        <v>46</v>
      </c>
      <c r="B47" s="26"/>
      <c r="C47" s="80">
        <v>22343000</v>
      </c>
      <c r="D47" s="81">
        <v>0</v>
      </c>
      <c r="E47" s="81">
        <v>0</v>
      </c>
      <c r="F47" s="81">
        <v>0</v>
      </c>
      <c r="G47" s="81">
        <v>0</v>
      </c>
      <c r="H47" s="81">
        <v>0</v>
      </c>
      <c r="I47" s="81">
        <v>0</v>
      </c>
      <c r="J47" s="81">
        <v>0</v>
      </c>
      <c r="K47" s="79">
        <f t="shared" si="0"/>
        <v>22343000</v>
      </c>
    </row>
    <row r="48" spans="1:11" x14ac:dyDescent="0.25">
      <c r="A48" s="46" t="s">
        <v>47</v>
      </c>
      <c r="B48" s="26"/>
      <c r="C48" s="80">
        <v>0</v>
      </c>
      <c r="D48" s="81">
        <v>0</v>
      </c>
      <c r="E48" s="81">
        <v>0</v>
      </c>
      <c r="F48" s="81">
        <v>0</v>
      </c>
      <c r="G48" s="81">
        <v>365873</v>
      </c>
      <c r="H48" s="81">
        <v>0</v>
      </c>
      <c r="I48" s="81">
        <v>3144563</v>
      </c>
      <c r="J48" s="81">
        <v>0</v>
      </c>
      <c r="K48" s="79">
        <f t="shared" si="0"/>
        <v>3510436</v>
      </c>
    </row>
    <row r="49" spans="1:11" x14ac:dyDescent="0.25">
      <c r="A49" s="46" t="s">
        <v>48</v>
      </c>
      <c r="B49" s="26"/>
      <c r="C49" s="80">
        <v>0</v>
      </c>
      <c r="D49" s="81">
        <v>0</v>
      </c>
      <c r="E49" s="81">
        <v>0</v>
      </c>
      <c r="F49" s="81">
        <v>0</v>
      </c>
      <c r="G49" s="81">
        <v>83656</v>
      </c>
      <c r="H49" s="81">
        <v>0</v>
      </c>
      <c r="I49" s="81">
        <v>0</v>
      </c>
      <c r="J49" s="81">
        <v>0</v>
      </c>
      <c r="K49" s="79">
        <f t="shared" si="0"/>
        <v>83656</v>
      </c>
    </row>
    <row r="50" spans="1:11" x14ac:dyDescent="0.25">
      <c r="A50" s="46" t="s">
        <v>49</v>
      </c>
      <c r="B50" s="26"/>
      <c r="C50" s="80">
        <v>0</v>
      </c>
      <c r="D50" s="81">
        <v>0</v>
      </c>
      <c r="E50" s="81">
        <v>0</v>
      </c>
      <c r="F50" s="81">
        <v>0</v>
      </c>
      <c r="G50" s="81">
        <v>243211</v>
      </c>
      <c r="H50" s="81">
        <v>0</v>
      </c>
      <c r="I50" s="81">
        <v>0</v>
      </c>
      <c r="J50" s="81">
        <v>0</v>
      </c>
      <c r="K50" s="79">
        <f t="shared" si="0"/>
        <v>243211</v>
      </c>
    </row>
    <row r="51" spans="1:11" x14ac:dyDescent="0.25">
      <c r="A51" s="46" t="s">
        <v>3</v>
      </c>
      <c r="B51" s="26"/>
      <c r="C51" s="80">
        <v>0</v>
      </c>
      <c r="D51" s="81">
        <v>225</v>
      </c>
      <c r="E51" s="81">
        <v>0</v>
      </c>
      <c r="F51" s="81">
        <v>0</v>
      </c>
      <c r="G51" s="81">
        <v>59301</v>
      </c>
      <c r="H51" s="81">
        <v>17148</v>
      </c>
      <c r="I51" s="81">
        <v>0</v>
      </c>
      <c r="J51" s="81">
        <v>0</v>
      </c>
      <c r="K51" s="79">
        <f t="shared" si="0"/>
        <v>76674</v>
      </c>
    </row>
    <row r="52" spans="1:11" x14ac:dyDescent="0.25">
      <c r="A52" s="46" t="s">
        <v>50</v>
      </c>
      <c r="B52" s="26"/>
      <c r="C52" s="80">
        <v>0</v>
      </c>
      <c r="D52" s="81">
        <v>0</v>
      </c>
      <c r="E52" s="81">
        <v>0</v>
      </c>
      <c r="F52" s="81">
        <v>0</v>
      </c>
      <c r="G52" s="81">
        <v>2200124</v>
      </c>
      <c r="H52" s="81">
        <v>0</v>
      </c>
      <c r="I52" s="81">
        <v>5700</v>
      </c>
      <c r="J52" s="81">
        <v>0</v>
      </c>
      <c r="K52" s="79">
        <f t="shared" si="0"/>
        <v>2205824</v>
      </c>
    </row>
    <row r="53" spans="1:11" x14ac:dyDescent="0.25">
      <c r="A53" s="46" t="s">
        <v>51</v>
      </c>
      <c r="B53" s="26"/>
      <c r="C53" s="80">
        <v>396691</v>
      </c>
      <c r="D53" s="81">
        <v>0</v>
      </c>
      <c r="E53" s="81">
        <v>0</v>
      </c>
      <c r="F53" s="81">
        <v>0</v>
      </c>
      <c r="G53" s="81">
        <v>248031</v>
      </c>
      <c r="H53" s="81">
        <v>0</v>
      </c>
      <c r="I53" s="81">
        <v>153796</v>
      </c>
      <c r="J53" s="81">
        <v>0</v>
      </c>
      <c r="K53" s="79">
        <f t="shared" si="0"/>
        <v>798518</v>
      </c>
    </row>
    <row r="54" spans="1:11" x14ac:dyDescent="0.25">
      <c r="A54" s="46" t="s">
        <v>4</v>
      </c>
      <c r="B54" s="26"/>
      <c r="C54" s="80">
        <v>12600781</v>
      </c>
      <c r="D54" s="81">
        <v>2516438</v>
      </c>
      <c r="E54" s="81">
        <v>0</v>
      </c>
      <c r="F54" s="81">
        <v>0</v>
      </c>
      <c r="G54" s="81">
        <v>2475888</v>
      </c>
      <c r="H54" s="81">
        <v>0</v>
      </c>
      <c r="I54" s="81">
        <v>0</v>
      </c>
      <c r="J54" s="81">
        <v>0</v>
      </c>
      <c r="K54" s="79">
        <f t="shared" si="0"/>
        <v>17593107</v>
      </c>
    </row>
    <row r="55" spans="1:11" x14ac:dyDescent="0.25">
      <c r="A55" s="46" t="s">
        <v>52</v>
      </c>
      <c r="B55" s="26"/>
      <c r="C55" s="80">
        <v>0</v>
      </c>
      <c r="D55" s="81">
        <v>0</v>
      </c>
      <c r="E55" s="81">
        <v>0</v>
      </c>
      <c r="F55" s="81">
        <v>0</v>
      </c>
      <c r="G55" s="81">
        <v>840023</v>
      </c>
      <c r="H55" s="81">
        <v>0</v>
      </c>
      <c r="I55" s="81">
        <v>24100</v>
      </c>
      <c r="J55" s="81">
        <v>0</v>
      </c>
      <c r="K55" s="79">
        <f t="shared" si="0"/>
        <v>864123</v>
      </c>
    </row>
    <row r="56" spans="1:11" x14ac:dyDescent="0.25">
      <c r="A56" s="46" t="s">
        <v>53</v>
      </c>
      <c r="B56" s="26"/>
      <c r="C56" s="80">
        <v>0</v>
      </c>
      <c r="D56" s="81">
        <v>0</v>
      </c>
      <c r="E56" s="81">
        <v>0</v>
      </c>
      <c r="F56" s="81">
        <v>0</v>
      </c>
      <c r="G56" s="81">
        <v>903280</v>
      </c>
      <c r="H56" s="81">
        <v>0</v>
      </c>
      <c r="I56" s="81">
        <v>0</v>
      </c>
      <c r="J56" s="81">
        <v>0</v>
      </c>
      <c r="K56" s="79">
        <f t="shared" si="0"/>
        <v>903280</v>
      </c>
    </row>
    <row r="57" spans="1:11" x14ac:dyDescent="0.25">
      <c r="A57" s="46" t="s">
        <v>54</v>
      </c>
      <c r="B57" s="26"/>
      <c r="C57" s="80">
        <v>0</v>
      </c>
      <c r="D57" s="81">
        <v>0</v>
      </c>
      <c r="E57" s="81">
        <v>50295</v>
      </c>
      <c r="F57" s="81">
        <v>0</v>
      </c>
      <c r="G57" s="81">
        <v>413924</v>
      </c>
      <c r="H57" s="81">
        <v>0</v>
      </c>
      <c r="I57" s="81">
        <v>0</v>
      </c>
      <c r="J57" s="81">
        <v>0</v>
      </c>
      <c r="K57" s="79">
        <f t="shared" si="0"/>
        <v>464219</v>
      </c>
    </row>
    <row r="58" spans="1:11" x14ac:dyDescent="0.25">
      <c r="A58" s="46" t="s">
        <v>55</v>
      </c>
      <c r="B58" s="26"/>
      <c r="C58" s="80">
        <v>0</v>
      </c>
      <c r="D58" s="81">
        <v>0</v>
      </c>
      <c r="E58" s="81">
        <v>0</v>
      </c>
      <c r="F58" s="81">
        <v>0</v>
      </c>
      <c r="G58" s="81">
        <v>123729</v>
      </c>
      <c r="H58" s="81">
        <v>0</v>
      </c>
      <c r="I58" s="81">
        <v>0</v>
      </c>
      <c r="J58" s="81">
        <v>0</v>
      </c>
      <c r="K58" s="79">
        <f t="shared" si="0"/>
        <v>123729</v>
      </c>
    </row>
    <row r="59" spans="1:11" x14ac:dyDescent="0.25">
      <c r="A59" s="46" t="s">
        <v>98</v>
      </c>
      <c r="B59" s="26"/>
      <c r="C59" s="80">
        <v>0</v>
      </c>
      <c r="D59" s="81">
        <v>0</v>
      </c>
      <c r="E59" s="81">
        <v>242272</v>
      </c>
      <c r="F59" s="81">
        <v>0</v>
      </c>
      <c r="G59" s="81">
        <v>379160</v>
      </c>
      <c r="H59" s="81">
        <v>0</v>
      </c>
      <c r="I59" s="81">
        <v>101179</v>
      </c>
      <c r="J59" s="81">
        <v>15000</v>
      </c>
      <c r="K59" s="79">
        <f t="shared" si="0"/>
        <v>737611</v>
      </c>
    </row>
    <row r="60" spans="1:11" x14ac:dyDescent="0.25">
      <c r="A60" s="46" t="s">
        <v>99</v>
      </c>
      <c r="B60" s="26"/>
      <c r="C60" s="80">
        <v>0</v>
      </c>
      <c r="D60" s="81">
        <v>0</v>
      </c>
      <c r="E60" s="81">
        <v>0</v>
      </c>
      <c r="F60" s="81">
        <v>0</v>
      </c>
      <c r="G60" s="81">
        <v>0</v>
      </c>
      <c r="H60" s="81">
        <v>0</v>
      </c>
      <c r="I60" s="81">
        <v>250818</v>
      </c>
      <c r="J60" s="81">
        <v>0</v>
      </c>
      <c r="K60" s="79">
        <f t="shared" si="0"/>
        <v>250818</v>
      </c>
    </row>
    <row r="61" spans="1:11" x14ac:dyDescent="0.25">
      <c r="A61" s="46" t="s">
        <v>56</v>
      </c>
      <c r="B61" s="26"/>
      <c r="C61" s="80">
        <v>0</v>
      </c>
      <c r="D61" s="81">
        <v>0</v>
      </c>
      <c r="E61" s="81">
        <v>0</v>
      </c>
      <c r="F61" s="81">
        <v>0</v>
      </c>
      <c r="G61" s="81">
        <v>102641</v>
      </c>
      <c r="H61" s="81">
        <v>0</v>
      </c>
      <c r="I61" s="81">
        <v>0</v>
      </c>
      <c r="J61" s="81">
        <v>0</v>
      </c>
      <c r="K61" s="79">
        <f t="shared" si="0"/>
        <v>102641</v>
      </c>
    </row>
    <row r="62" spans="1:11" x14ac:dyDescent="0.25">
      <c r="A62" s="46" t="s">
        <v>6</v>
      </c>
      <c r="B62" s="26"/>
      <c r="C62" s="80">
        <v>8226919</v>
      </c>
      <c r="D62" s="81">
        <v>0</v>
      </c>
      <c r="E62" s="81">
        <v>0</v>
      </c>
      <c r="F62" s="81">
        <v>0</v>
      </c>
      <c r="G62" s="81">
        <v>1220453</v>
      </c>
      <c r="H62" s="81">
        <v>0</v>
      </c>
      <c r="I62" s="81">
        <v>0</v>
      </c>
      <c r="J62" s="81">
        <v>0</v>
      </c>
      <c r="K62" s="79">
        <f t="shared" si="0"/>
        <v>9447372</v>
      </c>
    </row>
    <row r="63" spans="1:11" x14ac:dyDescent="0.25">
      <c r="A63" s="46" t="s">
        <v>5</v>
      </c>
      <c r="B63" s="26"/>
      <c r="C63" s="80">
        <v>0</v>
      </c>
      <c r="D63" s="81">
        <v>0</v>
      </c>
      <c r="E63" s="81">
        <v>0</v>
      </c>
      <c r="F63" s="81">
        <v>0</v>
      </c>
      <c r="G63" s="81">
        <v>657154</v>
      </c>
      <c r="H63" s="81">
        <v>0</v>
      </c>
      <c r="I63" s="81">
        <v>0</v>
      </c>
      <c r="J63" s="81">
        <v>25</v>
      </c>
      <c r="K63" s="79">
        <f t="shared" si="0"/>
        <v>657179</v>
      </c>
    </row>
    <row r="64" spans="1:11" x14ac:dyDescent="0.25">
      <c r="A64" s="46" t="s">
        <v>57</v>
      </c>
      <c r="B64" s="26"/>
      <c r="C64" s="80">
        <v>25952</v>
      </c>
      <c r="D64" s="81">
        <v>0</v>
      </c>
      <c r="E64" s="81">
        <v>0</v>
      </c>
      <c r="F64" s="81">
        <v>0</v>
      </c>
      <c r="G64" s="81">
        <v>0</v>
      </c>
      <c r="H64" s="81">
        <v>0</v>
      </c>
      <c r="I64" s="81">
        <v>0</v>
      </c>
      <c r="J64" s="81">
        <v>0</v>
      </c>
      <c r="K64" s="79">
        <f t="shared" si="0"/>
        <v>25952</v>
      </c>
    </row>
    <row r="65" spans="1:11" x14ac:dyDescent="0.25">
      <c r="A65" s="46" t="s">
        <v>58</v>
      </c>
      <c r="B65" s="26"/>
      <c r="C65" s="80">
        <v>0</v>
      </c>
      <c r="D65" s="81">
        <v>0</v>
      </c>
      <c r="E65" s="81">
        <v>0</v>
      </c>
      <c r="F65" s="81">
        <v>0</v>
      </c>
      <c r="G65" s="81">
        <v>13298</v>
      </c>
      <c r="H65" s="81">
        <v>0</v>
      </c>
      <c r="I65" s="81">
        <v>0</v>
      </c>
      <c r="J65" s="81">
        <v>0</v>
      </c>
      <c r="K65" s="79">
        <f t="shared" si="0"/>
        <v>13298</v>
      </c>
    </row>
    <row r="66" spans="1:11" x14ac:dyDescent="0.25">
      <c r="A66" s="46" t="s">
        <v>59</v>
      </c>
      <c r="B66" s="26"/>
      <c r="C66" s="80">
        <v>0</v>
      </c>
      <c r="D66" s="81">
        <v>0</v>
      </c>
      <c r="E66" s="81">
        <v>0</v>
      </c>
      <c r="F66" s="81">
        <v>0</v>
      </c>
      <c r="G66" s="81">
        <v>19705</v>
      </c>
      <c r="H66" s="81">
        <v>0</v>
      </c>
      <c r="I66" s="81">
        <v>0</v>
      </c>
      <c r="J66" s="81">
        <v>0</v>
      </c>
      <c r="K66" s="79">
        <f t="shared" si="0"/>
        <v>19705</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98104</v>
      </c>
      <c r="J68" s="81">
        <v>817686</v>
      </c>
      <c r="K68" s="79">
        <f t="shared" si="0"/>
        <v>915790</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45097</v>
      </c>
      <c r="H70" s="81">
        <v>0</v>
      </c>
      <c r="I70" s="81">
        <v>4184</v>
      </c>
      <c r="J70" s="81">
        <v>0</v>
      </c>
      <c r="K70" s="79">
        <f t="shared" si="0"/>
        <v>49281</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57539834</v>
      </c>
      <c r="D72" s="61">
        <f t="shared" si="1"/>
        <v>4101446</v>
      </c>
      <c r="E72" s="61">
        <f t="shared" si="1"/>
        <v>948992</v>
      </c>
      <c r="F72" s="61">
        <f t="shared" si="1"/>
        <v>0</v>
      </c>
      <c r="G72" s="61">
        <f t="shared" si="1"/>
        <v>20931645</v>
      </c>
      <c r="H72" s="61">
        <f>SUM(H5:H71)</f>
        <v>69641</v>
      </c>
      <c r="I72" s="61">
        <f>SUM(I5:I71)</f>
        <v>6204335</v>
      </c>
      <c r="J72" s="61">
        <f>SUM(J5:J71)</f>
        <v>834027</v>
      </c>
      <c r="K72" s="62">
        <f t="shared" si="1"/>
        <v>90629920</v>
      </c>
    </row>
    <row r="73" spans="1:11" x14ac:dyDescent="0.25">
      <c r="A73" s="56" t="s">
        <v>74</v>
      </c>
      <c r="B73" s="59"/>
      <c r="C73" s="63">
        <f>(C72/$K72)</f>
        <v>0.63488783836507856</v>
      </c>
      <c r="D73" s="64">
        <f t="shared" ref="D73:K73" si="2">(D72/$K72)</f>
        <v>4.5254878300675982E-2</v>
      </c>
      <c r="E73" s="64">
        <f t="shared" si="2"/>
        <v>1.0471067391430998E-2</v>
      </c>
      <c r="F73" s="64">
        <f t="shared" si="2"/>
        <v>0</v>
      </c>
      <c r="G73" s="64">
        <f t="shared" si="2"/>
        <v>0.23095733726786916</v>
      </c>
      <c r="H73" s="64">
        <f t="shared" si="2"/>
        <v>7.6841069704133033E-4</v>
      </c>
      <c r="I73" s="64">
        <f t="shared" si="2"/>
        <v>6.8457911029823265E-2</v>
      </c>
      <c r="J73" s="64">
        <f t="shared" si="2"/>
        <v>9.2025569480807222E-3</v>
      </c>
      <c r="K73" s="65">
        <f t="shared" si="2"/>
        <v>1</v>
      </c>
    </row>
    <row r="74" spans="1:11" x14ac:dyDescent="0.25">
      <c r="A74" s="66" t="s">
        <v>96</v>
      </c>
      <c r="B74" s="52"/>
      <c r="C74" s="67">
        <f>COUNTIF(C5:C71,"&gt;0")</f>
        <v>12</v>
      </c>
      <c r="D74" s="67">
        <f t="shared" ref="D74:K74" si="3">COUNTIF(D5:D71,"&gt;0")</f>
        <v>5</v>
      </c>
      <c r="E74" s="67">
        <f t="shared" si="3"/>
        <v>5</v>
      </c>
      <c r="F74" s="67">
        <f t="shared" si="3"/>
        <v>0</v>
      </c>
      <c r="G74" s="67">
        <f t="shared" si="3"/>
        <v>44</v>
      </c>
      <c r="H74" s="67">
        <f t="shared" si="3"/>
        <v>2</v>
      </c>
      <c r="I74" s="67">
        <f t="shared" si="3"/>
        <v>19</v>
      </c>
      <c r="J74" s="67">
        <f t="shared" si="3"/>
        <v>6</v>
      </c>
      <c r="K74" s="69">
        <f t="shared" si="3"/>
        <v>54</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89</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70</v>
      </c>
      <c r="G4" s="43" t="s">
        <v>71</v>
      </c>
      <c r="H4" s="43" t="s">
        <v>72</v>
      </c>
      <c r="I4" s="43" t="s">
        <v>73</v>
      </c>
      <c r="J4" s="43" t="s">
        <v>66</v>
      </c>
      <c r="K4" s="44" t="s">
        <v>67</v>
      </c>
    </row>
    <row r="5" spans="1:11" x14ac:dyDescent="0.25">
      <c r="A5" s="45" t="s">
        <v>0</v>
      </c>
      <c r="B5" s="20"/>
      <c r="C5" s="21">
        <v>0</v>
      </c>
      <c r="D5" s="22">
        <v>0</v>
      </c>
      <c r="E5" s="23">
        <v>0</v>
      </c>
      <c r="F5" s="23">
        <v>0</v>
      </c>
      <c r="G5" s="22">
        <v>474005</v>
      </c>
      <c r="H5" s="22">
        <v>0</v>
      </c>
      <c r="I5" s="22">
        <v>0</v>
      </c>
      <c r="J5" s="22">
        <v>0</v>
      </c>
      <c r="K5" s="24">
        <f>SUM(C5:J5)</f>
        <v>474005</v>
      </c>
    </row>
    <row r="6" spans="1:11" x14ac:dyDescent="0.25">
      <c r="A6" s="46" t="s">
        <v>8</v>
      </c>
      <c r="B6" s="26"/>
      <c r="C6" s="80">
        <v>0</v>
      </c>
      <c r="D6" s="81">
        <v>0</v>
      </c>
      <c r="E6" s="81">
        <v>0</v>
      </c>
      <c r="F6" s="81">
        <v>0</v>
      </c>
      <c r="G6" s="81">
        <v>0</v>
      </c>
      <c r="H6" s="81">
        <v>0</v>
      </c>
      <c r="I6" s="81">
        <v>0</v>
      </c>
      <c r="J6" s="81">
        <v>0</v>
      </c>
      <c r="K6" s="79">
        <f>SUM(C6:J6)</f>
        <v>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10502</v>
      </c>
      <c r="H8" s="81">
        <v>0</v>
      </c>
      <c r="I8" s="81">
        <v>0</v>
      </c>
      <c r="J8" s="81">
        <v>0</v>
      </c>
      <c r="K8" s="79">
        <f t="shared" si="0"/>
        <v>10502</v>
      </c>
    </row>
    <row r="9" spans="1:11" x14ac:dyDescent="0.25">
      <c r="A9" s="46" t="s">
        <v>11</v>
      </c>
      <c r="B9" s="26"/>
      <c r="C9" s="80">
        <v>3895432</v>
      </c>
      <c r="D9" s="81">
        <v>0</v>
      </c>
      <c r="E9" s="81">
        <v>0</v>
      </c>
      <c r="F9" s="81">
        <v>0</v>
      </c>
      <c r="G9" s="81">
        <v>792098</v>
      </c>
      <c r="H9" s="81">
        <v>0</v>
      </c>
      <c r="I9" s="81">
        <v>0</v>
      </c>
      <c r="J9" s="81">
        <v>0</v>
      </c>
      <c r="K9" s="79">
        <f t="shared" si="0"/>
        <v>4687530</v>
      </c>
    </row>
    <row r="10" spans="1:11" x14ac:dyDescent="0.25">
      <c r="A10" s="46" t="s">
        <v>12</v>
      </c>
      <c r="B10" s="26"/>
      <c r="C10" s="80">
        <v>0</v>
      </c>
      <c r="D10" s="81">
        <v>0</v>
      </c>
      <c r="E10" s="81">
        <v>0</v>
      </c>
      <c r="F10" s="81">
        <v>0</v>
      </c>
      <c r="G10" s="81">
        <v>509000</v>
      </c>
      <c r="H10" s="81">
        <v>0</v>
      </c>
      <c r="I10" s="81">
        <v>0</v>
      </c>
      <c r="J10" s="81">
        <v>0</v>
      </c>
      <c r="K10" s="79">
        <f t="shared" si="0"/>
        <v>509000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3897122</v>
      </c>
      <c r="D12" s="81">
        <v>0</v>
      </c>
      <c r="E12" s="81">
        <v>0</v>
      </c>
      <c r="F12" s="81">
        <v>0</v>
      </c>
      <c r="G12" s="81">
        <v>314558</v>
      </c>
      <c r="H12" s="81">
        <v>0</v>
      </c>
      <c r="I12" s="81">
        <v>0</v>
      </c>
      <c r="J12" s="81">
        <v>0</v>
      </c>
      <c r="K12" s="79">
        <f t="shared" si="0"/>
        <v>4211680</v>
      </c>
    </row>
    <row r="13" spans="1:11" x14ac:dyDescent="0.25">
      <c r="A13" s="46" t="s">
        <v>15</v>
      </c>
      <c r="B13" s="26"/>
      <c r="C13" s="80">
        <v>0</v>
      </c>
      <c r="D13" s="81">
        <v>0</v>
      </c>
      <c r="E13" s="81">
        <v>0</v>
      </c>
      <c r="F13" s="81">
        <v>0</v>
      </c>
      <c r="G13" s="81">
        <v>386352</v>
      </c>
      <c r="H13" s="81">
        <v>0</v>
      </c>
      <c r="I13" s="81">
        <v>0</v>
      </c>
      <c r="J13" s="81">
        <v>0</v>
      </c>
      <c r="K13" s="79">
        <f t="shared" si="0"/>
        <v>386352</v>
      </c>
    </row>
    <row r="14" spans="1:11" x14ac:dyDescent="0.25">
      <c r="A14" s="46" t="s">
        <v>16</v>
      </c>
      <c r="B14" s="26"/>
      <c r="C14" s="80">
        <v>537290</v>
      </c>
      <c r="D14" s="81">
        <v>0</v>
      </c>
      <c r="E14" s="81">
        <v>0</v>
      </c>
      <c r="F14" s="81">
        <v>0</v>
      </c>
      <c r="G14" s="81">
        <v>359468</v>
      </c>
      <c r="H14" s="81">
        <v>0</v>
      </c>
      <c r="I14" s="81">
        <v>0</v>
      </c>
      <c r="J14" s="81">
        <v>0</v>
      </c>
      <c r="K14" s="79">
        <f t="shared" si="0"/>
        <v>896758</v>
      </c>
    </row>
    <row r="15" spans="1:11" x14ac:dyDescent="0.25">
      <c r="A15" s="46" t="s">
        <v>17</v>
      </c>
      <c r="B15" s="26"/>
      <c r="C15" s="80">
        <v>0</v>
      </c>
      <c r="D15" s="81">
        <v>432955</v>
      </c>
      <c r="E15" s="81">
        <v>0</v>
      </c>
      <c r="F15" s="81">
        <v>0</v>
      </c>
      <c r="G15" s="81">
        <v>751756</v>
      </c>
      <c r="H15" s="81">
        <v>0</v>
      </c>
      <c r="I15" s="81">
        <v>0</v>
      </c>
      <c r="J15" s="81">
        <v>0</v>
      </c>
      <c r="K15" s="79">
        <f t="shared" si="0"/>
        <v>1184711</v>
      </c>
    </row>
    <row r="16" spans="1:11" x14ac:dyDescent="0.25">
      <c r="A16" s="46" t="s">
        <v>18</v>
      </c>
      <c r="B16" s="26"/>
      <c r="C16" s="80">
        <v>0</v>
      </c>
      <c r="D16" s="81">
        <v>0</v>
      </c>
      <c r="E16" s="81">
        <v>2204919</v>
      </c>
      <c r="F16" s="81">
        <v>0</v>
      </c>
      <c r="G16" s="81">
        <v>28513</v>
      </c>
      <c r="H16" s="81">
        <v>0</v>
      </c>
      <c r="I16" s="81">
        <v>25085</v>
      </c>
      <c r="J16" s="81">
        <v>0</v>
      </c>
      <c r="K16" s="79">
        <f t="shared" si="0"/>
        <v>2258517</v>
      </c>
    </row>
    <row r="17" spans="1:11" x14ac:dyDescent="0.25">
      <c r="A17" s="46" t="s">
        <v>105</v>
      </c>
      <c r="B17" s="26"/>
      <c r="C17" s="80">
        <v>0</v>
      </c>
      <c r="D17" s="81">
        <v>0</v>
      </c>
      <c r="E17" s="81">
        <v>0</v>
      </c>
      <c r="F17" s="81">
        <v>0</v>
      </c>
      <c r="G17" s="81">
        <v>16477</v>
      </c>
      <c r="H17" s="81">
        <v>0</v>
      </c>
      <c r="I17" s="81">
        <v>0</v>
      </c>
      <c r="J17" s="81">
        <v>0</v>
      </c>
      <c r="K17" s="79">
        <f t="shared" si="0"/>
        <v>16477</v>
      </c>
    </row>
    <row r="18" spans="1:11" x14ac:dyDescent="0.25">
      <c r="A18" s="46" t="s">
        <v>19</v>
      </c>
      <c r="B18" s="26"/>
      <c r="C18" s="80">
        <v>0</v>
      </c>
      <c r="D18" s="81">
        <v>0</v>
      </c>
      <c r="E18" s="81">
        <v>0</v>
      </c>
      <c r="F18" s="81">
        <v>0</v>
      </c>
      <c r="G18" s="81">
        <v>2708</v>
      </c>
      <c r="H18" s="81">
        <v>0</v>
      </c>
      <c r="I18" s="81">
        <v>0</v>
      </c>
      <c r="J18" s="81">
        <v>0</v>
      </c>
      <c r="K18" s="79">
        <f t="shared" si="0"/>
        <v>2708</v>
      </c>
    </row>
    <row r="19" spans="1:11" x14ac:dyDescent="0.25">
      <c r="A19" s="46" t="s">
        <v>20</v>
      </c>
      <c r="B19" s="26" t="s">
        <v>65</v>
      </c>
      <c r="C19" s="80"/>
      <c r="D19" s="81"/>
      <c r="E19" s="81"/>
      <c r="F19" s="81"/>
      <c r="G19" s="81"/>
      <c r="H19" s="81"/>
      <c r="I19" s="81"/>
      <c r="J19" s="81"/>
      <c r="K19" s="79">
        <f t="shared" si="0"/>
        <v>0</v>
      </c>
    </row>
    <row r="20" spans="1:11" x14ac:dyDescent="0.25">
      <c r="A20" s="46" t="s">
        <v>22</v>
      </c>
      <c r="B20" s="26"/>
      <c r="C20" s="80">
        <v>0</v>
      </c>
      <c r="D20" s="81">
        <v>0</v>
      </c>
      <c r="E20" s="81">
        <v>0</v>
      </c>
      <c r="F20" s="81">
        <v>0</v>
      </c>
      <c r="G20" s="81">
        <v>1294963</v>
      </c>
      <c r="H20" s="81">
        <v>0</v>
      </c>
      <c r="I20" s="81">
        <v>0</v>
      </c>
      <c r="J20" s="81">
        <v>138</v>
      </c>
      <c r="K20" s="79">
        <f t="shared" si="0"/>
        <v>1295101</v>
      </c>
    </row>
    <row r="21" spans="1:11" x14ac:dyDescent="0.25">
      <c r="A21" s="46" t="s">
        <v>21</v>
      </c>
      <c r="B21" s="26"/>
      <c r="C21" s="80">
        <v>0</v>
      </c>
      <c r="D21" s="81">
        <v>0</v>
      </c>
      <c r="E21" s="81">
        <v>0</v>
      </c>
      <c r="F21" s="81">
        <v>0</v>
      </c>
      <c r="G21" s="81">
        <v>63900</v>
      </c>
      <c r="H21" s="81">
        <v>0</v>
      </c>
      <c r="I21" s="81">
        <v>17294</v>
      </c>
      <c r="J21" s="81">
        <v>0</v>
      </c>
      <c r="K21" s="79">
        <f t="shared" si="0"/>
        <v>81194</v>
      </c>
    </row>
    <row r="22" spans="1:11" x14ac:dyDescent="0.25">
      <c r="A22" s="46" t="s">
        <v>23</v>
      </c>
      <c r="B22" s="26"/>
      <c r="C22" s="80">
        <v>0</v>
      </c>
      <c r="D22" s="81">
        <v>0</v>
      </c>
      <c r="E22" s="81">
        <v>0</v>
      </c>
      <c r="F22" s="81">
        <v>0</v>
      </c>
      <c r="G22" s="81">
        <v>6188</v>
      </c>
      <c r="H22" s="81">
        <v>0</v>
      </c>
      <c r="I22" s="81">
        <v>0</v>
      </c>
      <c r="J22" s="81">
        <v>0</v>
      </c>
      <c r="K22" s="79">
        <f t="shared" si="0"/>
        <v>6188</v>
      </c>
    </row>
    <row r="23" spans="1:11" x14ac:dyDescent="0.25">
      <c r="A23" s="46" t="s">
        <v>24</v>
      </c>
      <c r="B23" s="26"/>
      <c r="C23" s="80">
        <v>0</v>
      </c>
      <c r="D23" s="81">
        <v>0</v>
      </c>
      <c r="E23" s="81">
        <v>0</v>
      </c>
      <c r="F23" s="81">
        <v>0</v>
      </c>
      <c r="G23" s="81">
        <v>10620</v>
      </c>
      <c r="H23" s="81">
        <v>0</v>
      </c>
      <c r="I23" s="81">
        <v>90534</v>
      </c>
      <c r="J23" s="81">
        <v>0</v>
      </c>
      <c r="K23" s="79">
        <f t="shared" si="0"/>
        <v>101154</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7033</v>
      </c>
      <c r="H25" s="81">
        <v>0</v>
      </c>
      <c r="I25" s="81">
        <v>6868</v>
      </c>
      <c r="J25" s="81">
        <v>0</v>
      </c>
      <c r="K25" s="79">
        <f t="shared" si="0"/>
        <v>13901</v>
      </c>
    </row>
    <row r="26" spans="1:11" x14ac:dyDescent="0.25">
      <c r="A26" s="46" t="s">
        <v>27</v>
      </c>
      <c r="B26" s="26"/>
      <c r="C26" s="80">
        <v>0</v>
      </c>
      <c r="D26" s="81">
        <v>0</v>
      </c>
      <c r="E26" s="81">
        <v>0</v>
      </c>
      <c r="F26" s="81">
        <v>0</v>
      </c>
      <c r="G26" s="81">
        <v>3994</v>
      </c>
      <c r="H26" s="81">
        <v>0</v>
      </c>
      <c r="I26" s="81">
        <v>0</v>
      </c>
      <c r="J26" s="81">
        <v>0</v>
      </c>
      <c r="K26" s="79">
        <f t="shared" si="0"/>
        <v>3994</v>
      </c>
    </row>
    <row r="27" spans="1:11" x14ac:dyDescent="0.25">
      <c r="A27" s="46" t="s">
        <v>28</v>
      </c>
      <c r="B27" s="26"/>
      <c r="C27" s="80">
        <v>0</v>
      </c>
      <c r="D27" s="81">
        <v>0</v>
      </c>
      <c r="E27" s="81">
        <v>0</v>
      </c>
      <c r="F27" s="81">
        <v>0</v>
      </c>
      <c r="G27" s="81">
        <v>0</v>
      </c>
      <c r="H27" s="81">
        <v>0</v>
      </c>
      <c r="I27" s="81">
        <v>592</v>
      </c>
      <c r="J27" s="81">
        <v>0</v>
      </c>
      <c r="K27" s="79">
        <f t="shared" si="0"/>
        <v>592</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14029</v>
      </c>
      <c r="H29" s="81">
        <v>0</v>
      </c>
      <c r="I29" s="81">
        <v>23078</v>
      </c>
      <c r="J29" s="81">
        <v>0</v>
      </c>
      <c r="K29" s="79">
        <f t="shared" si="0"/>
        <v>37107</v>
      </c>
    </row>
    <row r="30" spans="1:11" x14ac:dyDescent="0.25">
      <c r="A30" s="46" t="s">
        <v>31</v>
      </c>
      <c r="B30" s="26"/>
      <c r="C30" s="80">
        <v>0</v>
      </c>
      <c r="D30" s="81">
        <v>0</v>
      </c>
      <c r="E30" s="81">
        <v>0</v>
      </c>
      <c r="F30" s="81">
        <v>0</v>
      </c>
      <c r="G30" s="81">
        <v>0</v>
      </c>
      <c r="H30" s="81">
        <v>0</v>
      </c>
      <c r="I30" s="81">
        <v>0</v>
      </c>
      <c r="J30" s="81">
        <v>0</v>
      </c>
      <c r="K30" s="79">
        <f t="shared" si="0"/>
        <v>0</v>
      </c>
    </row>
    <row r="31" spans="1:11" x14ac:dyDescent="0.25">
      <c r="A31" s="46" t="s">
        <v>32</v>
      </c>
      <c r="B31" s="26"/>
      <c r="C31" s="80">
        <v>0</v>
      </c>
      <c r="D31" s="81">
        <v>0</v>
      </c>
      <c r="E31" s="81">
        <v>0</v>
      </c>
      <c r="F31" s="81">
        <v>0</v>
      </c>
      <c r="G31" s="81">
        <v>110853</v>
      </c>
      <c r="H31" s="81">
        <v>0</v>
      </c>
      <c r="I31" s="81">
        <v>0</v>
      </c>
      <c r="J31" s="81">
        <v>0</v>
      </c>
      <c r="K31" s="79">
        <f t="shared" si="0"/>
        <v>110853</v>
      </c>
    </row>
    <row r="32" spans="1:11" x14ac:dyDescent="0.25">
      <c r="A32" s="46" t="s">
        <v>33</v>
      </c>
      <c r="B32" s="26"/>
      <c r="C32" s="80">
        <v>0</v>
      </c>
      <c r="D32" s="81">
        <v>0</v>
      </c>
      <c r="E32" s="81">
        <v>23271</v>
      </c>
      <c r="F32" s="81">
        <v>0</v>
      </c>
      <c r="G32" s="81">
        <v>2180272</v>
      </c>
      <c r="H32" s="81">
        <v>24760</v>
      </c>
      <c r="I32" s="81">
        <v>0</v>
      </c>
      <c r="J32" s="81">
        <v>0</v>
      </c>
      <c r="K32" s="79">
        <f t="shared" si="0"/>
        <v>2228303</v>
      </c>
    </row>
    <row r="33" spans="1:11" x14ac:dyDescent="0.25">
      <c r="A33" s="46" t="s">
        <v>34</v>
      </c>
      <c r="B33" s="26"/>
      <c r="C33" s="80">
        <v>0</v>
      </c>
      <c r="D33" s="81">
        <v>0</v>
      </c>
      <c r="E33" s="81">
        <v>0</v>
      </c>
      <c r="F33" s="81">
        <v>0</v>
      </c>
      <c r="G33" s="81">
        <v>0</v>
      </c>
      <c r="H33" s="81">
        <v>0</v>
      </c>
      <c r="I33" s="81">
        <v>0</v>
      </c>
      <c r="J33" s="81">
        <v>0</v>
      </c>
      <c r="K33" s="79">
        <f t="shared" si="0"/>
        <v>0</v>
      </c>
    </row>
    <row r="34" spans="1:11" x14ac:dyDescent="0.25">
      <c r="A34" s="46" t="s">
        <v>35</v>
      </c>
      <c r="B34" s="26"/>
      <c r="C34" s="80">
        <v>2886777</v>
      </c>
      <c r="D34" s="81">
        <v>323934</v>
      </c>
      <c r="E34" s="81">
        <v>615632</v>
      </c>
      <c r="F34" s="81">
        <v>0</v>
      </c>
      <c r="G34" s="81">
        <v>0</v>
      </c>
      <c r="H34" s="81">
        <v>0</v>
      </c>
      <c r="I34" s="81">
        <v>0</v>
      </c>
      <c r="J34" s="81">
        <v>0</v>
      </c>
      <c r="K34" s="79">
        <f t="shared" si="0"/>
        <v>3826343</v>
      </c>
    </row>
    <row r="35" spans="1:11" x14ac:dyDescent="0.25">
      <c r="A35" s="46" t="s">
        <v>36</v>
      </c>
      <c r="B35" s="26"/>
      <c r="C35" s="80">
        <v>0</v>
      </c>
      <c r="D35" s="81">
        <v>0</v>
      </c>
      <c r="E35" s="81">
        <v>0</v>
      </c>
      <c r="F35" s="81">
        <v>0</v>
      </c>
      <c r="G35" s="81">
        <v>12580</v>
      </c>
      <c r="H35" s="81">
        <v>0</v>
      </c>
      <c r="I35" s="81">
        <v>220766</v>
      </c>
      <c r="J35" s="81">
        <v>0</v>
      </c>
      <c r="K35" s="79">
        <f t="shared" si="0"/>
        <v>233346</v>
      </c>
    </row>
    <row r="36" spans="1:11" x14ac:dyDescent="0.25">
      <c r="A36" s="46" t="s">
        <v>37</v>
      </c>
      <c r="B36" s="26"/>
      <c r="C36" s="80">
        <v>0</v>
      </c>
      <c r="D36" s="81">
        <v>0</v>
      </c>
      <c r="E36" s="81">
        <v>0</v>
      </c>
      <c r="F36" s="81">
        <v>0</v>
      </c>
      <c r="G36" s="81">
        <v>0</v>
      </c>
      <c r="H36" s="81">
        <v>0</v>
      </c>
      <c r="I36" s="81">
        <v>0</v>
      </c>
      <c r="J36" s="81">
        <v>463</v>
      </c>
      <c r="K36" s="79">
        <f t="shared" si="0"/>
        <v>463</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135910</v>
      </c>
      <c r="H38" s="81">
        <v>0</v>
      </c>
      <c r="I38" s="81">
        <v>9000</v>
      </c>
      <c r="J38" s="81">
        <v>0</v>
      </c>
      <c r="K38" s="79">
        <f t="shared" si="0"/>
        <v>144910</v>
      </c>
    </row>
    <row r="39" spans="1:11" x14ac:dyDescent="0.25">
      <c r="A39" s="46" t="s">
        <v>1</v>
      </c>
      <c r="B39" s="26"/>
      <c r="C39" s="80">
        <v>0</v>
      </c>
      <c r="D39" s="81">
        <v>0</v>
      </c>
      <c r="E39" s="81">
        <v>0</v>
      </c>
      <c r="F39" s="81">
        <v>0</v>
      </c>
      <c r="G39" s="81">
        <v>468214</v>
      </c>
      <c r="H39" s="81">
        <v>0</v>
      </c>
      <c r="I39" s="81">
        <v>1093819</v>
      </c>
      <c r="J39" s="81">
        <v>0</v>
      </c>
      <c r="K39" s="79">
        <f t="shared" si="0"/>
        <v>1562033</v>
      </c>
    </row>
    <row r="40" spans="1:11" x14ac:dyDescent="0.25">
      <c r="A40" s="46" t="s">
        <v>40</v>
      </c>
      <c r="B40" s="26"/>
      <c r="C40" s="80">
        <v>2766391</v>
      </c>
      <c r="D40" s="81">
        <v>0</v>
      </c>
      <c r="E40" s="81">
        <v>0</v>
      </c>
      <c r="F40" s="81">
        <v>0</v>
      </c>
      <c r="G40" s="81">
        <v>266470</v>
      </c>
      <c r="H40" s="81">
        <v>0</v>
      </c>
      <c r="I40" s="81">
        <v>136033</v>
      </c>
      <c r="J40" s="81">
        <v>0</v>
      </c>
      <c r="K40" s="79">
        <f t="shared" si="0"/>
        <v>3168894</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779336</v>
      </c>
      <c r="E44" s="81">
        <v>0</v>
      </c>
      <c r="F44" s="81">
        <v>0</v>
      </c>
      <c r="G44" s="81">
        <v>334018</v>
      </c>
      <c r="H44" s="81">
        <v>0</v>
      </c>
      <c r="I44" s="81">
        <v>0</v>
      </c>
      <c r="J44" s="81">
        <v>0</v>
      </c>
      <c r="K44" s="79">
        <f t="shared" si="0"/>
        <v>1113354</v>
      </c>
    </row>
    <row r="45" spans="1:11" x14ac:dyDescent="0.25">
      <c r="A45" s="46" t="s">
        <v>44</v>
      </c>
      <c r="B45" s="26"/>
      <c r="C45" s="80">
        <v>64870</v>
      </c>
      <c r="D45" s="81">
        <v>0</v>
      </c>
      <c r="E45" s="81">
        <v>0</v>
      </c>
      <c r="F45" s="81">
        <v>0</v>
      </c>
      <c r="G45" s="81">
        <v>0</v>
      </c>
      <c r="H45" s="81">
        <v>0</v>
      </c>
      <c r="I45" s="81">
        <v>0</v>
      </c>
      <c r="J45" s="81">
        <v>0</v>
      </c>
      <c r="K45" s="79">
        <f t="shared" si="0"/>
        <v>64870</v>
      </c>
    </row>
    <row r="46" spans="1:11" x14ac:dyDescent="0.25">
      <c r="A46" s="46" t="s">
        <v>45</v>
      </c>
      <c r="B46" s="26"/>
      <c r="C46" s="80">
        <v>0</v>
      </c>
      <c r="D46" s="81">
        <v>0</v>
      </c>
      <c r="E46" s="81">
        <v>0</v>
      </c>
      <c r="F46" s="81">
        <v>0</v>
      </c>
      <c r="G46" s="81">
        <v>590448</v>
      </c>
      <c r="H46" s="81">
        <v>0</v>
      </c>
      <c r="I46" s="81">
        <v>0</v>
      </c>
      <c r="J46" s="81">
        <v>0</v>
      </c>
      <c r="K46" s="79">
        <f t="shared" si="0"/>
        <v>590448</v>
      </c>
    </row>
    <row r="47" spans="1:11" x14ac:dyDescent="0.25">
      <c r="A47" s="46" t="s">
        <v>46</v>
      </c>
      <c r="B47" s="26"/>
      <c r="C47" s="80">
        <v>19888000</v>
      </c>
      <c r="D47" s="81">
        <v>0</v>
      </c>
      <c r="E47" s="81">
        <v>0</v>
      </c>
      <c r="F47" s="81">
        <v>0</v>
      </c>
      <c r="G47" s="81">
        <v>0</v>
      </c>
      <c r="H47" s="81">
        <v>0</v>
      </c>
      <c r="I47" s="81">
        <v>0</v>
      </c>
      <c r="J47" s="81">
        <v>0</v>
      </c>
      <c r="K47" s="79">
        <f t="shared" si="0"/>
        <v>19888000</v>
      </c>
    </row>
    <row r="48" spans="1:11" x14ac:dyDescent="0.25">
      <c r="A48" s="46" t="s">
        <v>47</v>
      </c>
      <c r="B48" s="26"/>
      <c r="C48" s="80">
        <v>0</v>
      </c>
      <c r="D48" s="81">
        <v>0</v>
      </c>
      <c r="E48" s="81">
        <v>0</v>
      </c>
      <c r="F48" s="81">
        <v>0</v>
      </c>
      <c r="G48" s="81">
        <v>466328</v>
      </c>
      <c r="H48" s="81">
        <v>0</v>
      </c>
      <c r="I48" s="81">
        <v>3001539</v>
      </c>
      <c r="J48" s="81">
        <v>0</v>
      </c>
      <c r="K48" s="79">
        <f t="shared" si="0"/>
        <v>3467867</v>
      </c>
    </row>
    <row r="49" spans="1:11" x14ac:dyDescent="0.25">
      <c r="A49" s="46" t="s">
        <v>48</v>
      </c>
      <c r="B49" s="26"/>
      <c r="C49" s="80">
        <v>0</v>
      </c>
      <c r="D49" s="81">
        <v>0</v>
      </c>
      <c r="E49" s="81">
        <v>0</v>
      </c>
      <c r="F49" s="81">
        <v>0</v>
      </c>
      <c r="G49" s="81">
        <v>77081</v>
      </c>
      <c r="H49" s="81">
        <v>0</v>
      </c>
      <c r="I49" s="81">
        <v>0</v>
      </c>
      <c r="J49" s="81">
        <v>0</v>
      </c>
      <c r="K49" s="79">
        <f t="shared" si="0"/>
        <v>77081</v>
      </c>
    </row>
    <row r="50" spans="1:11" x14ac:dyDescent="0.25">
      <c r="A50" s="46" t="s">
        <v>49</v>
      </c>
      <c r="B50" s="26"/>
      <c r="C50" s="80">
        <v>0</v>
      </c>
      <c r="D50" s="81">
        <v>0</v>
      </c>
      <c r="E50" s="81">
        <v>0</v>
      </c>
      <c r="F50" s="81">
        <v>0</v>
      </c>
      <c r="G50" s="81">
        <v>203860</v>
      </c>
      <c r="H50" s="81">
        <v>0</v>
      </c>
      <c r="I50" s="81">
        <v>0</v>
      </c>
      <c r="J50" s="81">
        <v>0</v>
      </c>
      <c r="K50" s="79">
        <f t="shared" si="0"/>
        <v>203860</v>
      </c>
    </row>
    <row r="51" spans="1:11" x14ac:dyDescent="0.25">
      <c r="A51" s="46" t="s">
        <v>3</v>
      </c>
      <c r="B51" s="26"/>
      <c r="C51" s="80">
        <v>0</v>
      </c>
      <c r="D51" s="81">
        <v>172</v>
      </c>
      <c r="E51" s="81">
        <v>0</v>
      </c>
      <c r="F51" s="81">
        <v>0</v>
      </c>
      <c r="G51" s="81">
        <v>56789</v>
      </c>
      <c r="H51" s="81">
        <v>0</v>
      </c>
      <c r="I51" s="81">
        <v>0</v>
      </c>
      <c r="J51" s="81">
        <v>0</v>
      </c>
      <c r="K51" s="79">
        <f t="shared" si="0"/>
        <v>56961</v>
      </c>
    </row>
    <row r="52" spans="1:11" x14ac:dyDescent="0.25">
      <c r="A52" s="46" t="s">
        <v>50</v>
      </c>
      <c r="B52" s="26"/>
      <c r="C52" s="80">
        <v>0</v>
      </c>
      <c r="D52" s="81">
        <v>0</v>
      </c>
      <c r="E52" s="81">
        <v>0</v>
      </c>
      <c r="F52" s="81">
        <v>0</v>
      </c>
      <c r="G52" s="81">
        <v>2064258</v>
      </c>
      <c r="H52" s="81">
        <v>0</v>
      </c>
      <c r="I52" s="81">
        <v>7700</v>
      </c>
      <c r="J52" s="81">
        <v>0</v>
      </c>
      <c r="K52" s="79">
        <f t="shared" si="0"/>
        <v>2071958</v>
      </c>
    </row>
    <row r="53" spans="1:11" x14ac:dyDescent="0.25">
      <c r="A53" s="46" t="s">
        <v>51</v>
      </c>
      <c r="B53" s="26"/>
      <c r="C53" s="80">
        <v>354380</v>
      </c>
      <c r="D53" s="81">
        <v>0</v>
      </c>
      <c r="E53" s="81">
        <v>0</v>
      </c>
      <c r="F53" s="81">
        <v>0</v>
      </c>
      <c r="G53" s="81">
        <v>215795</v>
      </c>
      <c r="H53" s="81">
        <v>0</v>
      </c>
      <c r="I53" s="81">
        <v>133192</v>
      </c>
      <c r="J53" s="81">
        <v>0</v>
      </c>
      <c r="K53" s="79">
        <f t="shared" si="0"/>
        <v>703367</v>
      </c>
    </row>
    <row r="54" spans="1:11" x14ac:dyDescent="0.25">
      <c r="A54" s="46" t="s">
        <v>4</v>
      </c>
      <c r="B54" s="26"/>
      <c r="C54" s="80">
        <v>11368602</v>
      </c>
      <c r="D54" s="81">
        <v>2102394</v>
      </c>
      <c r="E54" s="81">
        <v>0</v>
      </c>
      <c r="F54" s="81">
        <v>0</v>
      </c>
      <c r="G54" s="81">
        <v>2363728</v>
      </c>
      <c r="H54" s="81">
        <v>0</v>
      </c>
      <c r="I54" s="81">
        <v>0</v>
      </c>
      <c r="J54" s="81">
        <v>0</v>
      </c>
      <c r="K54" s="79">
        <f t="shared" si="0"/>
        <v>15834724</v>
      </c>
    </row>
    <row r="55" spans="1:11" x14ac:dyDescent="0.25">
      <c r="A55" s="46" t="s">
        <v>52</v>
      </c>
      <c r="B55" s="26"/>
      <c r="C55" s="80">
        <v>0</v>
      </c>
      <c r="D55" s="81">
        <v>0</v>
      </c>
      <c r="E55" s="81">
        <v>0</v>
      </c>
      <c r="F55" s="81">
        <v>0</v>
      </c>
      <c r="G55" s="81">
        <v>621335</v>
      </c>
      <c r="H55" s="81">
        <v>0</v>
      </c>
      <c r="I55" s="81">
        <v>12600</v>
      </c>
      <c r="J55" s="81">
        <v>0</v>
      </c>
      <c r="K55" s="79">
        <f t="shared" si="0"/>
        <v>633935</v>
      </c>
    </row>
    <row r="56" spans="1:11" x14ac:dyDescent="0.25">
      <c r="A56" s="46" t="s">
        <v>53</v>
      </c>
      <c r="B56" s="26"/>
      <c r="C56" s="80">
        <v>0</v>
      </c>
      <c r="D56" s="81">
        <v>0</v>
      </c>
      <c r="E56" s="81">
        <v>0</v>
      </c>
      <c r="F56" s="81">
        <v>0</v>
      </c>
      <c r="G56" s="81">
        <v>890903</v>
      </c>
      <c r="H56" s="81">
        <v>0</v>
      </c>
      <c r="I56" s="81">
        <v>0</v>
      </c>
      <c r="J56" s="81">
        <v>0</v>
      </c>
      <c r="K56" s="79">
        <f t="shared" si="0"/>
        <v>890903</v>
      </c>
    </row>
    <row r="57" spans="1:11" x14ac:dyDescent="0.25">
      <c r="A57" s="46" t="s">
        <v>54</v>
      </c>
      <c r="B57" s="26"/>
      <c r="C57" s="80">
        <v>0</v>
      </c>
      <c r="D57" s="81">
        <v>0</v>
      </c>
      <c r="E57" s="81">
        <v>0</v>
      </c>
      <c r="F57" s="81">
        <v>0</v>
      </c>
      <c r="G57" s="81">
        <v>415204</v>
      </c>
      <c r="H57" s="81">
        <v>0</v>
      </c>
      <c r="I57" s="81">
        <v>0</v>
      </c>
      <c r="J57" s="81">
        <v>0</v>
      </c>
      <c r="K57" s="79">
        <f t="shared" si="0"/>
        <v>415204</v>
      </c>
    </row>
    <row r="58" spans="1:11" x14ac:dyDescent="0.25">
      <c r="A58" s="46" t="s">
        <v>55</v>
      </c>
      <c r="B58" s="26"/>
      <c r="C58" s="80">
        <v>0</v>
      </c>
      <c r="D58" s="81">
        <v>0</v>
      </c>
      <c r="E58" s="81">
        <v>0</v>
      </c>
      <c r="F58" s="81">
        <v>0</v>
      </c>
      <c r="G58" s="81">
        <v>122407</v>
      </c>
      <c r="H58" s="81">
        <v>0</v>
      </c>
      <c r="I58" s="81">
        <v>0</v>
      </c>
      <c r="J58" s="81">
        <v>0</v>
      </c>
      <c r="K58" s="79">
        <f t="shared" si="0"/>
        <v>122407</v>
      </c>
    </row>
    <row r="59" spans="1:11" x14ac:dyDescent="0.25">
      <c r="A59" s="46" t="s">
        <v>98</v>
      </c>
      <c r="B59" s="26"/>
      <c r="C59" s="80">
        <v>0</v>
      </c>
      <c r="D59" s="81">
        <v>0</v>
      </c>
      <c r="E59" s="81">
        <v>246397</v>
      </c>
      <c r="F59" s="81">
        <v>0</v>
      </c>
      <c r="G59" s="81">
        <v>354164</v>
      </c>
      <c r="H59" s="81">
        <v>0</v>
      </c>
      <c r="I59" s="81">
        <v>109377</v>
      </c>
      <c r="J59" s="81">
        <v>0</v>
      </c>
      <c r="K59" s="79">
        <f t="shared" si="0"/>
        <v>709938</v>
      </c>
    </row>
    <row r="60" spans="1:11" x14ac:dyDescent="0.25">
      <c r="A60" s="46" t="s">
        <v>99</v>
      </c>
      <c r="B60" s="26"/>
      <c r="C60" s="80">
        <v>0</v>
      </c>
      <c r="D60" s="81">
        <v>0</v>
      </c>
      <c r="E60" s="81">
        <v>0</v>
      </c>
      <c r="F60" s="81">
        <v>0</v>
      </c>
      <c r="G60" s="81">
        <v>0</v>
      </c>
      <c r="H60" s="81">
        <v>0</v>
      </c>
      <c r="I60" s="81">
        <v>966</v>
      </c>
      <c r="J60" s="81">
        <v>0</v>
      </c>
      <c r="K60" s="79">
        <f t="shared" si="0"/>
        <v>966</v>
      </c>
    </row>
    <row r="61" spans="1:11" x14ac:dyDescent="0.25">
      <c r="A61" s="46" t="s">
        <v>56</v>
      </c>
      <c r="B61" s="26"/>
      <c r="C61" s="80">
        <v>0</v>
      </c>
      <c r="D61" s="81">
        <v>0</v>
      </c>
      <c r="E61" s="81">
        <v>0</v>
      </c>
      <c r="F61" s="81">
        <v>0</v>
      </c>
      <c r="G61" s="81">
        <v>88447</v>
      </c>
      <c r="H61" s="81">
        <v>0</v>
      </c>
      <c r="I61" s="81">
        <v>0</v>
      </c>
      <c r="J61" s="81">
        <v>0</v>
      </c>
      <c r="K61" s="79">
        <f t="shared" si="0"/>
        <v>88447</v>
      </c>
    </row>
    <row r="62" spans="1:11" x14ac:dyDescent="0.25">
      <c r="A62" s="46" t="s">
        <v>6</v>
      </c>
      <c r="B62" s="26"/>
      <c r="C62" s="80">
        <v>7989319</v>
      </c>
      <c r="D62" s="81">
        <v>0</v>
      </c>
      <c r="E62" s="81">
        <v>0</v>
      </c>
      <c r="F62" s="81">
        <v>0</v>
      </c>
      <c r="G62" s="81">
        <v>1296937</v>
      </c>
      <c r="H62" s="81">
        <v>0</v>
      </c>
      <c r="I62" s="81">
        <v>0</v>
      </c>
      <c r="J62" s="81">
        <v>0</v>
      </c>
      <c r="K62" s="79">
        <f t="shared" si="0"/>
        <v>9286256</v>
      </c>
    </row>
    <row r="63" spans="1:11" x14ac:dyDescent="0.25">
      <c r="A63" s="46" t="s">
        <v>5</v>
      </c>
      <c r="B63" s="26"/>
      <c r="C63" s="80">
        <v>0</v>
      </c>
      <c r="D63" s="81">
        <v>0</v>
      </c>
      <c r="E63" s="81">
        <v>0</v>
      </c>
      <c r="F63" s="81">
        <v>0</v>
      </c>
      <c r="G63" s="81">
        <v>624088</v>
      </c>
      <c r="H63" s="81">
        <v>0</v>
      </c>
      <c r="I63" s="81">
        <v>0</v>
      </c>
      <c r="J63" s="81">
        <v>0</v>
      </c>
      <c r="K63" s="79">
        <f t="shared" si="0"/>
        <v>624088</v>
      </c>
    </row>
    <row r="64" spans="1:11" x14ac:dyDescent="0.25">
      <c r="A64" s="46" t="s">
        <v>57</v>
      </c>
      <c r="B64" s="26"/>
      <c r="C64" s="80">
        <v>0</v>
      </c>
      <c r="D64" s="81">
        <v>0</v>
      </c>
      <c r="E64" s="81">
        <v>0</v>
      </c>
      <c r="F64" s="81">
        <v>0</v>
      </c>
      <c r="G64" s="81">
        <v>22525</v>
      </c>
      <c r="H64" s="81">
        <v>0</v>
      </c>
      <c r="I64" s="81">
        <v>0</v>
      </c>
      <c r="J64" s="81">
        <v>0</v>
      </c>
      <c r="K64" s="79">
        <f t="shared" si="0"/>
        <v>22525</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18516</v>
      </c>
      <c r="H66" s="81">
        <v>0</v>
      </c>
      <c r="I66" s="81">
        <v>0</v>
      </c>
      <c r="J66" s="81">
        <v>0</v>
      </c>
      <c r="K66" s="79">
        <f t="shared" si="0"/>
        <v>18516</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353051</v>
      </c>
      <c r="H68" s="81">
        <v>0</v>
      </c>
      <c r="I68" s="81">
        <v>115779</v>
      </c>
      <c r="J68" s="81">
        <v>467144</v>
      </c>
      <c r="K68" s="79">
        <f t="shared" si="0"/>
        <v>935974</v>
      </c>
    </row>
    <row r="69" spans="1:11" x14ac:dyDescent="0.25">
      <c r="A69" s="46" t="s">
        <v>62</v>
      </c>
      <c r="B69" s="26"/>
      <c r="C69" s="80">
        <v>0</v>
      </c>
      <c r="D69" s="81">
        <v>0</v>
      </c>
      <c r="E69" s="81">
        <v>0</v>
      </c>
      <c r="F69" s="81">
        <v>0</v>
      </c>
      <c r="G69" s="81">
        <v>0</v>
      </c>
      <c r="H69" s="81">
        <v>0</v>
      </c>
      <c r="I69" s="81">
        <v>0</v>
      </c>
      <c r="J69" s="81">
        <v>24082</v>
      </c>
      <c r="K69" s="79">
        <f t="shared" si="0"/>
        <v>24082</v>
      </c>
    </row>
    <row r="70" spans="1:11" x14ac:dyDescent="0.25">
      <c r="A70" s="46" t="s">
        <v>63</v>
      </c>
      <c r="B70" s="26"/>
      <c r="C70" s="80">
        <v>0</v>
      </c>
      <c r="D70" s="81">
        <v>0</v>
      </c>
      <c r="E70" s="81">
        <v>0</v>
      </c>
      <c r="F70" s="81">
        <v>0</v>
      </c>
      <c r="G70" s="81">
        <v>38348</v>
      </c>
      <c r="H70" s="81">
        <v>0</v>
      </c>
      <c r="I70" s="81">
        <v>3139</v>
      </c>
      <c r="J70" s="81">
        <v>0</v>
      </c>
      <c r="K70" s="79">
        <f t="shared" si="0"/>
        <v>41487</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53648183</v>
      </c>
      <c r="D72" s="61">
        <f t="shared" si="1"/>
        <v>3638791</v>
      </c>
      <c r="E72" s="61">
        <f t="shared" si="1"/>
        <v>3090219</v>
      </c>
      <c r="F72" s="61">
        <f t="shared" si="1"/>
        <v>0</v>
      </c>
      <c r="G72" s="61">
        <f t="shared" si="1"/>
        <v>19438693</v>
      </c>
      <c r="H72" s="61">
        <f>SUM(H5:H71)</f>
        <v>24760</v>
      </c>
      <c r="I72" s="61">
        <f>SUM(I5:I71)</f>
        <v>5007361</v>
      </c>
      <c r="J72" s="61">
        <f>SUM(J5:J71)</f>
        <v>491827</v>
      </c>
      <c r="K72" s="62">
        <f t="shared" si="1"/>
        <v>85339834</v>
      </c>
    </row>
    <row r="73" spans="1:11" x14ac:dyDescent="0.25">
      <c r="A73" s="56" t="s">
        <v>74</v>
      </c>
      <c r="B73" s="59"/>
      <c r="C73" s="63">
        <f>(C72/$K72)</f>
        <v>0.62864175479882001</v>
      </c>
      <c r="D73" s="64">
        <f t="shared" ref="D73:K73" si="2">(D72/$K72)</f>
        <v>4.2638833818214365E-2</v>
      </c>
      <c r="E73" s="64">
        <f t="shared" si="2"/>
        <v>3.6210745382982586E-2</v>
      </c>
      <c r="F73" s="64">
        <f t="shared" si="2"/>
        <v>0</v>
      </c>
      <c r="G73" s="64">
        <f t="shared" si="2"/>
        <v>0.22777983139737534</v>
      </c>
      <c r="H73" s="64">
        <f t="shared" si="2"/>
        <v>2.9013414767129733E-4</v>
      </c>
      <c r="I73" s="64">
        <f t="shared" si="2"/>
        <v>5.8675541834309168E-2</v>
      </c>
      <c r="J73" s="64">
        <f t="shared" si="2"/>
        <v>5.7631586206272675E-3</v>
      </c>
      <c r="K73" s="65">
        <f t="shared" si="2"/>
        <v>1</v>
      </c>
    </row>
    <row r="74" spans="1:11" x14ac:dyDescent="0.25">
      <c r="A74" s="66" t="s">
        <v>96</v>
      </c>
      <c r="B74" s="52"/>
      <c r="C74" s="67">
        <f>COUNTIF(C5:C71,"&gt;0")</f>
        <v>10</v>
      </c>
      <c r="D74" s="67">
        <f t="shared" ref="D74:K74" si="3">COUNTIF(D5:D71,"&gt;0")</f>
        <v>5</v>
      </c>
      <c r="E74" s="67">
        <f t="shared" si="3"/>
        <v>4</v>
      </c>
      <c r="F74" s="67">
        <f t="shared" si="3"/>
        <v>0</v>
      </c>
      <c r="G74" s="67">
        <f t="shared" si="3"/>
        <v>45</v>
      </c>
      <c r="H74" s="67">
        <f t="shared" si="3"/>
        <v>1</v>
      </c>
      <c r="I74" s="67">
        <f t="shared" si="3"/>
        <v>18</v>
      </c>
      <c r="J74" s="67">
        <f t="shared" si="3"/>
        <v>4</v>
      </c>
      <c r="K74" s="69">
        <f t="shared" si="3"/>
        <v>52</v>
      </c>
    </row>
    <row r="75" spans="1:11" x14ac:dyDescent="0.25">
      <c r="A75" s="47"/>
      <c r="B75" s="48"/>
      <c r="C75" s="14"/>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honeticPr fontId="6" type="noConversion"/>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8"/>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117</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409806</v>
      </c>
      <c r="J5" s="22">
        <v>0</v>
      </c>
      <c r="K5" s="24">
        <f>SUM(C5:J5)</f>
        <v>409806</v>
      </c>
    </row>
    <row r="6" spans="1:11" x14ac:dyDescent="0.25">
      <c r="A6" s="46" t="s">
        <v>8</v>
      </c>
      <c r="B6" s="26"/>
      <c r="C6" s="80">
        <v>600491</v>
      </c>
      <c r="D6" s="81">
        <v>0</v>
      </c>
      <c r="E6" s="81">
        <v>0</v>
      </c>
      <c r="F6" s="81">
        <v>0</v>
      </c>
      <c r="G6" s="81">
        <v>0</v>
      </c>
      <c r="H6" s="81">
        <v>0</v>
      </c>
      <c r="I6" s="81">
        <v>0</v>
      </c>
      <c r="J6" s="81">
        <v>0</v>
      </c>
      <c r="K6" s="79">
        <f>SUM(C6:J6)</f>
        <v>600491</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14900383</v>
      </c>
      <c r="D9" s="81">
        <v>0</v>
      </c>
      <c r="E9" s="81">
        <v>0</v>
      </c>
      <c r="F9" s="81">
        <v>0</v>
      </c>
      <c r="G9" s="81">
        <v>0</v>
      </c>
      <c r="H9" s="81">
        <v>0</v>
      </c>
      <c r="I9" s="81">
        <v>0</v>
      </c>
      <c r="J9" s="81">
        <v>0</v>
      </c>
      <c r="K9" s="79">
        <f t="shared" si="0"/>
        <v>14900383</v>
      </c>
    </row>
    <row r="10" spans="1:11" x14ac:dyDescent="0.25">
      <c r="A10" s="46" t="s">
        <v>12</v>
      </c>
      <c r="B10" s="26"/>
      <c r="C10" s="80">
        <v>870827</v>
      </c>
      <c r="D10" s="81">
        <v>0</v>
      </c>
      <c r="E10" s="81">
        <v>0</v>
      </c>
      <c r="F10" s="81">
        <v>0</v>
      </c>
      <c r="G10" s="81">
        <v>0</v>
      </c>
      <c r="H10" s="81">
        <v>0</v>
      </c>
      <c r="I10" s="81">
        <v>0</v>
      </c>
      <c r="J10" s="81">
        <v>0</v>
      </c>
      <c r="K10" s="79">
        <f t="shared" si="0"/>
        <v>870827</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10257199</v>
      </c>
      <c r="D12" s="81">
        <v>0</v>
      </c>
      <c r="E12" s="81">
        <v>0</v>
      </c>
      <c r="F12" s="81">
        <v>0</v>
      </c>
      <c r="G12" s="81">
        <v>0</v>
      </c>
      <c r="H12" s="81">
        <v>0</v>
      </c>
      <c r="I12" s="81">
        <v>0</v>
      </c>
      <c r="J12" s="81">
        <v>0</v>
      </c>
      <c r="K12" s="79">
        <f t="shared" si="0"/>
        <v>10257199</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8043</v>
      </c>
      <c r="D14" s="81">
        <v>0</v>
      </c>
      <c r="E14" s="81">
        <v>0</v>
      </c>
      <c r="F14" s="81">
        <v>0</v>
      </c>
      <c r="G14" s="81">
        <v>0</v>
      </c>
      <c r="H14" s="81">
        <v>0</v>
      </c>
      <c r="I14" s="81">
        <v>1688226</v>
      </c>
      <c r="J14" s="81">
        <v>0</v>
      </c>
      <c r="K14" s="79">
        <f t="shared" si="0"/>
        <v>1696269</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168622</v>
      </c>
      <c r="J16" s="81">
        <v>0</v>
      </c>
      <c r="K16" s="79">
        <f t="shared" si="0"/>
        <v>168622</v>
      </c>
    </row>
    <row r="17" spans="1:11" x14ac:dyDescent="0.25">
      <c r="A17" s="46" t="s">
        <v>105</v>
      </c>
      <c r="B17" s="26"/>
      <c r="C17" s="80">
        <v>1337224</v>
      </c>
      <c r="D17" s="81">
        <v>0</v>
      </c>
      <c r="E17" s="81">
        <v>0</v>
      </c>
      <c r="F17" s="81">
        <v>0</v>
      </c>
      <c r="G17" s="81">
        <v>0</v>
      </c>
      <c r="H17" s="81">
        <v>0</v>
      </c>
      <c r="I17" s="81">
        <v>0</v>
      </c>
      <c r="J17" s="81">
        <v>0</v>
      </c>
      <c r="K17" s="79">
        <f t="shared" si="0"/>
        <v>1337224</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12303491</v>
      </c>
      <c r="D20" s="81">
        <v>0</v>
      </c>
      <c r="E20" s="81">
        <v>0</v>
      </c>
      <c r="F20" s="81">
        <v>1618890</v>
      </c>
      <c r="G20" s="81">
        <v>0</v>
      </c>
      <c r="H20" s="81">
        <v>0</v>
      </c>
      <c r="I20" s="81">
        <v>2135039</v>
      </c>
      <c r="J20" s="81">
        <v>197</v>
      </c>
      <c r="K20" s="79">
        <f t="shared" si="0"/>
        <v>16057617</v>
      </c>
    </row>
    <row r="21" spans="1:11" x14ac:dyDescent="0.25">
      <c r="A21" s="46" t="s">
        <v>21</v>
      </c>
      <c r="B21" s="26"/>
      <c r="C21" s="80">
        <v>0</v>
      </c>
      <c r="D21" s="81">
        <v>0</v>
      </c>
      <c r="E21" s="81">
        <v>0</v>
      </c>
      <c r="F21" s="81">
        <v>0</v>
      </c>
      <c r="G21" s="81">
        <v>0</v>
      </c>
      <c r="H21" s="81">
        <v>0</v>
      </c>
      <c r="I21" s="81">
        <v>170412</v>
      </c>
      <c r="J21" s="81">
        <v>0</v>
      </c>
      <c r="K21" s="79">
        <f t="shared" si="0"/>
        <v>170412</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0</v>
      </c>
      <c r="J23" s="81">
        <v>0</v>
      </c>
      <c r="K23" s="79">
        <f t="shared" si="0"/>
        <v>0</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30787</v>
      </c>
      <c r="F25" s="81">
        <v>0</v>
      </c>
      <c r="G25" s="81">
        <v>0</v>
      </c>
      <c r="H25" s="81">
        <v>0</v>
      </c>
      <c r="I25" s="81">
        <v>0</v>
      </c>
      <c r="J25" s="81">
        <v>0</v>
      </c>
      <c r="K25" s="79">
        <f t="shared" si="0"/>
        <v>30787</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14740</v>
      </c>
      <c r="F29" s="81">
        <v>0</v>
      </c>
      <c r="G29" s="81">
        <v>110842</v>
      </c>
      <c r="H29" s="81">
        <v>0</v>
      </c>
      <c r="I29" s="81">
        <v>189094</v>
      </c>
      <c r="J29" s="81">
        <v>0</v>
      </c>
      <c r="K29" s="79">
        <f t="shared" si="0"/>
        <v>314676</v>
      </c>
    </row>
    <row r="30" spans="1:11" x14ac:dyDescent="0.25">
      <c r="A30" s="46" t="s">
        <v>31</v>
      </c>
      <c r="B30" s="26"/>
      <c r="C30" s="80">
        <v>0</v>
      </c>
      <c r="D30" s="81">
        <v>0</v>
      </c>
      <c r="E30" s="81">
        <v>0</v>
      </c>
      <c r="F30" s="81">
        <v>0</v>
      </c>
      <c r="G30" s="81">
        <v>0</v>
      </c>
      <c r="H30" s="81">
        <v>0</v>
      </c>
      <c r="I30" s="81">
        <v>24000</v>
      </c>
      <c r="J30" s="81">
        <v>0</v>
      </c>
      <c r="K30" s="79">
        <f t="shared" si="0"/>
        <v>24000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3000</v>
      </c>
      <c r="F32" s="81">
        <v>0</v>
      </c>
      <c r="G32" s="81">
        <v>0</v>
      </c>
      <c r="H32" s="81">
        <v>7000</v>
      </c>
      <c r="I32" s="81">
        <v>0</v>
      </c>
      <c r="J32" s="81">
        <v>0</v>
      </c>
      <c r="K32" s="79">
        <f t="shared" si="0"/>
        <v>10000</v>
      </c>
    </row>
    <row r="33" spans="1:11" x14ac:dyDescent="0.25">
      <c r="A33" s="46" t="s">
        <v>34</v>
      </c>
      <c r="B33" s="26"/>
      <c r="C33" s="80">
        <v>0</v>
      </c>
      <c r="D33" s="81">
        <v>0</v>
      </c>
      <c r="E33" s="81">
        <v>0</v>
      </c>
      <c r="F33" s="81">
        <v>0</v>
      </c>
      <c r="G33" s="81">
        <v>0</v>
      </c>
      <c r="H33" s="81">
        <v>0</v>
      </c>
      <c r="I33" s="81">
        <v>1000</v>
      </c>
      <c r="J33" s="81">
        <v>0</v>
      </c>
      <c r="K33" s="79">
        <f t="shared" si="0"/>
        <v>1000</v>
      </c>
    </row>
    <row r="34" spans="1:11" x14ac:dyDescent="0.25">
      <c r="A34" s="46" t="s">
        <v>35</v>
      </c>
      <c r="B34" s="26"/>
      <c r="C34" s="80">
        <v>6821299</v>
      </c>
      <c r="D34" s="81">
        <v>0</v>
      </c>
      <c r="E34" s="81">
        <v>1906988</v>
      </c>
      <c r="F34" s="81">
        <v>108178</v>
      </c>
      <c r="G34" s="81">
        <v>0</v>
      </c>
      <c r="H34" s="81">
        <v>0</v>
      </c>
      <c r="I34" s="81">
        <v>626617</v>
      </c>
      <c r="J34" s="81">
        <v>0</v>
      </c>
      <c r="K34" s="79">
        <f t="shared" si="0"/>
        <v>9463082</v>
      </c>
    </row>
    <row r="35" spans="1:11" x14ac:dyDescent="0.25">
      <c r="A35" s="46" t="s">
        <v>36</v>
      </c>
      <c r="B35" s="26"/>
      <c r="C35" s="80">
        <v>0</v>
      </c>
      <c r="D35" s="81">
        <v>0</v>
      </c>
      <c r="E35" s="81">
        <v>0</v>
      </c>
      <c r="F35" s="81">
        <v>0</v>
      </c>
      <c r="G35" s="81">
        <v>0</v>
      </c>
      <c r="H35" s="81">
        <v>0</v>
      </c>
      <c r="I35" s="81">
        <v>1972744</v>
      </c>
      <c r="J35" s="81">
        <v>0</v>
      </c>
      <c r="K35" s="79">
        <f t="shared" si="0"/>
        <v>1972744</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18774686</v>
      </c>
      <c r="D39" s="81">
        <v>0</v>
      </c>
      <c r="E39" s="81">
        <v>0</v>
      </c>
      <c r="F39" s="81">
        <v>0</v>
      </c>
      <c r="G39" s="81">
        <v>0</v>
      </c>
      <c r="H39" s="81">
        <v>0</v>
      </c>
      <c r="I39" s="81">
        <v>2651639</v>
      </c>
      <c r="J39" s="81">
        <v>0</v>
      </c>
      <c r="K39" s="79">
        <f t="shared" si="0"/>
        <v>21426325</v>
      </c>
    </row>
    <row r="40" spans="1:11" x14ac:dyDescent="0.25">
      <c r="A40" s="46" t="s">
        <v>40</v>
      </c>
      <c r="B40" s="26"/>
      <c r="C40" s="80">
        <v>0</v>
      </c>
      <c r="D40" s="81">
        <v>0</v>
      </c>
      <c r="E40" s="81">
        <v>0</v>
      </c>
      <c r="F40" s="81">
        <v>0</v>
      </c>
      <c r="G40" s="81">
        <v>0</v>
      </c>
      <c r="H40" s="81">
        <v>0</v>
      </c>
      <c r="I40" s="81">
        <v>332130</v>
      </c>
      <c r="J40" s="81">
        <v>0</v>
      </c>
      <c r="K40" s="79">
        <f t="shared" si="0"/>
        <v>332130</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9082047</v>
      </c>
      <c r="D46" s="81">
        <v>0</v>
      </c>
      <c r="E46" s="81">
        <v>0</v>
      </c>
      <c r="F46" s="81">
        <v>0</v>
      </c>
      <c r="G46" s="81">
        <v>0</v>
      </c>
      <c r="H46" s="81">
        <v>0</v>
      </c>
      <c r="I46" s="81">
        <v>1113608</v>
      </c>
      <c r="J46" s="81">
        <v>0</v>
      </c>
      <c r="K46" s="79">
        <f t="shared" si="0"/>
        <v>10195655</v>
      </c>
    </row>
    <row r="47" spans="1:11" x14ac:dyDescent="0.25">
      <c r="A47" s="46" t="s">
        <v>46</v>
      </c>
      <c r="B47" s="26"/>
      <c r="C47" s="80">
        <v>0</v>
      </c>
      <c r="D47" s="81">
        <v>0</v>
      </c>
      <c r="E47" s="81">
        <v>0</v>
      </c>
      <c r="F47" s="81">
        <v>0</v>
      </c>
      <c r="G47" s="81">
        <v>0</v>
      </c>
      <c r="H47" s="81">
        <v>0</v>
      </c>
      <c r="I47" s="81">
        <v>0</v>
      </c>
      <c r="J47" s="81">
        <v>0</v>
      </c>
      <c r="K47" s="79">
        <f t="shared" si="0"/>
        <v>0</v>
      </c>
    </row>
    <row r="48" spans="1:11" x14ac:dyDescent="0.25">
      <c r="A48" s="46" t="s">
        <v>47</v>
      </c>
      <c r="B48" s="26"/>
      <c r="C48" s="80">
        <v>0</v>
      </c>
      <c r="D48" s="81">
        <v>0</v>
      </c>
      <c r="E48" s="81">
        <v>0</v>
      </c>
      <c r="F48" s="81">
        <v>0</v>
      </c>
      <c r="G48" s="81">
        <v>0</v>
      </c>
      <c r="H48" s="81">
        <v>0</v>
      </c>
      <c r="I48" s="81">
        <v>573418</v>
      </c>
      <c r="J48" s="81">
        <v>0</v>
      </c>
      <c r="K48" s="79">
        <f t="shared" si="0"/>
        <v>573418</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432235</v>
      </c>
      <c r="J51" s="81">
        <v>0</v>
      </c>
      <c r="K51" s="79">
        <f t="shared" si="0"/>
        <v>432235</v>
      </c>
    </row>
    <row r="52" spans="1:11" x14ac:dyDescent="0.25">
      <c r="A52" s="46" t="s">
        <v>50</v>
      </c>
      <c r="B52" s="26"/>
      <c r="C52" s="80">
        <v>0</v>
      </c>
      <c r="D52" s="81">
        <v>0</v>
      </c>
      <c r="E52" s="81">
        <v>0</v>
      </c>
      <c r="F52" s="81">
        <v>0</v>
      </c>
      <c r="G52" s="81">
        <v>0</v>
      </c>
      <c r="H52" s="81">
        <v>0</v>
      </c>
      <c r="I52" s="81">
        <v>7600</v>
      </c>
      <c r="J52" s="81">
        <v>0</v>
      </c>
      <c r="K52" s="79">
        <f t="shared" si="0"/>
        <v>7600</v>
      </c>
    </row>
    <row r="53" spans="1:11" x14ac:dyDescent="0.25">
      <c r="A53" s="46" t="s">
        <v>51</v>
      </c>
      <c r="B53" s="26"/>
      <c r="C53" s="80">
        <v>0</v>
      </c>
      <c r="D53" s="81">
        <v>618202</v>
      </c>
      <c r="E53" s="81">
        <v>0</v>
      </c>
      <c r="F53" s="81">
        <v>0</v>
      </c>
      <c r="G53" s="81">
        <v>0</v>
      </c>
      <c r="H53" s="81">
        <v>0</v>
      </c>
      <c r="I53" s="81">
        <v>3861784</v>
      </c>
      <c r="J53" s="81">
        <v>0</v>
      </c>
      <c r="K53" s="79">
        <f t="shared" si="0"/>
        <v>4479986</v>
      </c>
    </row>
    <row r="54" spans="1:11" x14ac:dyDescent="0.25">
      <c r="A54" s="46" t="s">
        <v>4</v>
      </c>
      <c r="B54" s="26"/>
      <c r="C54" s="80">
        <v>36176334</v>
      </c>
      <c r="D54" s="81">
        <v>0</v>
      </c>
      <c r="E54" s="81">
        <v>0</v>
      </c>
      <c r="F54" s="81">
        <v>0</v>
      </c>
      <c r="G54" s="81">
        <v>0</v>
      </c>
      <c r="H54" s="81">
        <v>0</v>
      </c>
      <c r="I54" s="81">
        <v>1839638</v>
      </c>
      <c r="J54" s="81">
        <v>0</v>
      </c>
      <c r="K54" s="79">
        <f t="shared" si="0"/>
        <v>38015972</v>
      </c>
    </row>
    <row r="55" spans="1:11" x14ac:dyDescent="0.25">
      <c r="A55" s="46" t="s">
        <v>52</v>
      </c>
      <c r="B55" s="26"/>
      <c r="C55" s="80">
        <v>0</v>
      </c>
      <c r="D55" s="81">
        <v>0</v>
      </c>
      <c r="E55" s="81">
        <v>0</v>
      </c>
      <c r="F55" s="81">
        <v>0</v>
      </c>
      <c r="G55" s="81">
        <v>0</v>
      </c>
      <c r="H55" s="81">
        <v>0</v>
      </c>
      <c r="I55" s="81">
        <v>516805</v>
      </c>
      <c r="J55" s="81">
        <v>0</v>
      </c>
      <c r="K55" s="79">
        <f t="shared" si="0"/>
        <v>516805</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334230</v>
      </c>
      <c r="J57" s="81">
        <v>0</v>
      </c>
      <c r="K57" s="79">
        <f t="shared" si="0"/>
        <v>334230</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1486513</v>
      </c>
      <c r="J59" s="81">
        <v>760835</v>
      </c>
      <c r="K59" s="79">
        <f t="shared" si="0"/>
        <v>2247348</v>
      </c>
    </row>
    <row r="60" spans="1:11" x14ac:dyDescent="0.25">
      <c r="A60" s="46" t="s">
        <v>99</v>
      </c>
      <c r="B60" s="26"/>
      <c r="C60" s="80">
        <v>4389125</v>
      </c>
      <c r="D60" s="81">
        <v>0</v>
      </c>
      <c r="E60" s="81">
        <v>0</v>
      </c>
      <c r="F60" s="81">
        <v>0</v>
      </c>
      <c r="G60" s="81">
        <v>0</v>
      </c>
      <c r="H60" s="81">
        <v>0</v>
      </c>
      <c r="I60" s="81">
        <v>530833</v>
      </c>
      <c r="J60" s="81">
        <v>291778</v>
      </c>
      <c r="K60" s="79">
        <f t="shared" si="0"/>
        <v>5211736</v>
      </c>
    </row>
    <row r="61" spans="1:11" x14ac:dyDescent="0.25">
      <c r="A61" s="46" t="s">
        <v>56</v>
      </c>
      <c r="B61" s="26"/>
      <c r="C61" s="80">
        <v>7426668</v>
      </c>
      <c r="D61" s="81">
        <v>0</v>
      </c>
      <c r="E61" s="81">
        <v>0</v>
      </c>
      <c r="F61" s="81">
        <v>0</v>
      </c>
      <c r="G61" s="81">
        <v>0</v>
      </c>
      <c r="H61" s="81">
        <v>0</v>
      </c>
      <c r="I61" s="81">
        <v>275000</v>
      </c>
      <c r="J61" s="81">
        <v>0</v>
      </c>
      <c r="K61" s="79">
        <f t="shared" si="0"/>
        <v>7701668</v>
      </c>
    </row>
    <row r="62" spans="1:11" x14ac:dyDescent="0.25">
      <c r="A62" s="46" t="s">
        <v>6</v>
      </c>
      <c r="B62" s="26"/>
      <c r="C62" s="80">
        <v>18339641</v>
      </c>
      <c r="D62" s="81">
        <v>0</v>
      </c>
      <c r="E62" s="81">
        <v>0</v>
      </c>
      <c r="F62" s="81">
        <v>0</v>
      </c>
      <c r="G62" s="81">
        <v>0</v>
      </c>
      <c r="H62" s="81">
        <v>0</v>
      </c>
      <c r="I62" s="81">
        <v>0</v>
      </c>
      <c r="J62" s="81">
        <v>0</v>
      </c>
      <c r="K62" s="79">
        <f t="shared" si="0"/>
        <v>18339641</v>
      </c>
    </row>
    <row r="63" spans="1:11" x14ac:dyDescent="0.25">
      <c r="A63" s="46" t="s">
        <v>5</v>
      </c>
      <c r="B63" s="26"/>
      <c r="C63" s="80">
        <v>0</v>
      </c>
      <c r="D63" s="81">
        <v>0</v>
      </c>
      <c r="E63" s="81">
        <v>0</v>
      </c>
      <c r="F63" s="81">
        <v>0</v>
      </c>
      <c r="G63" s="81">
        <v>0</v>
      </c>
      <c r="H63" s="81">
        <v>0</v>
      </c>
      <c r="I63" s="81">
        <v>214045</v>
      </c>
      <c r="J63" s="81">
        <v>0</v>
      </c>
      <c r="K63" s="79">
        <f t="shared" si="0"/>
        <v>214045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18581</v>
      </c>
      <c r="J66" s="81">
        <v>0</v>
      </c>
      <c r="K66" s="79">
        <f t="shared" si="0"/>
        <v>18581</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0</v>
      </c>
      <c r="J68" s="81">
        <v>0</v>
      </c>
      <c r="K68" s="79">
        <f t="shared" si="0"/>
        <v>0</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1353876</v>
      </c>
      <c r="D71" s="81">
        <v>0</v>
      </c>
      <c r="E71" s="81">
        <v>0</v>
      </c>
      <c r="F71" s="81">
        <v>0</v>
      </c>
      <c r="G71" s="81">
        <v>0</v>
      </c>
      <c r="H71" s="81">
        <v>0</v>
      </c>
      <c r="I71" s="81">
        <v>0</v>
      </c>
      <c r="J71" s="81">
        <v>0</v>
      </c>
      <c r="K71" s="79">
        <f>SUM(C71:J71)</f>
        <v>1353876</v>
      </c>
    </row>
    <row r="72" spans="1:11" x14ac:dyDescent="0.25">
      <c r="A72" s="56" t="s">
        <v>93</v>
      </c>
      <c r="B72" s="59"/>
      <c r="C72" s="60">
        <f t="shared" ref="C72:K72" si="1">SUM(C5:C71)</f>
        <v>142641334</v>
      </c>
      <c r="D72" s="61">
        <f t="shared" si="1"/>
        <v>618202</v>
      </c>
      <c r="E72" s="61">
        <f t="shared" si="1"/>
        <v>1955515</v>
      </c>
      <c r="F72" s="61">
        <f t="shared" si="1"/>
        <v>1727068</v>
      </c>
      <c r="G72" s="61">
        <f t="shared" si="1"/>
        <v>110842</v>
      </c>
      <c r="H72" s="61">
        <f>SUM(H5:H71)</f>
        <v>7000</v>
      </c>
      <c r="I72" s="61">
        <f>SUM(I5:I71)</f>
        <v>21573619</v>
      </c>
      <c r="J72" s="61">
        <f>SUM(J5:J71)</f>
        <v>1052810</v>
      </c>
      <c r="K72" s="62">
        <f t="shared" si="1"/>
        <v>169686390</v>
      </c>
    </row>
    <row r="73" spans="1:11" x14ac:dyDescent="0.25">
      <c r="A73" s="56" t="s">
        <v>74</v>
      </c>
      <c r="B73" s="59"/>
      <c r="C73" s="63">
        <f>(C72/$K72)</f>
        <v>0.84061741192089712</v>
      </c>
      <c r="D73" s="64">
        <f t="shared" ref="D73:K73" si="2">(D72/$K72)</f>
        <v>3.6432032056312826E-3</v>
      </c>
      <c r="E73" s="64">
        <f t="shared" si="2"/>
        <v>1.1524289013397009E-2</v>
      </c>
      <c r="F73" s="64">
        <f t="shared" si="2"/>
        <v>1.0177999543746555E-2</v>
      </c>
      <c r="G73" s="64">
        <f t="shared" si="2"/>
        <v>6.5321679599642608E-4</v>
      </c>
      <c r="H73" s="64">
        <f t="shared" si="2"/>
        <v>4.1252571876860602E-5</v>
      </c>
      <c r="I73" s="64">
        <f>(I72/$K72)</f>
        <v>0.12713818120592937</v>
      </c>
      <c r="J73" s="64">
        <f t="shared" si="2"/>
        <v>6.2044457425253731E-3</v>
      </c>
      <c r="K73" s="65">
        <f t="shared" si="2"/>
        <v>1</v>
      </c>
    </row>
    <row r="74" spans="1:11" x14ac:dyDescent="0.25">
      <c r="A74" s="66" t="s">
        <v>96</v>
      </c>
      <c r="B74" s="52"/>
      <c r="C74" s="67">
        <f>COUNTIF(C5:C71,"&gt;0")</f>
        <v>15</v>
      </c>
      <c r="D74" s="67">
        <f t="shared" ref="D74:K74" si="3">COUNTIF(D5:D71,"&gt;0")</f>
        <v>1</v>
      </c>
      <c r="E74" s="67">
        <f t="shared" si="3"/>
        <v>4</v>
      </c>
      <c r="F74" s="67">
        <f t="shared" si="3"/>
        <v>2</v>
      </c>
      <c r="G74" s="67">
        <f t="shared" si="3"/>
        <v>1</v>
      </c>
      <c r="H74" s="67">
        <f t="shared" si="3"/>
        <v>1</v>
      </c>
      <c r="I74" s="67">
        <f t="shared" si="3"/>
        <v>25</v>
      </c>
      <c r="J74" s="67">
        <f t="shared" si="3"/>
        <v>3</v>
      </c>
      <c r="K74" s="69">
        <f t="shared" si="3"/>
        <v>34</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sheetData>
  <printOptions horizontalCentered="1"/>
  <pageMargins left="0.5" right="0.5" top="0.5" bottom="0.5" header="0.3" footer="0.3"/>
  <pageSetup scale="83" fitToHeight="0" orientation="landscape" verticalDpi="0" r:id="rId1"/>
  <headerFooter>
    <oddFooter>&amp;LOffice of Economic and Demographic Research&amp;RPage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8"/>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116</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349601</v>
      </c>
      <c r="J5" s="22">
        <v>0</v>
      </c>
      <c r="K5" s="24">
        <f>SUM(C5:J5)</f>
        <v>349601</v>
      </c>
    </row>
    <row r="6" spans="1:11" x14ac:dyDescent="0.25">
      <c r="A6" s="46" t="s">
        <v>8</v>
      </c>
      <c r="B6" s="26"/>
      <c r="C6" s="80">
        <v>603999</v>
      </c>
      <c r="D6" s="81">
        <v>0</v>
      </c>
      <c r="E6" s="81">
        <v>0</v>
      </c>
      <c r="F6" s="81">
        <v>0</v>
      </c>
      <c r="G6" s="81">
        <v>0</v>
      </c>
      <c r="H6" s="81">
        <v>0</v>
      </c>
      <c r="I6" s="81">
        <v>0</v>
      </c>
      <c r="J6" s="81">
        <v>0</v>
      </c>
      <c r="K6" s="79">
        <f>SUM(C6:J6)</f>
        <v>603999</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13938670</v>
      </c>
      <c r="D9" s="81">
        <v>0</v>
      </c>
      <c r="E9" s="81">
        <v>0</v>
      </c>
      <c r="F9" s="81">
        <v>0</v>
      </c>
      <c r="G9" s="81">
        <v>0</v>
      </c>
      <c r="H9" s="81">
        <v>0</v>
      </c>
      <c r="I9" s="81">
        <v>0</v>
      </c>
      <c r="J9" s="81">
        <v>0</v>
      </c>
      <c r="K9" s="79">
        <f t="shared" si="0"/>
        <v>13938670</v>
      </c>
    </row>
    <row r="10" spans="1:11" x14ac:dyDescent="0.25">
      <c r="A10" s="46" t="s">
        <v>12</v>
      </c>
      <c r="B10" s="26"/>
      <c r="C10" s="80">
        <v>817941</v>
      </c>
      <c r="D10" s="81">
        <v>0</v>
      </c>
      <c r="E10" s="81">
        <v>0</v>
      </c>
      <c r="F10" s="81">
        <v>0</v>
      </c>
      <c r="G10" s="81">
        <v>0</v>
      </c>
      <c r="H10" s="81">
        <v>0</v>
      </c>
      <c r="I10" s="81">
        <v>0</v>
      </c>
      <c r="J10" s="81">
        <v>0</v>
      </c>
      <c r="K10" s="79">
        <f t="shared" si="0"/>
        <v>817941</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9640539</v>
      </c>
      <c r="D12" s="81">
        <v>0</v>
      </c>
      <c r="E12" s="81">
        <v>0</v>
      </c>
      <c r="F12" s="81">
        <v>0</v>
      </c>
      <c r="G12" s="81">
        <v>0</v>
      </c>
      <c r="H12" s="81">
        <v>0</v>
      </c>
      <c r="I12" s="81">
        <v>0</v>
      </c>
      <c r="J12" s="81">
        <v>0</v>
      </c>
      <c r="K12" s="79">
        <f t="shared" si="0"/>
        <v>9640539</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7089</v>
      </c>
      <c r="D14" s="81">
        <v>0</v>
      </c>
      <c r="E14" s="81">
        <v>0</v>
      </c>
      <c r="F14" s="81">
        <v>0</v>
      </c>
      <c r="G14" s="81">
        <v>0</v>
      </c>
      <c r="H14" s="81">
        <v>0</v>
      </c>
      <c r="I14" s="81">
        <v>1513066</v>
      </c>
      <c r="J14" s="81">
        <v>0</v>
      </c>
      <c r="K14" s="79">
        <f t="shared" si="0"/>
        <v>1520155</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112893</v>
      </c>
      <c r="J16" s="81">
        <v>0</v>
      </c>
      <c r="K16" s="79">
        <f t="shared" si="0"/>
        <v>112893</v>
      </c>
    </row>
    <row r="17" spans="1:11" x14ac:dyDescent="0.25">
      <c r="A17" s="46" t="s">
        <v>105</v>
      </c>
      <c r="B17" s="26"/>
      <c r="C17" s="80">
        <v>1269096</v>
      </c>
      <c r="D17" s="81">
        <v>0</v>
      </c>
      <c r="E17" s="81">
        <v>0</v>
      </c>
      <c r="F17" s="81">
        <v>0</v>
      </c>
      <c r="G17" s="81">
        <v>0</v>
      </c>
      <c r="H17" s="81">
        <v>0</v>
      </c>
      <c r="I17" s="81">
        <v>0</v>
      </c>
      <c r="J17" s="81">
        <v>0</v>
      </c>
      <c r="K17" s="79">
        <f t="shared" si="0"/>
        <v>1269096</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11998983</v>
      </c>
      <c r="D20" s="81">
        <v>0</v>
      </c>
      <c r="E20" s="81">
        <v>0</v>
      </c>
      <c r="F20" s="81">
        <v>1539054</v>
      </c>
      <c r="G20" s="81">
        <v>0</v>
      </c>
      <c r="H20" s="81">
        <v>0</v>
      </c>
      <c r="I20" s="81">
        <v>2059182</v>
      </c>
      <c r="J20" s="81">
        <v>180</v>
      </c>
      <c r="K20" s="79">
        <f t="shared" si="0"/>
        <v>15597399</v>
      </c>
    </row>
    <row r="21" spans="1:11" x14ac:dyDescent="0.25">
      <c r="A21" s="46" t="s">
        <v>21</v>
      </c>
      <c r="B21" s="26"/>
      <c r="C21" s="80">
        <v>0</v>
      </c>
      <c r="D21" s="81">
        <v>0</v>
      </c>
      <c r="E21" s="81">
        <v>0</v>
      </c>
      <c r="F21" s="81">
        <v>0</v>
      </c>
      <c r="G21" s="81">
        <v>0</v>
      </c>
      <c r="H21" s="81">
        <v>0</v>
      </c>
      <c r="I21" s="81">
        <v>164036</v>
      </c>
      <c r="J21" s="81">
        <v>0</v>
      </c>
      <c r="K21" s="79">
        <f t="shared" si="0"/>
        <v>164036</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160620</v>
      </c>
      <c r="J23" s="81">
        <v>0</v>
      </c>
      <c r="K23" s="79">
        <f t="shared" si="0"/>
        <v>160620</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30567</v>
      </c>
      <c r="F25" s="81">
        <v>0</v>
      </c>
      <c r="G25" s="81">
        <v>0</v>
      </c>
      <c r="H25" s="81">
        <v>0</v>
      </c>
      <c r="I25" s="81">
        <v>0</v>
      </c>
      <c r="J25" s="81">
        <v>0</v>
      </c>
      <c r="K25" s="79">
        <f t="shared" si="0"/>
        <v>30567</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88916</v>
      </c>
      <c r="H29" s="81">
        <v>0</v>
      </c>
      <c r="I29" s="81">
        <v>143873</v>
      </c>
      <c r="J29" s="81">
        <v>0</v>
      </c>
      <c r="K29" s="79">
        <f t="shared" si="0"/>
        <v>232789</v>
      </c>
    </row>
    <row r="30" spans="1:11" x14ac:dyDescent="0.25">
      <c r="A30" s="46" t="s">
        <v>31</v>
      </c>
      <c r="B30" s="26"/>
      <c r="C30" s="80">
        <v>0</v>
      </c>
      <c r="D30" s="81">
        <v>0</v>
      </c>
      <c r="E30" s="81">
        <v>0</v>
      </c>
      <c r="F30" s="81">
        <v>0</v>
      </c>
      <c r="G30" s="81">
        <v>0</v>
      </c>
      <c r="H30" s="81">
        <v>0</v>
      </c>
      <c r="I30" s="81">
        <v>24000</v>
      </c>
      <c r="J30" s="81">
        <v>0</v>
      </c>
      <c r="K30" s="79">
        <f t="shared" si="0"/>
        <v>24000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3143</v>
      </c>
      <c r="F32" s="81">
        <v>0</v>
      </c>
      <c r="G32" s="81">
        <v>0</v>
      </c>
      <c r="H32" s="81">
        <v>7356</v>
      </c>
      <c r="I32" s="81">
        <v>0</v>
      </c>
      <c r="J32" s="81">
        <v>0</v>
      </c>
      <c r="K32" s="79">
        <f t="shared" si="0"/>
        <v>10499</v>
      </c>
    </row>
    <row r="33" spans="1:11" x14ac:dyDescent="0.25">
      <c r="A33" s="46" t="s">
        <v>34</v>
      </c>
      <c r="B33" s="26"/>
      <c r="C33" s="80">
        <v>0</v>
      </c>
      <c r="D33" s="81">
        <v>0</v>
      </c>
      <c r="E33" s="81">
        <v>0</v>
      </c>
      <c r="F33" s="81">
        <v>0</v>
      </c>
      <c r="G33" s="81">
        <v>0</v>
      </c>
      <c r="H33" s="81">
        <v>0</v>
      </c>
      <c r="I33" s="81">
        <v>0</v>
      </c>
      <c r="J33" s="81">
        <v>0</v>
      </c>
      <c r="K33" s="79">
        <f t="shared" si="0"/>
        <v>0</v>
      </c>
    </row>
    <row r="34" spans="1:11" x14ac:dyDescent="0.25">
      <c r="A34" s="46" t="s">
        <v>35</v>
      </c>
      <c r="B34" s="26"/>
      <c r="C34" s="80">
        <v>6511704</v>
      </c>
      <c r="D34" s="81">
        <v>0</v>
      </c>
      <c r="E34" s="81">
        <v>1822189</v>
      </c>
      <c r="F34" s="81">
        <v>72615</v>
      </c>
      <c r="G34" s="81">
        <v>0</v>
      </c>
      <c r="H34" s="81">
        <v>0</v>
      </c>
      <c r="I34" s="81">
        <v>598512</v>
      </c>
      <c r="J34" s="81">
        <v>0</v>
      </c>
      <c r="K34" s="79">
        <f t="shared" si="0"/>
        <v>9005020</v>
      </c>
    </row>
    <row r="35" spans="1:11" x14ac:dyDescent="0.25">
      <c r="A35" s="46" t="s">
        <v>36</v>
      </c>
      <c r="B35" s="26"/>
      <c r="C35" s="80">
        <v>0</v>
      </c>
      <c r="D35" s="81">
        <v>0</v>
      </c>
      <c r="E35" s="81">
        <v>0</v>
      </c>
      <c r="F35" s="81">
        <v>0</v>
      </c>
      <c r="G35" s="81">
        <v>0</v>
      </c>
      <c r="H35" s="81">
        <v>0</v>
      </c>
      <c r="I35" s="81">
        <v>2080458</v>
      </c>
      <c r="J35" s="81">
        <v>0</v>
      </c>
      <c r="K35" s="79">
        <f t="shared" si="0"/>
        <v>2080458</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18175979</v>
      </c>
      <c r="D39" s="81">
        <v>0</v>
      </c>
      <c r="E39" s="81">
        <v>0</v>
      </c>
      <c r="F39" s="81">
        <v>0</v>
      </c>
      <c r="G39" s="81">
        <v>0</v>
      </c>
      <c r="H39" s="81">
        <v>0</v>
      </c>
      <c r="I39" s="81">
        <v>2383470</v>
      </c>
      <c r="J39" s="81">
        <v>0</v>
      </c>
      <c r="K39" s="79">
        <f t="shared" si="0"/>
        <v>20559449</v>
      </c>
    </row>
    <row r="40" spans="1:11" x14ac:dyDescent="0.25">
      <c r="A40" s="46" t="s">
        <v>40</v>
      </c>
      <c r="B40" s="26"/>
      <c r="C40" s="80">
        <v>0</v>
      </c>
      <c r="D40" s="81">
        <v>0</v>
      </c>
      <c r="E40" s="81">
        <v>0</v>
      </c>
      <c r="F40" s="81">
        <v>0</v>
      </c>
      <c r="G40" s="81">
        <v>0</v>
      </c>
      <c r="H40" s="81">
        <v>0</v>
      </c>
      <c r="I40" s="81">
        <v>316389</v>
      </c>
      <c r="J40" s="81">
        <v>0</v>
      </c>
      <c r="K40" s="79">
        <f t="shared" si="0"/>
        <v>316389</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2000</v>
      </c>
      <c r="J45" s="81">
        <v>0</v>
      </c>
      <c r="K45" s="79">
        <f t="shared" si="0"/>
        <v>2000</v>
      </c>
    </row>
    <row r="46" spans="1:11" x14ac:dyDescent="0.25">
      <c r="A46" s="46" t="s">
        <v>45</v>
      </c>
      <c r="B46" s="26"/>
      <c r="C46" s="80">
        <v>8591882</v>
      </c>
      <c r="D46" s="81">
        <v>0</v>
      </c>
      <c r="E46" s="81">
        <v>0</v>
      </c>
      <c r="F46" s="81">
        <v>0</v>
      </c>
      <c r="G46" s="81">
        <v>0</v>
      </c>
      <c r="H46" s="81">
        <v>0</v>
      </c>
      <c r="I46" s="81">
        <v>1282162</v>
      </c>
      <c r="J46" s="81">
        <v>0</v>
      </c>
      <c r="K46" s="79">
        <f t="shared" si="0"/>
        <v>9874044</v>
      </c>
    </row>
    <row r="47" spans="1:11" x14ac:dyDescent="0.25">
      <c r="A47" s="46" t="s">
        <v>46</v>
      </c>
      <c r="B47" s="26"/>
      <c r="C47" s="80">
        <v>0</v>
      </c>
      <c r="D47" s="81">
        <v>0</v>
      </c>
      <c r="E47" s="81">
        <v>0</v>
      </c>
      <c r="F47" s="81">
        <v>0</v>
      </c>
      <c r="G47" s="81">
        <v>0</v>
      </c>
      <c r="H47" s="81">
        <v>0</v>
      </c>
      <c r="I47" s="81">
        <v>0</v>
      </c>
      <c r="J47" s="81">
        <v>0</v>
      </c>
      <c r="K47" s="79">
        <f t="shared" si="0"/>
        <v>0</v>
      </c>
    </row>
    <row r="48" spans="1:11" x14ac:dyDescent="0.25">
      <c r="A48" s="46" t="s">
        <v>47</v>
      </c>
      <c r="B48" s="26"/>
      <c r="C48" s="80">
        <v>0</v>
      </c>
      <c r="D48" s="81">
        <v>0</v>
      </c>
      <c r="E48" s="81">
        <v>0</v>
      </c>
      <c r="F48" s="81">
        <v>0</v>
      </c>
      <c r="G48" s="81">
        <v>0</v>
      </c>
      <c r="H48" s="81">
        <v>0</v>
      </c>
      <c r="I48" s="81">
        <v>571105</v>
      </c>
      <c r="J48" s="81">
        <v>0</v>
      </c>
      <c r="K48" s="79">
        <f t="shared" si="0"/>
        <v>571105</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430176</v>
      </c>
      <c r="J51" s="81">
        <v>0</v>
      </c>
      <c r="K51" s="79">
        <f t="shared" si="0"/>
        <v>430176</v>
      </c>
    </row>
    <row r="52" spans="1:11" x14ac:dyDescent="0.25">
      <c r="A52" s="46" t="s">
        <v>50</v>
      </c>
      <c r="B52" s="26"/>
      <c r="C52" s="80">
        <v>0</v>
      </c>
      <c r="D52" s="81">
        <v>0</v>
      </c>
      <c r="E52" s="81">
        <v>0</v>
      </c>
      <c r="F52" s="81">
        <v>0</v>
      </c>
      <c r="G52" s="81">
        <v>0</v>
      </c>
      <c r="H52" s="81">
        <v>0</v>
      </c>
      <c r="I52" s="81">
        <v>7500</v>
      </c>
      <c r="J52" s="81">
        <v>0</v>
      </c>
      <c r="K52" s="79">
        <f t="shared" si="0"/>
        <v>7500</v>
      </c>
    </row>
    <row r="53" spans="1:11" x14ac:dyDescent="0.25">
      <c r="A53" s="46" t="s">
        <v>51</v>
      </c>
      <c r="B53" s="26"/>
      <c r="C53" s="80">
        <v>0</v>
      </c>
      <c r="D53" s="81">
        <v>0</v>
      </c>
      <c r="E53" s="81">
        <v>0</v>
      </c>
      <c r="F53" s="81">
        <v>0</v>
      </c>
      <c r="G53" s="81">
        <v>0</v>
      </c>
      <c r="H53" s="81">
        <v>0</v>
      </c>
      <c r="I53" s="81">
        <v>3147569</v>
      </c>
      <c r="J53" s="81">
        <v>0</v>
      </c>
      <c r="K53" s="79">
        <f t="shared" si="0"/>
        <v>3147569</v>
      </c>
    </row>
    <row r="54" spans="1:11" x14ac:dyDescent="0.25">
      <c r="A54" s="46" t="s">
        <v>4</v>
      </c>
      <c r="B54" s="26"/>
      <c r="C54" s="80">
        <v>34469370</v>
      </c>
      <c r="D54" s="81">
        <v>1939053</v>
      </c>
      <c r="E54" s="81">
        <v>0</v>
      </c>
      <c r="F54" s="81">
        <v>0</v>
      </c>
      <c r="G54" s="81">
        <v>0</v>
      </c>
      <c r="H54" s="81">
        <v>0</v>
      </c>
      <c r="I54" s="81">
        <v>1904940</v>
      </c>
      <c r="J54" s="81">
        <v>0</v>
      </c>
      <c r="K54" s="79">
        <f t="shared" si="0"/>
        <v>38313363</v>
      </c>
    </row>
    <row r="55" spans="1:11" x14ac:dyDescent="0.25">
      <c r="A55" s="46" t="s">
        <v>52</v>
      </c>
      <c r="B55" s="26"/>
      <c r="C55" s="80">
        <v>0</v>
      </c>
      <c r="D55" s="81">
        <v>0</v>
      </c>
      <c r="E55" s="81">
        <v>0</v>
      </c>
      <c r="F55" s="81">
        <v>0</v>
      </c>
      <c r="G55" s="81">
        <v>0</v>
      </c>
      <c r="H55" s="81">
        <v>0</v>
      </c>
      <c r="I55" s="81">
        <v>63602</v>
      </c>
      <c r="J55" s="81">
        <v>0</v>
      </c>
      <c r="K55" s="79">
        <f t="shared" si="0"/>
        <v>63602</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278866</v>
      </c>
      <c r="J57" s="81">
        <v>0</v>
      </c>
      <c r="K57" s="79">
        <f t="shared" si="0"/>
        <v>278866</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0</v>
      </c>
      <c r="F59" s="81">
        <v>0</v>
      </c>
      <c r="G59" s="81">
        <v>0</v>
      </c>
      <c r="H59" s="81">
        <v>0</v>
      </c>
      <c r="I59" s="81">
        <v>1426817</v>
      </c>
      <c r="J59" s="81">
        <v>0</v>
      </c>
      <c r="K59" s="79">
        <f t="shared" si="0"/>
        <v>1426817</v>
      </c>
    </row>
    <row r="60" spans="1:11" x14ac:dyDescent="0.25">
      <c r="A60" s="46" t="s">
        <v>99</v>
      </c>
      <c r="B60" s="26"/>
      <c r="C60" s="80">
        <v>4130957</v>
      </c>
      <c r="D60" s="81">
        <v>0</v>
      </c>
      <c r="E60" s="81">
        <v>0</v>
      </c>
      <c r="F60" s="81">
        <v>0</v>
      </c>
      <c r="G60" s="81">
        <v>0</v>
      </c>
      <c r="H60" s="81">
        <v>0</v>
      </c>
      <c r="I60" s="81">
        <v>385667</v>
      </c>
      <c r="J60" s="81">
        <v>232648</v>
      </c>
      <c r="K60" s="79">
        <f t="shared" si="0"/>
        <v>4749272</v>
      </c>
    </row>
    <row r="61" spans="1:11" x14ac:dyDescent="0.25">
      <c r="A61" s="46" t="s">
        <v>56</v>
      </c>
      <c r="B61" s="26"/>
      <c r="C61" s="80">
        <v>7050008</v>
      </c>
      <c r="D61" s="81">
        <v>0</v>
      </c>
      <c r="E61" s="81">
        <v>0</v>
      </c>
      <c r="F61" s="81">
        <v>0</v>
      </c>
      <c r="G61" s="81">
        <v>0</v>
      </c>
      <c r="H61" s="81">
        <v>0</v>
      </c>
      <c r="I61" s="81">
        <v>76000</v>
      </c>
      <c r="J61" s="81">
        <v>0</v>
      </c>
      <c r="K61" s="79">
        <f t="shared" si="0"/>
        <v>7126008</v>
      </c>
    </row>
    <row r="62" spans="1:11" x14ac:dyDescent="0.25">
      <c r="A62" s="46" t="s">
        <v>6</v>
      </c>
      <c r="B62" s="26"/>
      <c r="C62" s="80">
        <v>17383486</v>
      </c>
      <c r="D62" s="81">
        <v>0</v>
      </c>
      <c r="E62" s="81">
        <v>0</v>
      </c>
      <c r="F62" s="81">
        <v>0</v>
      </c>
      <c r="G62" s="81">
        <v>0</v>
      </c>
      <c r="H62" s="81">
        <v>0</v>
      </c>
      <c r="I62" s="81">
        <v>0</v>
      </c>
      <c r="J62" s="81">
        <v>0</v>
      </c>
      <c r="K62" s="79">
        <f t="shared" si="0"/>
        <v>17383486</v>
      </c>
    </row>
    <row r="63" spans="1:11" x14ac:dyDescent="0.25">
      <c r="A63" s="46" t="s">
        <v>5</v>
      </c>
      <c r="B63" s="26"/>
      <c r="C63" s="80">
        <v>0</v>
      </c>
      <c r="D63" s="81">
        <v>0</v>
      </c>
      <c r="E63" s="81">
        <v>0</v>
      </c>
      <c r="F63" s="81">
        <v>0</v>
      </c>
      <c r="G63" s="81">
        <v>0</v>
      </c>
      <c r="H63" s="81">
        <v>0</v>
      </c>
      <c r="I63" s="81">
        <v>217105</v>
      </c>
      <c r="J63" s="81">
        <v>0</v>
      </c>
      <c r="K63" s="79">
        <f t="shared" si="0"/>
        <v>217105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15031</v>
      </c>
      <c r="J66" s="81">
        <v>0</v>
      </c>
      <c r="K66" s="79">
        <f t="shared" si="0"/>
        <v>15031</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394051</v>
      </c>
      <c r="J68" s="81">
        <v>526125</v>
      </c>
      <c r="K68" s="79">
        <f t="shared" si="0"/>
        <v>920176</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1413892</v>
      </c>
      <c r="D71" s="81">
        <v>0</v>
      </c>
      <c r="E71" s="81">
        <v>0</v>
      </c>
      <c r="F71" s="81">
        <v>0</v>
      </c>
      <c r="G71" s="81">
        <v>0</v>
      </c>
      <c r="H71" s="81">
        <v>0</v>
      </c>
      <c r="I71" s="81">
        <v>0</v>
      </c>
      <c r="J71" s="81">
        <v>0</v>
      </c>
      <c r="K71" s="79">
        <f>SUM(C71:J71)</f>
        <v>1413892</v>
      </c>
    </row>
    <row r="72" spans="1:11" x14ac:dyDescent="0.25">
      <c r="A72" s="56" t="s">
        <v>93</v>
      </c>
      <c r="B72" s="59"/>
      <c r="C72" s="60">
        <f t="shared" ref="C72:K72" si="1">SUM(C5:C71)</f>
        <v>136003595</v>
      </c>
      <c r="D72" s="61">
        <f t="shared" si="1"/>
        <v>1939053</v>
      </c>
      <c r="E72" s="61">
        <f t="shared" si="1"/>
        <v>1855899</v>
      </c>
      <c r="F72" s="61">
        <f t="shared" si="1"/>
        <v>1611669</v>
      </c>
      <c r="G72" s="61">
        <f t="shared" si="1"/>
        <v>88916</v>
      </c>
      <c r="H72" s="61">
        <f>SUM(H5:H71)</f>
        <v>7356</v>
      </c>
      <c r="I72" s="61">
        <f>SUM(I5:I71)</f>
        <v>20108691</v>
      </c>
      <c r="J72" s="61">
        <f>SUM(J5:J71)</f>
        <v>758953</v>
      </c>
      <c r="K72" s="62">
        <f t="shared" si="1"/>
        <v>162374132</v>
      </c>
    </row>
    <row r="73" spans="1:11" x14ac:dyDescent="0.25">
      <c r="A73" s="56" t="s">
        <v>74</v>
      </c>
      <c r="B73" s="59"/>
      <c r="C73" s="63">
        <f>(C72/$K72)</f>
        <v>0.83759397709975136</v>
      </c>
      <c r="D73" s="64">
        <f t="shared" ref="D73:K73" si="2">(D72/$K72)</f>
        <v>1.194188369856844E-2</v>
      </c>
      <c r="E73" s="64">
        <f t="shared" si="2"/>
        <v>1.1429770106484695E-2</v>
      </c>
      <c r="F73" s="64">
        <f t="shared" si="2"/>
        <v>9.9256512114873074E-3</v>
      </c>
      <c r="G73" s="64">
        <f t="shared" si="2"/>
        <v>5.4759954005481615E-4</v>
      </c>
      <c r="H73" s="64">
        <f t="shared" si="2"/>
        <v>4.5302782588546803E-5</v>
      </c>
      <c r="I73" s="64">
        <f>(I72/$K72)</f>
        <v>0.12384171513230938</v>
      </c>
      <c r="J73" s="64">
        <f t="shared" si="2"/>
        <v>4.6741004287554865E-3</v>
      </c>
      <c r="K73" s="65">
        <f t="shared" si="2"/>
        <v>1</v>
      </c>
    </row>
    <row r="74" spans="1:11" x14ac:dyDescent="0.25">
      <c r="A74" s="66" t="s">
        <v>96</v>
      </c>
      <c r="B74" s="52"/>
      <c r="C74" s="67">
        <f>COUNTIF(C5:C71,"&gt;0")</f>
        <v>15</v>
      </c>
      <c r="D74" s="67">
        <f t="shared" ref="D74:K74" si="3">COUNTIF(D5:D71,"&gt;0")</f>
        <v>1</v>
      </c>
      <c r="E74" s="67">
        <f t="shared" si="3"/>
        <v>3</v>
      </c>
      <c r="F74" s="67">
        <f t="shared" si="3"/>
        <v>2</v>
      </c>
      <c r="G74" s="67">
        <f t="shared" si="3"/>
        <v>1</v>
      </c>
      <c r="H74" s="67">
        <f t="shared" si="3"/>
        <v>1</v>
      </c>
      <c r="I74" s="67">
        <f t="shared" si="3"/>
        <v>27</v>
      </c>
      <c r="J74" s="67">
        <f t="shared" si="3"/>
        <v>3</v>
      </c>
      <c r="K74" s="69">
        <f t="shared" si="3"/>
        <v>36</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sheetData>
  <printOptions horizontalCentered="1"/>
  <pageMargins left="0.5" right="0.5" top="0.5" bottom="0.5" header="0.3" footer="0.3"/>
  <pageSetup scale="80" fitToHeight="0" orientation="landscape" horizontalDpi="200" verticalDpi="200" r:id="rId1"/>
  <headerFooter>
    <oddFooter>&amp;LOffice of Economic and Demographic Research&amp;RPage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8"/>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115</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341187</v>
      </c>
      <c r="J5" s="22">
        <v>0</v>
      </c>
      <c r="K5" s="24">
        <f>SUM(C5:J5)</f>
        <v>341187</v>
      </c>
    </row>
    <row r="6" spans="1:11" x14ac:dyDescent="0.25">
      <c r="A6" s="46" t="s">
        <v>8</v>
      </c>
      <c r="B6" s="26"/>
      <c r="C6" s="80">
        <v>598425</v>
      </c>
      <c r="D6" s="81">
        <v>0</v>
      </c>
      <c r="E6" s="81">
        <v>0</v>
      </c>
      <c r="F6" s="81">
        <v>0</v>
      </c>
      <c r="G6" s="81">
        <v>0</v>
      </c>
      <c r="H6" s="81">
        <v>0</v>
      </c>
      <c r="I6" s="81">
        <v>0</v>
      </c>
      <c r="J6" s="81">
        <v>0</v>
      </c>
      <c r="K6" s="79">
        <f>SUM(C6:J6)</f>
        <v>598425</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14385254</v>
      </c>
      <c r="D9" s="81">
        <v>0</v>
      </c>
      <c r="E9" s="81">
        <v>0</v>
      </c>
      <c r="F9" s="81">
        <v>0</v>
      </c>
      <c r="G9" s="81">
        <v>0</v>
      </c>
      <c r="H9" s="81">
        <v>0</v>
      </c>
      <c r="I9" s="81">
        <v>0</v>
      </c>
      <c r="J9" s="81">
        <v>0</v>
      </c>
      <c r="K9" s="79">
        <f t="shared" si="0"/>
        <v>14385254</v>
      </c>
    </row>
    <row r="10" spans="1:11" x14ac:dyDescent="0.25">
      <c r="A10" s="46" t="s">
        <v>12</v>
      </c>
      <c r="B10" s="26"/>
      <c r="C10" s="80">
        <v>903195</v>
      </c>
      <c r="D10" s="81">
        <v>0</v>
      </c>
      <c r="E10" s="81">
        <v>0</v>
      </c>
      <c r="F10" s="81">
        <v>0</v>
      </c>
      <c r="G10" s="81">
        <v>0</v>
      </c>
      <c r="H10" s="81">
        <v>0</v>
      </c>
      <c r="I10" s="81">
        <v>0</v>
      </c>
      <c r="J10" s="81">
        <v>0</v>
      </c>
      <c r="K10" s="79">
        <f t="shared" si="0"/>
        <v>903195</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9821490</v>
      </c>
      <c r="D12" s="81">
        <v>0</v>
      </c>
      <c r="E12" s="81">
        <v>0</v>
      </c>
      <c r="F12" s="81">
        <v>0</v>
      </c>
      <c r="G12" s="81">
        <v>0</v>
      </c>
      <c r="H12" s="81">
        <v>0</v>
      </c>
      <c r="I12" s="81">
        <v>0</v>
      </c>
      <c r="J12" s="81">
        <v>0</v>
      </c>
      <c r="K12" s="79">
        <f t="shared" si="0"/>
        <v>9821490</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7736</v>
      </c>
      <c r="D14" s="81">
        <v>0</v>
      </c>
      <c r="E14" s="81">
        <v>0</v>
      </c>
      <c r="F14" s="81">
        <v>0</v>
      </c>
      <c r="G14" s="81">
        <v>0</v>
      </c>
      <c r="H14" s="81">
        <v>0</v>
      </c>
      <c r="I14" s="81">
        <v>1452042</v>
      </c>
      <c r="J14" s="81">
        <v>0</v>
      </c>
      <c r="K14" s="79">
        <f t="shared" si="0"/>
        <v>1459778</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135545</v>
      </c>
      <c r="J16" s="81">
        <v>0</v>
      </c>
      <c r="K16" s="79">
        <f t="shared" si="0"/>
        <v>135545</v>
      </c>
    </row>
    <row r="17" spans="1:11" x14ac:dyDescent="0.25">
      <c r="A17" s="46" t="s">
        <v>105</v>
      </c>
      <c r="B17" s="26"/>
      <c r="C17" s="80">
        <v>1290519</v>
      </c>
      <c r="D17" s="81">
        <v>0</v>
      </c>
      <c r="E17" s="81">
        <v>0</v>
      </c>
      <c r="F17" s="81">
        <v>0</v>
      </c>
      <c r="G17" s="81">
        <v>0</v>
      </c>
      <c r="H17" s="81">
        <v>0</v>
      </c>
      <c r="I17" s="81">
        <v>0</v>
      </c>
      <c r="J17" s="81">
        <v>0</v>
      </c>
      <c r="K17" s="79">
        <f t="shared" si="0"/>
        <v>1290519</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11813944</v>
      </c>
      <c r="D20" s="81">
        <v>0</v>
      </c>
      <c r="E20" s="81">
        <v>0</v>
      </c>
      <c r="F20" s="81">
        <v>1612434</v>
      </c>
      <c r="G20" s="81">
        <v>0</v>
      </c>
      <c r="H20" s="81">
        <v>0</v>
      </c>
      <c r="I20" s="81">
        <v>2036924</v>
      </c>
      <c r="J20" s="81">
        <v>148</v>
      </c>
      <c r="K20" s="79">
        <f t="shared" si="0"/>
        <v>15463450</v>
      </c>
    </row>
    <row r="21" spans="1:11" x14ac:dyDescent="0.25">
      <c r="A21" s="46" t="s">
        <v>21</v>
      </c>
      <c r="B21" s="26"/>
      <c r="C21" s="80">
        <v>0</v>
      </c>
      <c r="D21" s="81">
        <v>0</v>
      </c>
      <c r="E21" s="81">
        <v>0</v>
      </c>
      <c r="F21" s="81">
        <v>0</v>
      </c>
      <c r="G21" s="81">
        <v>0</v>
      </c>
      <c r="H21" s="81">
        <v>0</v>
      </c>
      <c r="I21" s="81">
        <v>156709</v>
      </c>
      <c r="J21" s="81">
        <v>0</v>
      </c>
      <c r="K21" s="79">
        <f t="shared" si="0"/>
        <v>156709</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150934</v>
      </c>
      <c r="J23" s="81">
        <v>0</v>
      </c>
      <c r="K23" s="79">
        <f t="shared" si="0"/>
        <v>150934</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74313</v>
      </c>
      <c r="J25" s="81">
        <v>44587</v>
      </c>
      <c r="K25" s="79">
        <f t="shared" si="0"/>
        <v>118900</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65141</v>
      </c>
      <c r="H29" s="81">
        <v>0</v>
      </c>
      <c r="I29" s="81">
        <v>133750</v>
      </c>
      <c r="J29" s="81">
        <v>0</v>
      </c>
      <c r="K29" s="79">
        <f t="shared" si="0"/>
        <v>198891</v>
      </c>
    </row>
    <row r="30" spans="1:11" x14ac:dyDescent="0.25">
      <c r="A30" s="46" t="s">
        <v>31</v>
      </c>
      <c r="B30" s="26"/>
      <c r="C30" s="80">
        <v>0</v>
      </c>
      <c r="D30" s="81">
        <v>0</v>
      </c>
      <c r="E30" s="81">
        <v>0</v>
      </c>
      <c r="F30" s="81">
        <v>0</v>
      </c>
      <c r="G30" s="81">
        <v>0</v>
      </c>
      <c r="H30" s="81">
        <v>0</v>
      </c>
      <c r="I30" s="81">
        <v>24000</v>
      </c>
      <c r="J30" s="81">
        <v>0</v>
      </c>
      <c r="K30" s="79">
        <f t="shared" si="0"/>
        <v>24000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3079</v>
      </c>
      <c r="F32" s="81">
        <v>0</v>
      </c>
      <c r="G32" s="81">
        <v>0</v>
      </c>
      <c r="H32" s="81">
        <v>7298</v>
      </c>
      <c r="I32" s="81">
        <v>0</v>
      </c>
      <c r="J32" s="81">
        <v>0</v>
      </c>
      <c r="K32" s="79">
        <f t="shared" si="0"/>
        <v>10377</v>
      </c>
    </row>
    <row r="33" spans="1:11" x14ac:dyDescent="0.25">
      <c r="A33" s="46" t="s">
        <v>34</v>
      </c>
      <c r="B33" s="26"/>
      <c r="C33" s="80">
        <v>0</v>
      </c>
      <c r="D33" s="81">
        <v>0</v>
      </c>
      <c r="E33" s="81">
        <v>0</v>
      </c>
      <c r="F33" s="81">
        <v>0</v>
      </c>
      <c r="G33" s="81">
        <v>0</v>
      </c>
      <c r="H33" s="81">
        <v>0</v>
      </c>
      <c r="I33" s="81">
        <v>500</v>
      </c>
      <c r="J33" s="81">
        <v>0</v>
      </c>
      <c r="K33" s="79">
        <f t="shared" si="0"/>
        <v>500</v>
      </c>
    </row>
    <row r="34" spans="1:11" x14ac:dyDescent="0.25">
      <c r="A34" s="46" t="s">
        <v>35</v>
      </c>
      <c r="B34" s="26"/>
      <c r="C34" s="80">
        <v>6698493</v>
      </c>
      <c r="D34" s="81">
        <v>0</v>
      </c>
      <c r="E34" s="81">
        <v>1773323</v>
      </c>
      <c r="F34" s="81">
        <v>54927</v>
      </c>
      <c r="G34" s="81">
        <v>0</v>
      </c>
      <c r="H34" s="81">
        <v>0</v>
      </c>
      <c r="I34" s="81">
        <v>597330</v>
      </c>
      <c r="J34" s="81">
        <v>0</v>
      </c>
      <c r="K34" s="79">
        <f t="shared" si="0"/>
        <v>9124073</v>
      </c>
    </row>
    <row r="35" spans="1:11" x14ac:dyDescent="0.25">
      <c r="A35" s="46" t="s">
        <v>36</v>
      </c>
      <c r="B35" s="26"/>
      <c r="C35" s="80">
        <v>0</v>
      </c>
      <c r="D35" s="81">
        <v>0</v>
      </c>
      <c r="E35" s="81">
        <v>0</v>
      </c>
      <c r="F35" s="81">
        <v>0</v>
      </c>
      <c r="G35" s="81">
        <v>0</v>
      </c>
      <c r="H35" s="81">
        <v>0</v>
      </c>
      <c r="I35" s="81">
        <v>2510460</v>
      </c>
      <c r="J35" s="81">
        <v>0</v>
      </c>
      <c r="K35" s="79">
        <f t="shared" si="0"/>
        <v>2510460</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18362061</v>
      </c>
      <c r="D39" s="81">
        <v>0</v>
      </c>
      <c r="E39" s="81">
        <v>0</v>
      </c>
      <c r="F39" s="81">
        <v>0</v>
      </c>
      <c r="G39" s="81">
        <v>0</v>
      </c>
      <c r="H39" s="81">
        <v>0</v>
      </c>
      <c r="I39" s="81">
        <v>2366477</v>
      </c>
      <c r="J39" s="81">
        <v>0</v>
      </c>
      <c r="K39" s="79">
        <f t="shared" si="0"/>
        <v>20728538</v>
      </c>
    </row>
    <row r="40" spans="1:11" x14ac:dyDescent="0.25">
      <c r="A40" s="46" t="s">
        <v>40</v>
      </c>
      <c r="B40" s="26"/>
      <c r="C40" s="80">
        <v>0</v>
      </c>
      <c r="D40" s="81">
        <v>0</v>
      </c>
      <c r="E40" s="81">
        <v>0</v>
      </c>
      <c r="F40" s="81">
        <v>0</v>
      </c>
      <c r="G40" s="81">
        <v>0</v>
      </c>
      <c r="H40" s="81">
        <v>0</v>
      </c>
      <c r="I40" s="81">
        <v>311644</v>
      </c>
      <c r="J40" s="81">
        <v>0</v>
      </c>
      <c r="K40" s="79">
        <f t="shared" si="0"/>
        <v>311644</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1000</v>
      </c>
      <c r="J45" s="81">
        <v>0</v>
      </c>
      <c r="K45" s="79">
        <f t="shared" si="0"/>
        <v>1000</v>
      </c>
    </row>
    <row r="46" spans="1:11" x14ac:dyDescent="0.25">
      <c r="A46" s="46" t="s">
        <v>45</v>
      </c>
      <c r="B46" s="26"/>
      <c r="C46" s="80">
        <v>8814784</v>
      </c>
      <c r="D46" s="81">
        <v>0</v>
      </c>
      <c r="E46" s="81">
        <v>0</v>
      </c>
      <c r="F46" s="81">
        <v>0</v>
      </c>
      <c r="G46" s="81">
        <v>0</v>
      </c>
      <c r="H46" s="81">
        <v>0</v>
      </c>
      <c r="I46" s="81">
        <v>911911</v>
      </c>
      <c r="J46" s="81">
        <v>0</v>
      </c>
      <c r="K46" s="79">
        <f t="shared" si="0"/>
        <v>9726695</v>
      </c>
    </row>
    <row r="47" spans="1:11" x14ac:dyDescent="0.25">
      <c r="A47" s="46" t="s">
        <v>46</v>
      </c>
      <c r="B47" s="26"/>
      <c r="C47" s="80">
        <v>24580826</v>
      </c>
      <c r="D47" s="81">
        <v>0</v>
      </c>
      <c r="E47" s="81">
        <v>0</v>
      </c>
      <c r="F47" s="81">
        <v>0</v>
      </c>
      <c r="G47" s="81">
        <v>0</v>
      </c>
      <c r="H47" s="81">
        <v>0</v>
      </c>
      <c r="I47" s="81">
        <v>0</v>
      </c>
      <c r="J47" s="81">
        <v>0</v>
      </c>
      <c r="K47" s="79">
        <f t="shared" si="0"/>
        <v>24580826</v>
      </c>
    </row>
    <row r="48" spans="1:11" x14ac:dyDescent="0.25">
      <c r="A48" s="46" t="s">
        <v>47</v>
      </c>
      <c r="B48" s="26"/>
      <c r="C48" s="80">
        <v>0</v>
      </c>
      <c r="D48" s="81">
        <v>0</v>
      </c>
      <c r="E48" s="81">
        <v>0</v>
      </c>
      <c r="F48" s="81">
        <v>0</v>
      </c>
      <c r="G48" s="81">
        <v>0</v>
      </c>
      <c r="H48" s="81">
        <v>0</v>
      </c>
      <c r="I48" s="81">
        <v>581819</v>
      </c>
      <c r="J48" s="81">
        <v>0</v>
      </c>
      <c r="K48" s="79">
        <f t="shared" si="0"/>
        <v>581819</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435784</v>
      </c>
      <c r="J51" s="81">
        <v>0</v>
      </c>
      <c r="K51" s="79">
        <f t="shared" si="0"/>
        <v>435784</v>
      </c>
    </row>
    <row r="52" spans="1:11" x14ac:dyDescent="0.25">
      <c r="A52" s="46" t="s">
        <v>50</v>
      </c>
      <c r="B52" s="26"/>
      <c r="C52" s="80">
        <v>0</v>
      </c>
      <c r="D52" s="81">
        <v>0</v>
      </c>
      <c r="E52" s="81">
        <v>0</v>
      </c>
      <c r="F52" s="81">
        <v>0</v>
      </c>
      <c r="G52" s="81">
        <v>0</v>
      </c>
      <c r="H52" s="81">
        <v>0</v>
      </c>
      <c r="I52" s="81">
        <v>7150</v>
      </c>
      <c r="J52" s="81">
        <v>0</v>
      </c>
      <c r="K52" s="79">
        <f t="shared" si="0"/>
        <v>7150</v>
      </c>
    </row>
    <row r="53" spans="1:11" x14ac:dyDescent="0.25">
      <c r="A53" s="46" t="s">
        <v>51</v>
      </c>
      <c r="B53" s="26"/>
      <c r="C53" s="80">
        <v>0</v>
      </c>
      <c r="D53" s="81">
        <v>0</v>
      </c>
      <c r="E53" s="81">
        <v>0</v>
      </c>
      <c r="F53" s="81">
        <v>0</v>
      </c>
      <c r="G53" s="81">
        <v>0</v>
      </c>
      <c r="H53" s="81">
        <v>0</v>
      </c>
      <c r="I53" s="81">
        <v>2808238</v>
      </c>
      <c r="J53" s="81">
        <v>0</v>
      </c>
      <c r="K53" s="79">
        <f t="shared" si="0"/>
        <v>2808238</v>
      </c>
    </row>
    <row r="54" spans="1:11" x14ac:dyDescent="0.25">
      <c r="A54" s="46" t="s">
        <v>4</v>
      </c>
      <c r="B54" s="26"/>
      <c r="C54" s="80">
        <v>35378969</v>
      </c>
      <c r="D54" s="81">
        <v>2106757</v>
      </c>
      <c r="E54" s="81">
        <v>0</v>
      </c>
      <c r="F54" s="81">
        <v>0</v>
      </c>
      <c r="G54" s="81">
        <v>0</v>
      </c>
      <c r="H54" s="81">
        <v>0</v>
      </c>
      <c r="I54" s="81">
        <v>1490997</v>
      </c>
      <c r="J54" s="81">
        <v>0</v>
      </c>
      <c r="K54" s="79">
        <f t="shared" si="0"/>
        <v>38976723</v>
      </c>
    </row>
    <row r="55" spans="1:11" x14ac:dyDescent="0.25">
      <c r="A55" s="46" t="s">
        <v>52</v>
      </c>
      <c r="B55" s="26"/>
      <c r="C55" s="80">
        <v>0</v>
      </c>
      <c r="D55" s="81">
        <v>0</v>
      </c>
      <c r="E55" s="81">
        <v>0</v>
      </c>
      <c r="F55" s="81">
        <v>0</v>
      </c>
      <c r="G55" s="81">
        <v>0</v>
      </c>
      <c r="H55" s="81">
        <v>0</v>
      </c>
      <c r="I55" s="81">
        <v>76587</v>
      </c>
      <c r="J55" s="81">
        <v>0</v>
      </c>
      <c r="K55" s="79">
        <f t="shared" si="0"/>
        <v>76587</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312330</v>
      </c>
      <c r="J57" s="81">
        <v>0</v>
      </c>
      <c r="K57" s="79">
        <f t="shared" si="0"/>
        <v>312330</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1293007</v>
      </c>
      <c r="F59" s="81">
        <v>0</v>
      </c>
      <c r="G59" s="81">
        <v>0</v>
      </c>
      <c r="H59" s="81">
        <v>0</v>
      </c>
      <c r="I59" s="81">
        <v>0</v>
      </c>
      <c r="J59" s="81">
        <v>0</v>
      </c>
      <c r="K59" s="79">
        <f t="shared" si="0"/>
        <v>1293007</v>
      </c>
    </row>
    <row r="60" spans="1:11" x14ac:dyDescent="0.25">
      <c r="A60" s="46" t="s">
        <v>99</v>
      </c>
      <c r="B60" s="26"/>
      <c r="C60" s="80">
        <v>3921290</v>
      </c>
      <c r="D60" s="81">
        <v>0</v>
      </c>
      <c r="E60" s="81">
        <v>0</v>
      </c>
      <c r="F60" s="81">
        <v>0</v>
      </c>
      <c r="G60" s="81">
        <v>0</v>
      </c>
      <c r="H60" s="81">
        <v>0</v>
      </c>
      <c r="I60" s="81">
        <v>363874</v>
      </c>
      <c r="J60" s="81">
        <v>0</v>
      </c>
      <c r="K60" s="79">
        <f t="shared" si="0"/>
        <v>4285164</v>
      </c>
    </row>
    <row r="61" spans="1:11" x14ac:dyDescent="0.25">
      <c r="A61" s="46" t="s">
        <v>56</v>
      </c>
      <c r="B61" s="26"/>
      <c r="C61" s="80">
        <v>6984779</v>
      </c>
      <c r="D61" s="81">
        <v>0</v>
      </c>
      <c r="E61" s="81">
        <v>0</v>
      </c>
      <c r="F61" s="81">
        <v>0</v>
      </c>
      <c r="G61" s="81">
        <v>0</v>
      </c>
      <c r="H61" s="81">
        <v>0</v>
      </c>
      <c r="I61" s="81">
        <v>76000</v>
      </c>
      <c r="J61" s="81">
        <v>0</v>
      </c>
      <c r="K61" s="79">
        <f t="shared" si="0"/>
        <v>7060779</v>
      </c>
    </row>
    <row r="62" spans="1:11" x14ac:dyDescent="0.25">
      <c r="A62" s="46" t="s">
        <v>6</v>
      </c>
      <c r="B62" s="26"/>
      <c r="C62" s="80">
        <v>17873285</v>
      </c>
      <c r="D62" s="81">
        <v>0</v>
      </c>
      <c r="E62" s="81">
        <v>0</v>
      </c>
      <c r="F62" s="81">
        <v>0</v>
      </c>
      <c r="G62" s="81">
        <v>0</v>
      </c>
      <c r="H62" s="81">
        <v>0</v>
      </c>
      <c r="I62" s="81">
        <v>0</v>
      </c>
      <c r="J62" s="81">
        <v>0</v>
      </c>
      <c r="K62" s="79">
        <f t="shared" si="0"/>
        <v>17873285</v>
      </c>
    </row>
    <row r="63" spans="1:11" x14ac:dyDescent="0.25">
      <c r="A63" s="46" t="s">
        <v>5</v>
      </c>
      <c r="B63" s="26"/>
      <c r="C63" s="80">
        <v>0</v>
      </c>
      <c r="D63" s="81">
        <v>0</v>
      </c>
      <c r="E63" s="81">
        <v>0</v>
      </c>
      <c r="F63" s="81">
        <v>0</v>
      </c>
      <c r="G63" s="81">
        <v>0</v>
      </c>
      <c r="H63" s="81">
        <v>0</v>
      </c>
      <c r="I63" s="81">
        <v>168495</v>
      </c>
      <c r="J63" s="81">
        <v>0</v>
      </c>
      <c r="K63" s="79">
        <f t="shared" si="0"/>
        <v>168495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17281</v>
      </c>
      <c r="J66" s="81">
        <v>0</v>
      </c>
      <c r="K66" s="79">
        <f t="shared" si="0"/>
        <v>17281</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363510</v>
      </c>
      <c r="J68" s="81">
        <v>501050</v>
      </c>
      <c r="K68" s="79">
        <f t="shared" si="0"/>
        <v>864560</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1463563</v>
      </c>
      <c r="D71" s="81">
        <v>0</v>
      </c>
      <c r="E71" s="81">
        <v>0</v>
      </c>
      <c r="F71" s="81">
        <v>0</v>
      </c>
      <c r="G71" s="81">
        <v>0</v>
      </c>
      <c r="H71" s="81">
        <v>0</v>
      </c>
      <c r="I71" s="81">
        <v>0</v>
      </c>
      <c r="J71" s="81">
        <v>0</v>
      </c>
      <c r="K71" s="79">
        <f>SUM(C71:J71)</f>
        <v>1463563</v>
      </c>
    </row>
    <row r="72" spans="1:11" x14ac:dyDescent="0.25">
      <c r="A72" s="56" t="s">
        <v>93</v>
      </c>
      <c r="B72" s="59"/>
      <c r="C72" s="60">
        <f t="shared" ref="C72:K72" si="1">SUM(C5:C71)</f>
        <v>162898613</v>
      </c>
      <c r="D72" s="61">
        <f t="shared" si="1"/>
        <v>2106757</v>
      </c>
      <c r="E72" s="61">
        <f t="shared" si="1"/>
        <v>3069409</v>
      </c>
      <c r="F72" s="61">
        <f t="shared" si="1"/>
        <v>1667361</v>
      </c>
      <c r="G72" s="61">
        <f t="shared" si="1"/>
        <v>65141</v>
      </c>
      <c r="H72" s="61">
        <f>SUM(H5:H71)</f>
        <v>7298</v>
      </c>
      <c r="I72" s="61">
        <f>SUM(I5:I71)</f>
        <v>17906791</v>
      </c>
      <c r="J72" s="61">
        <f>SUM(J5:J71)</f>
        <v>545785</v>
      </c>
      <c r="K72" s="62">
        <f t="shared" si="1"/>
        <v>188267155</v>
      </c>
    </row>
    <row r="73" spans="1:11" x14ac:dyDescent="0.25">
      <c r="A73" s="56" t="s">
        <v>74</v>
      </c>
      <c r="B73" s="59"/>
      <c r="C73" s="63">
        <f>(C72/$K72)</f>
        <v>0.86525242812534131</v>
      </c>
      <c r="D73" s="64">
        <f t="shared" ref="D73:K73" si="2">(D72/$K72)</f>
        <v>1.1190252489872703E-2</v>
      </c>
      <c r="E73" s="64">
        <f t="shared" si="2"/>
        <v>1.6303475770906507E-2</v>
      </c>
      <c r="F73" s="64">
        <f t="shared" si="2"/>
        <v>8.856356277333664E-3</v>
      </c>
      <c r="G73" s="64">
        <f t="shared" si="2"/>
        <v>3.4600299770823009E-4</v>
      </c>
      <c r="H73" s="64">
        <f t="shared" si="2"/>
        <v>3.8764063758226973E-5</v>
      </c>
      <c r="I73" s="64">
        <f>(I72/$K72)</f>
        <v>9.5113728148704432E-2</v>
      </c>
      <c r="J73" s="64">
        <f t="shared" si="2"/>
        <v>2.8989921263748845E-3</v>
      </c>
      <c r="K73" s="65">
        <f t="shared" si="2"/>
        <v>1</v>
      </c>
    </row>
    <row r="74" spans="1:11" x14ac:dyDescent="0.25">
      <c r="A74" s="66" t="s">
        <v>96</v>
      </c>
      <c r="B74" s="52"/>
      <c r="C74" s="67">
        <f>COUNTIF(C5:C71,"&gt;0")</f>
        <v>16</v>
      </c>
      <c r="D74" s="67">
        <f t="shared" ref="D74:K74" si="3">COUNTIF(D5:D71,"&gt;0")</f>
        <v>1</v>
      </c>
      <c r="E74" s="67">
        <f t="shared" si="3"/>
        <v>3</v>
      </c>
      <c r="F74" s="67">
        <f t="shared" si="3"/>
        <v>2</v>
      </c>
      <c r="G74" s="67">
        <f t="shared" si="3"/>
        <v>1</v>
      </c>
      <c r="H74" s="67">
        <f t="shared" si="3"/>
        <v>1</v>
      </c>
      <c r="I74" s="67">
        <f t="shared" si="3"/>
        <v>28</v>
      </c>
      <c r="J74" s="67">
        <f t="shared" si="3"/>
        <v>3</v>
      </c>
      <c r="K74" s="69">
        <f t="shared" si="3"/>
        <v>38</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8"/>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114</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313939</v>
      </c>
      <c r="J5" s="22">
        <v>0</v>
      </c>
      <c r="K5" s="24">
        <f>SUM(C5:J5)</f>
        <v>313939</v>
      </c>
    </row>
    <row r="6" spans="1:11" x14ac:dyDescent="0.25">
      <c r="A6" s="46" t="s">
        <v>8</v>
      </c>
      <c r="B6" s="26"/>
      <c r="C6" s="80">
        <v>600138</v>
      </c>
      <c r="D6" s="81">
        <v>0</v>
      </c>
      <c r="E6" s="81">
        <v>0</v>
      </c>
      <c r="F6" s="81">
        <v>0</v>
      </c>
      <c r="G6" s="81">
        <v>0</v>
      </c>
      <c r="H6" s="81">
        <v>0</v>
      </c>
      <c r="I6" s="81">
        <v>0</v>
      </c>
      <c r="J6" s="81">
        <v>0</v>
      </c>
      <c r="K6" s="79">
        <f>SUM(C6:J6)</f>
        <v>600138</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14097326</v>
      </c>
      <c r="D9" s="81">
        <v>0</v>
      </c>
      <c r="E9" s="81">
        <v>0</v>
      </c>
      <c r="F9" s="81">
        <v>0</v>
      </c>
      <c r="G9" s="81">
        <v>0</v>
      </c>
      <c r="H9" s="81">
        <v>0</v>
      </c>
      <c r="I9" s="81">
        <v>0</v>
      </c>
      <c r="J9" s="81">
        <v>0</v>
      </c>
      <c r="K9" s="79">
        <f t="shared" si="0"/>
        <v>14097326</v>
      </c>
    </row>
    <row r="10" spans="1:11" x14ac:dyDescent="0.25">
      <c r="A10" s="46" t="s">
        <v>12</v>
      </c>
      <c r="B10" s="26"/>
      <c r="C10" s="80">
        <v>853000</v>
      </c>
      <c r="D10" s="81">
        <v>0</v>
      </c>
      <c r="E10" s="81">
        <v>0</v>
      </c>
      <c r="F10" s="81">
        <v>0</v>
      </c>
      <c r="G10" s="81">
        <v>0</v>
      </c>
      <c r="H10" s="81">
        <v>0</v>
      </c>
      <c r="I10" s="81">
        <v>0</v>
      </c>
      <c r="J10" s="81">
        <v>0</v>
      </c>
      <c r="K10" s="79">
        <f t="shared" si="0"/>
        <v>853000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9447366</v>
      </c>
      <c r="D12" s="81">
        <v>0</v>
      </c>
      <c r="E12" s="81">
        <v>0</v>
      </c>
      <c r="F12" s="81">
        <v>0</v>
      </c>
      <c r="G12" s="81">
        <v>0</v>
      </c>
      <c r="H12" s="81">
        <v>0</v>
      </c>
      <c r="I12" s="81">
        <v>0</v>
      </c>
      <c r="J12" s="81">
        <v>0</v>
      </c>
      <c r="K12" s="79">
        <f t="shared" si="0"/>
        <v>9447366</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7284</v>
      </c>
      <c r="D14" s="81">
        <v>0</v>
      </c>
      <c r="E14" s="81">
        <v>0</v>
      </c>
      <c r="F14" s="81">
        <v>0</v>
      </c>
      <c r="G14" s="81">
        <v>0</v>
      </c>
      <c r="H14" s="81">
        <v>0</v>
      </c>
      <c r="I14" s="81">
        <v>1616573</v>
      </c>
      <c r="J14" s="81">
        <v>0</v>
      </c>
      <c r="K14" s="79">
        <f t="shared" si="0"/>
        <v>1623857</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96711</v>
      </c>
      <c r="J16" s="81">
        <v>0</v>
      </c>
      <c r="K16" s="79">
        <f t="shared" si="0"/>
        <v>96711</v>
      </c>
    </row>
    <row r="17" spans="1:11" x14ac:dyDescent="0.25">
      <c r="A17" s="46" t="s">
        <v>105</v>
      </c>
      <c r="B17" s="26"/>
      <c r="C17" s="80">
        <v>1244743</v>
      </c>
      <c r="D17" s="81">
        <v>0</v>
      </c>
      <c r="E17" s="81">
        <v>0</v>
      </c>
      <c r="F17" s="81">
        <v>0</v>
      </c>
      <c r="G17" s="81">
        <v>0</v>
      </c>
      <c r="H17" s="81">
        <v>0</v>
      </c>
      <c r="I17" s="81">
        <v>0</v>
      </c>
      <c r="J17" s="81">
        <v>0</v>
      </c>
      <c r="K17" s="79">
        <f t="shared" si="0"/>
        <v>1244743</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11877216</v>
      </c>
      <c r="D20" s="81">
        <v>0</v>
      </c>
      <c r="E20" s="81">
        <v>0</v>
      </c>
      <c r="F20" s="81">
        <v>1589612</v>
      </c>
      <c r="G20" s="81">
        <v>0</v>
      </c>
      <c r="H20" s="81">
        <v>0</v>
      </c>
      <c r="I20" s="81">
        <v>1994081</v>
      </c>
      <c r="J20" s="81">
        <v>174</v>
      </c>
      <c r="K20" s="79">
        <f t="shared" si="0"/>
        <v>15461083</v>
      </c>
    </row>
    <row r="21" spans="1:11" x14ac:dyDescent="0.25">
      <c r="A21" s="46" t="s">
        <v>21</v>
      </c>
      <c r="B21" s="26"/>
      <c r="C21" s="80">
        <v>0</v>
      </c>
      <c r="D21" s="81">
        <v>0</v>
      </c>
      <c r="E21" s="81">
        <v>0</v>
      </c>
      <c r="F21" s="81">
        <v>0</v>
      </c>
      <c r="G21" s="81">
        <v>0</v>
      </c>
      <c r="H21" s="81">
        <v>0</v>
      </c>
      <c r="I21" s="81">
        <v>143003</v>
      </c>
      <c r="J21" s="81">
        <v>0</v>
      </c>
      <c r="K21" s="79">
        <f t="shared" si="0"/>
        <v>143003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141985</v>
      </c>
      <c r="J23" s="81">
        <v>0</v>
      </c>
      <c r="K23" s="79">
        <f t="shared" si="0"/>
        <v>141985</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73253</v>
      </c>
      <c r="J25" s="81">
        <v>45112</v>
      </c>
      <c r="K25" s="79">
        <f t="shared" si="0"/>
        <v>118365</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0</v>
      </c>
      <c r="H29" s="81">
        <v>0</v>
      </c>
      <c r="I29" s="81">
        <v>168911</v>
      </c>
      <c r="J29" s="81">
        <v>0</v>
      </c>
      <c r="K29" s="79">
        <f t="shared" si="0"/>
        <v>168911</v>
      </c>
    </row>
    <row r="30" spans="1:11" x14ac:dyDescent="0.25">
      <c r="A30" s="46" t="s">
        <v>31</v>
      </c>
      <c r="B30" s="26"/>
      <c r="C30" s="80">
        <v>0</v>
      </c>
      <c r="D30" s="81">
        <v>0</v>
      </c>
      <c r="E30" s="81">
        <v>0</v>
      </c>
      <c r="F30" s="81">
        <v>0</v>
      </c>
      <c r="G30" s="81">
        <v>0</v>
      </c>
      <c r="H30" s="81">
        <v>0</v>
      </c>
      <c r="I30" s="81">
        <v>26000</v>
      </c>
      <c r="J30" s="81">
        <v>0</v>
      </c>
      <c r="K30" s="79">
        <f t="shared" si="0"/>
        <v>26000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3062</v>
      </c>
      <c r="F32" s="81">
        <v>0</v>
      </c>
      <c r="G32" s="81">
        <v>0</v>
      </c>
      <c r="H32" s="81">
        <v>7321</v>
      </c>
      <c r="I32" s="81">
        <v>0</v>
      </c>
      <c r="J32" s="81">
        <v>0</v>
      </c>
      <c r="K32" s="79">
        <f t="shared" si="0"/>
        <v>10383</v>
      </c>
    </row>
    <row r="33" spans="1:11" x14ac:dyDescent="0.25">
      <c r="A33" s="46" t="s">
        <v>34</v>
      </c>
      <c r="B33" s="26"/>
      <c r="C33" s="80">
        <v>0</v>
      </c>
      <c r="D33" s="81">
        <v>0</v>
      </c>
      <c r="E33" s="81">
        <v>0</v>
      </c>
      <c r="F33" s="81">
        <v>0</v>
      </c>
      <c r="G33" s="81">
        <v>0</v>
      </c>
      <c r="H33" s="81">
        <v>0</v>
      </c>
      <c r="I33" s="81">
        <v>2000</v>
      </c>
      <c r="J33" s="81">
        <v>0</v>
      </c>
      <c r="K33" s="79">
        <f t="shared" si="0"/>
        <v>2000</v>
      </c>
    </row>
    <row r="34" spans="1:11" x14ac:dyDescent="0.25">
      <c r="A34" s="46" t="s">
        <v>35</v>
      </c>
      <c r="B34" s="26"/>
      <c r="C34" s="80">
        <v>7145065</v>
      </c>
      <c r="D34" s="81">
        <v>0</v>
      </c>
      <c r="E34" s="81">
        <v>1684603</v>
      </c>
      <c r="F34" s="81">
        <v>52324</v>
      </c>
      <c r="G34" s="81">
        <v>0</v>
      </c>
      <c r="H34" s="81">
        <v>0</v>
      </c>
      <c r="I34" s="81">
        <v>565657</v>
      </c>
      <c r="J34" s="81">
        <v>0</v>
      </c>
      <c r="K34" s="79">
        <f t="shared" si="0"/>
        <v>9447649</v>
      </c>
    </row>
    <row r="35" spans="1:11" x14ac:dyDescent="0.25">
      <c r="A35" s="46" t="s">
        <v>36</v>
      </c>
      <c r="B35" s="26"/>
      <c r="C35" s="80">
        <v>0</v>
      </c>
      <c r="D35" s="81">
        <v>0</v>
      </c>
      <c r="E35" s="81">
        <v>0</v>
      </c>
      <c r="F35" s="81">
        <v>0</v>
      </c>
      <c r="G35" s="81">
        <v>0</v>
      </c>
      <c r="H35" s="81">
        <v>0</v>
      </c>
      <c r="I35" s="81">
        <v>1632352</v>
      </c>
      <c r="J35" s="81">
        <v>0</v>
      </c>
      <c r="K35" s="79">
        <f t="shared" si="0"/>
        <v>1632352</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17494038</v>
      </c>
      <c r="D39" s="81">
        <v>0</v>
      </c>
      <c r="E39" s="81">
        <v>0</v>
      </c>
      <c r="F39" s="81">
        <v>0</v>
      </c>
      <c r="G39" s="81">
        <v>0</v>
      </c>
      <c r="H39" s="81">
        <v>0</v>
      </c>
      <c r="I39" s="81">
        <v>2328269</v>
      </c>
      <c r="J39" s="81">
        <v>0</v>
      </c>
      <c r="K39" s="79">
        <f t="shared" si="0"/>
        <v>19822307</v>
      </c>
    </row>
    <row r="40" spans="1:11" x14ac:dyDescent="0.25">
      <c r="A40" s="46" t="s">
        <v>40</v>
      </c>
      <c r="B40" s="26"/>
      <c r="C40" s="80">
        <v>0</v>
      </c>
      <c r="D40" s="81">
        <v>0</v>
      </c>
      <c r="E40" s="81">
        <v>0</v>
      </c>
      <c r="F40" s="81">
        <v>0</v>
      </c>
      <c r="G40" s="81">
        <v>0</v>
      </c>
      <c r="H40" s="81">
        <v>0</v>
      </c>
      <c r="I40" s="81">
        <v>223802</v>
      </c>
      <c r="J40" s="81">
        <v>0</v>
      </c>
      <c r="K40" s="79">
        <f t="shared" si="0"/>
        <v>223802</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0</v>
      </c>
      <c r="K42" s="79">
        <f t="shared" si="0"/>
        <v>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-1</v>
      </c>
      <c r="D45" s="81">
        <v>0</v>
      </c>
      <c r="E45" s="81">
        <v>0</v>
      </c>
      <c r="F45" s="81">
        <v>0</v>
      </c>
      <c r="G45" s="81">
        <v>0</v>
      </c>
      <c r="H45" s="81">
        <v>0</v>
      </c>
      <c r="I45" s="81">
        <v>0</v>
      </c>
      <c r="J45" s="81">
        <v>0</v>
      </c>
      <c r="K45" s="79">
        <f t="shared" si="0"/>
        <v>-1</v>
      </c>
    </row>
    <row r="46" spans="1:11" x14ac:dyDescent="0.25">
      <c r="A46" s="46" t="s">
        <v>45</v>
      </c>
      <c r="B46" s="26"/>
      <c r="C46" s="80">
        <v>8919286</v>
      </c>
      <c r="D46" s="81">
        <v>0</v>
      </c>
      <c r="E46" s="81">
        <v>0</v>
      </c>
      <c r="F46" s="81">
        <v>0</v>
      </c>
      <c r="G46" s="81">
        <v>0</v>
      </c>
      <c r="H46" s="81">
        <v>0</v>
      </c>
      <c r="I46" s="81">
        <v>863335</v>
      </c>
      <c r="J46" s="81">
        <v>0</v>
      </c>
      <c r="K46" s="79">
        <f t="shared" si="0"/>
        <v>9782621</v>
      </c>
    </row>
    <row r="47" spans="1:11" x14ac:dyDescent="0.25">
      <c r="A47" s="46" t="s">
        <v>46</v>
      </c>
      <c r="B47" s="26"/>
      <c r="C47" s="80">
        <v>28167117</v>
      </c>
      <c r="D47" s="81">
        <v>0</v>
      </c>
      <c r="E47" s="81">
        <v>0</v>
      </c>
      <c r="F47" s="81">
        <v>0</v>
      </c>
      <c r="G47" s="81">
        <v>0</v>
      </c>
      <c r="H47" s="81">
        <v>0</v>
      </c>
      <c r="I47" s="81">
        <v>0</v>
      </c>
      <c r="J47" s="81">
        <v>0</v>
      </c>
      <c r="K47" s="79">
        <f t="shared" si="0"/>
        <v>28167117</v>
      </c>
    </row>
    <row r="48" spans="1:11" x14ac:dyDescent="0.25">
      <c r="A48" s="46" t="s">
        <v>47</v>
      </c>
      <c r="B48" s="26"/>
      <c r="C48" s="80">
        <v>0</v>
      </c>
      <c r="D48" s="81">
        <v>0</v>
      </c>
      <c r="E48" s="81">
        <v>0</v>
      </c>
      <c r="F48" s="81">
        <v>0</v>
      </c>
      <c r="G48" s="81">
        <v>0</v>
      </c>
      <c r="H48" s="81">
        <v>0</v>
      </c>
      <c r="I48" s="81">
        <v>548730</v>
      </c>
      <c r="J48" s="81">
        <v>0</v>
      </c>
      <c r="K48" s="79">
        <f t="shared" si="0"/>
        <v>548730</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435934</v>
      </c>
      <c r="J51" s="81">
        <v>0</v>
      </c>
      <c r="K51" s="79">
        <f t="shared" si="0"/>
        <v>435934</v>
      </c>
    </row>
    <row r="52" spans="1:11" x14ac:dyDescent="0.25">
      <c r="A52" s="46" t="s">
        <v>50</v>
      </c>
      <c r="B52" s="26"/>
      <c r="C52" s="80">
        <v>0</v>
      </c>
      <c r="D52" s="81">
        <v>0</v>
      </c>
      <c r="E52" s="81">
        <v>0</v>
      </c>
      <c r="F52" s="81">
        <v>0</v>
      </c>
      <c r="G52" s="81">
        <v>0</v>
      </c>
      <c r="H52" s="81">
        <v>0</v>
      </c>
      <c r="I52" s="81">
        <v>7150</v>
      </c>
      <c r="J52" s="81">
        <v>0</v>
      </c>
      <c r="K52" s="79">
        <f t="shared" si="0"/>
        <v>7150</v>
      </c>
    </row>
    <row r="53" spans="1:11" x14ac:dyDescent="0.25">
      <c r="A53" s="46" t="s">
        <v>51</v>
      </c>
      <c r="B53" s="26"/>
      <c r="C53" s="80">
        <v>0</v>
      </c>
      <c r="D53" s="81">
        <v>0</v>
      </c>
      <c r="E53" s="81">
        <v>0</v>
      </c>
      <c r="F53" s="81">
        <v>0</v>
      </c>
      <c r="G53" s="81">
        <v>0</v>
      </c>
      <c r="H53" s="81">
        <v>0</v>
      </c>
      <c r="I53" s="81">
        <v>2515009</v>
      </c>
      <c r="J53" s="81">
        <v>0</v>
      </c>
      <c r="K53" s="79">
        <f t="shared" si="0"/>
        <v>2515009</v>
      </c>
    </row>
    <row r="54" spans="1:11" x14ac:dyDescent="0.25">
      <c r="A54" s="46" t="s">
        <v>4</v>
      </c>
      <c r="B54" s="26"/>
      <c r="C54" s="80">
        <v>34473390</v>
      </c>
      <c r="D54" s="81">
        <v>2241710</v>
      </c>
      <c r="E54" s="81">
        <v>0</v>
      </c>
      <c r="F54" s="81">
        <v>0</v>
      </c>
      <c r="G54" s="81">
        <v>0</v>
      </c>
      <c r="H54" s="81">
        <v>0</v>
      </c>
      <c r="I54" s="81">
        <v>1338711</v>
      </c>
      <c r="J54" s="81">
        <v>0</v>
      </c>
      <c r="K54" s="79">
        <f t="shared" si="0"/>
        <v>38053811</v>
      </c>
    </row>
    <row r="55" spans="1:11" x14ac:dyDescent="0.25">
      <c r="A55" s="46" t="s">
        <v>52</v>
      </c>
      <c r="B55" s="26"/>
      <c r="C55" s="80">
        <v>0</v>
      </c>
      <c r="D55" s="81">
        <v>0</v>
      </c>
      <c r="E55" s="81">
        <v>0</v>
      </c>
      <c r="F55" s="81">
        <v>0</v>
      </c>
      <c r="G55" s="81">
        <v>0</v>
      </c>
      <c r="H55" s="81">
        <v>0</v>
      </c>
      <c r="I55" s="81">
        <v>841821</v>
      </c>
      <c r="J55" s="81">
        <v>0</v>
      </c>
      <c r="K55" s="79">
        <f t="shared" si="0"/>
        <v>841821</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296475</v>
      </c>
      <c r="J57" s="81">
        <v>0</v>
      </c>
      <c r="K57" s="79">
        <f t="shared" si="0"/>
        <v>296475</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1220986</v>
      </c>
      <c r="F59" s="81">
        <v>0</v>
      </c>
      <c r="G59" s="81">
        <v>0</v>
      </c>
      <c r="H59" s="81">
        <v>0</v>
      </c>
      <c r="I59" s="81">
        <v>0</v>
      </c>
      <c r="J59" s="81">
        <v>0</v>
      </c>
      <c r="K59" s="79">
        <f t="shared" si="0"/>
        <v>1220986</v>
      </c>
    </row>
    <row r="60" spans="1:11" x14ac:dyDescent="0.25">
      <c r="A60" s="46" t="s">
        <v>99</v>
      </c>
      <c r="B60" s="26"/>
      <c r="C60" s="80">
        <v>4146043</v>
      </c>
      <c r="D60" s="81">
        <v>0</v>
      </c>
      <c r="E60" s="81">
        <v>0</v>
      </c>
      <c r="F60" s="81">
        <v>0</v>
      </c>
      <c r="G60" s="81">
        <v>0</v>
      </c>
      <c r="H60" s="81">
        <v>0</v>
      </c>
      <c r="I60" s="81">
        <v>354201</v>
      </c>
      <c r="J60" s="81">
        <v>0</v>
      </c>
      <c r="K60" s="79">
        <f t="shared" si="0"/>
        <v>4500244</v>
      </c>
    </row>
    <row r="61" spans="1:11" x14ac:dyDescent="0.25">
      <c r="A61" s="46" t="s">
        <v>56</v>
      </c>
      <c r="B61" s="26"/>
      <c r="C61" s="80">
        <v>6907970</v>
      </c>
      <c r="D61" s="81">
        <v>0</v>
      </c>
      <c r="E61" s="81">
        <v>0</v>
      </c>
      <c r="F61" s="81">
        <v>0</v>
      </c>
      <c r="G61" s="81">
        <v>0</v>
      </c>
      <c r="H61" s="81">
        <v>0</v>
      </c>
      <c r="I61" s="81">
        <v>85500</v>
      </c>
      <c r="J61" s="81">
        <v>0</v>
      </c>
      <c r="K61" s="79">
        <f t="shared" si="0"/>
        <v>6993470</v>
      </c>
    </row>
    <row r="62" spans="1:11" x14ac:dyDescent="0.25">
      <c r="A62" s="46" t="s">
        <v>6</v>
      </c>
      <c r="B62" s="26"/>
      <c r="C62" s="80">
        <v>17401685</v>
      </c>
      <c r="D62" s="81">
        <v>0</v>
      </c>
      <c r="E62" s="81">
        <v>0</v>
      </c>
      <c r="F62" s="81">
        <v>0</v>
      </c>
      <c r="G62" s="81">
        <v>0</v>
      </c>
      <c r="H62" s="81">
        <v>0</v>
      </c>
      <c r="I62" s="81">
        <v>0</v>
      </c>
      <c r="J62" s="81">
        <v>0</v>
      </c>
      <c r="K62" s="79">
        <f t="shared" si="0"/>
        <v>17401685</v>
      </c>
    </row>
    <row r="63" spans="1:11" x14ac:dyDescent="0.25">
      <c r="A63" s="46" t="s">
        <v>5</v>
      </c>
      <c r="B63" s="26"/>
      <c r="C63" s="80">
        <v>0</v>
      </c>
      <c r="D63" s="81">
        <v>0</v>
      </c>
      <c r="E63" s="81">
        <v>0</v>
      </c>
      <c r="F63" s="81">
        <v>0</v>
      </c>
      <c r="G63" s="81">
        <v>0</v>
      </c>
      <c r="H63" s="81">
        <v>0</v>
      </c>
      <c r="I63" s="81">
        <v>115197</v>
      </c>
      <c r="J63" s="81">
        <v>0</v>
      </c>
      <c r="K63" s="79">
        <f t="shared" si="0"/>
        <v>115197</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17359</v>
      </c>
      <c r="J66" s="81">
        <v>0</v>
      </c>
      <c r="K66" s="79">
        <f t="shared" si="0"/>
        <v>17359</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442144</v>
      </c>
      <c r="J68" s="81">
        <v>509585</v>
      </c>
      <c r="K68" s="79">
        <f t="shared" si="0"/>
        <v>951729</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1248459</v>
      </c>
      <c r="D71" s="81">
        <v>0</v>
      </c>
      <c r="E71" s="81">
        <v>0</v>
      </c>
      <c r="F71" s="81">
        <v>0</v>
      </c>
      <c r="G71" s="81">
        <v>0</v>
      </c>
      <c r="H71" s="81">
        <v>0</v>
      </c>
      <c r="I71" s="81">
        <v>0</v>
      </c>
      <c r="J71" s="81">
        <v>0</v>
      </c>
      <c r="K71" s="79">
        <f>SUM(C71:J71)</f>
        <v>1248459</v>
      </c>
    </row>
    <row r="72" spans="1:11" x14ac:dyDescent="0.25">
      <c r="A72" s="56" t="s">
        <v>93</v>
      </c>
      <c r="B72" s="59"/>
      <c r="C72" s="60">
        <f t="shared" ref="C72:K72" si="1">SUM(C5:C71)</f>
        <v>164030125</v>
      </c>
      <c r="D72" s="61">
        <f t="shared" si="1"/>
        <v>2241710</v>
      </c>
      <c r="E72" s="61">
        <f t="shared" si="1"/>
        <v>2908651</v>
      </c>
      <c r="F72" s="61">
        <f t="shared" si="1"/>
        <v>1641936</v>
      </c>
      <c r="G72" s="61">
        <f t="shared" si="1"/>
        <v>0</v>
      </c>
      <c r="H72" s="61">
        <f>SUM(H5:H71)</f>
        <v>7321</v>
      </c>
      <c r="I72" s="61">
        <f>SUM(I5:I71)</f>
        <v>17188102</v>
      </c>
      <c r="J72" s="61">
        <f>SUM(J5:J71)</f>
        <v>554871</v>
      </c>
      <c r="K72" s="62">
        <f t="shared" si="1"/>
        <v>188572716</v>
      </c>
    </row>
    <row r="73" spans="1:11" x14ac:dyDescent="0.25">
      <c r="A73" s="56" t="s">
        <v>74</v>
      </c>
      <c r="B73" s="59"/>
      <c r="C73" s="63">
        <f>(C72/$K72)</f>
        <v>0.86985078477630884</v>
      </c>
      <c r="D73" s="64">
        <f t="shared" ref="D73:K73" si="2">(D72/$K72)</f>
        <v>1.1887774899524702E-2</v>
      </c>
      <c r="E73" s="64">
        <f t="shared" si="2"/>
        <v>1.5424559086267813E-2</v>
      </c>
      <c r="F73" s="64">
        <f t="shared" si="2"/>
        <v>8.7071769173648634E-3</v>
      </c>
      <c r="G73" s="64">
        <f t="shared" si="2"/>
        <v>0</v>
      </c>
      <c r="H73" s="64">
        <f t="shared" si="2"/>
        <v>3.8823219791775177E-5</v>
      </c>
      <c r="I73" s="64">
        <f>(I72/$K72)</f>
        <v>9.1148403462566668E-2</v>
      </c>
      <c r="J73" s="64">
        <f t="shared" si="2"/>
        <v>2.9424776381753977E-3</v>
      </c>
      <c r="K73" s="65">
        <f t="shared" si="2"/>
        <v>1</v>
      </c>
    </row>
    <row r="74" spans="1:11" x14ac:dyDescent="0.25">
      <c r="A74" s="66" t="s">
        <v>96</v>
      </c>
      <c r="B74" s="52"/>
      <c r="C74" s="67">
        <f>COUNTIF(C5:C71,"&gt;0")</f>
        <v>16</v>
      </c>
      <c r="D74" s="67">
        <f t="shared" ref="D74:K74" si="3">COUNTIF(D5:D71,"&gt;0")</f>
        <v>1</v>
      </c>
      <c r="E74" s="67">
        <f t="shared" si="3"/>
        <v>3</v>
      </c>
      <c r="F74" s="67">
        <f t="shared" si="3"/>
        <v>2</v>
      </c>
      <c r="G74" s="67">
        <f t="shared" si="3"/>
        <v>0</v>
      </c>
      <c r="H74" s="67">
        <f t="shared" si="3"/>
        <v>1</v>
      </c>
      <c r="I74" s="67">
        <f t="shared" si="3"/>
        <v>27</v>
      </c>
      <c r="J74" s="67">
        <f t="shared" si="3"/>
        <v>3</v>
      </c>
      <c r="K74" s="69">
        <f t="shared" si="3"/>
        <v>37</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8"/>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113</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306760</v>
      </c>
      <c r="J5" s="22">
        <v>0</v>
      </c>
      <c r="K5" s="24">
        <f>SUM(C5:J5)</f>
        <v>306760</v>
      </c>
    </row>
    <row r="6" spans="1:11" x14ac:dyDescent="0.25">
      <c r="A6" s="46" t="s">
        <v>8</v>
      </c>
      <c r="B6" s="26"/>
      <c r="C6" s="80">
        <v>665703</v>
      </c>
      <c r="D6" s="81">
        <v>0</v>
      </c>
      <c r="E6" s="81">
        <v>0</v>
      </c>
      <c r="F6" s="81">
        <v>0</v>
      </c>
      <c r="G6" s="81">
        <v>0</v>
      </c>
      <c r="H6" s="81">
        <v>0</v>
      </c>
      <c r="I6" s="81">
        <v>0</v>
      </c>
      <c r="J6" s="81">
        <v>0</v>
      </c>
      <c r="K6" s="79">
        <f>SUM(C6:J6)</f>
        <v>665703</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13715714</v>
      </c>
      <c r="D9" s="81">
        <v>0</v>
      </c>
      <c r="E9" s="81">
        <v>0</v>
      </c>
      <c r="F9" s="81">
        <v>0</v>
      </c>
      <c r="G9" s="81">
        <v>0</v>
      </c>
      <c r="H9" s="81">
        <v>0</v>
      </c>
      <c r="I9" s="81">
        <v>0</v>
      </c>
      <c r="J9" s="81">
        <v>0</v>
      </c>
      <c r="K9" s="79">
        <f t="shared" si="0"/>
        <v>13715714</v>
      </c>
    </row>
    <row r="10" spans="1:11" x14ac:dyDescent="0.25">
      <c r="A10" s="46" t="s">
        <v>12</v>
      </c>
      <c r="B10" s="26"/>
      <c r="C10" s="80">
        <v>806000</v>
      </c>
      <c r="D10" s="81">
        <v>0</v>
      </c>
      <c r="E10" s="81">
        <v>0</v>
      </c>
      <c r="F10" s="81">
        <v>0</v>
      </c>
      <c r="G10" s="81">
        <v>0</v>
      </c>
      <c r="H10" s="81">
        <v>0</v>
      </c>
      <c r="I10" s="81">
        <v>0</v>
      </c>
      <c r="J10" s="81">
        <v>0</v>
      </c>
      <c r="K10" s="79">
        <f t="shared" si="0"/>
        <v>806000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9211615</v>
      </c>
      <c r="D12" s="81">
        <v>0</v>
      </c>
      <c r="E12" s="81">
        <v>0</v>
      </c>
      <c r="F12" s="81">
        <v>0</v>
      </c>
      <c r="G12" s="81">
        <v>0</v>
      </c>
      <c r="H12" s="81">
        <v>0</v>
      </c>
      <c r="I12" s="81">
        <v>0</v>
      </c>
      <c r="J12" s="81">
        <v>0</v>
      </c>
      <c r="K12" s="79">
        <f t="shared" si="0"/>
        <v>9211615</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7369</v>
      </c>
      <c r="D14" s="81">
        <v>0</v>
      </c>
      <c r="E14" s="81">
        <v>0</v>
      </c>
      <c r="F14" s="81">
        <v>0</v>
      </c>
      <c r="G14" s="81">
        <v>0</v>
      </c>
      <c r="H14" s="81">
        <v>0</v>
      </c>
      <c r="I14" s="81">
        <v>1384586</v>
      </c>
      <c r="J14" s="81">
        <v>0</v>
      </c>
      <c r="K14" s="79">
        <f t="shared" si="0"/>
        <v>1391955</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113615</v>
      </c>
      <c r="J16" s="81">
        <v>0</v>
      </c>
      <c r="K16" s="79">
        <f t="shared" si="0"/>
        <v>113615</v>
      </c>
    </row>
    <row r="17" spans="1:11" x14ac:dyDescent="0.25">
      <c r="A17" s="46" t="s">
        <v>105</v>
      </c>
      <c r="B17" s="26"/>
      <c r="C17" s="80">
        <v>1250425</v>
      </c>
      <c r="D17" s="81">
        <v>0</v>
      </c>
      <c r="E17" s="81">
        <v>0</v>
      </c>
      <c r="F17" s="81">
        <v>0</v>
      </c>
      <c r="G17" s="81">
        <v>0</v>
      </c>
      <c r="H17" s="81">
        <v>0</v>
      </c>
      <c r="I17" s="81">
        <v>0</v>
      </c>
      <c r="J17" s="81">
        <v>0</v>
      </c>
      <c r="K17" s="79">
        <f t="shared" si="0"/>
        <v>1250425</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11353718</v>
      </c>
      <c r="D20" s="81">
        <v>0</v>
      </c>
      <c r="E20" s="81">
        <v>0</v>
      </c>
      <c r="F20" s="81">
        <v>1456910</v>
      </c>
      <c r="G20" s="81">
        <v>0</v>
      </c>
      <c r="H20" s="81">
        <v>0</v>
      </c>
      <c r="I20" s="81">
        <v>1936147</v>
      </c>
      <c r="J20" s="81">
        <v>467</v>
      </c>
      <c r="K20" s="79">
        <f t="shared" si="0"/>
        <v>14747242</v>
      </c>
    </row>
    <row r="21" spans="1:11" x14ac:dyDescent="0.25">
      <c r="A21" s="46" t="s">
        <v>21</v>
      </c>
      <c r="B21" s="26"/>
      <c r="C21" s="80">
        <v>0</v>
      </c>
      <c r="D21" s="81">
        <v>0</v>
      </c>
      <c r="E21" s="81">
        <v>0</v>
      </c>
      <c r="F21" s="81">
        <v>0</v>
      </c>
      <c r="G21" s="81">
        <v>0</v>
      </c>
      <c r="H21" s="81">
        <v>0</v>
      </c>
      <c r="I21" s="81">
        <v>135318</v>
      </c>
      <c r="J21" s="81">
        <v>0</v>
      </c>
      <c r="K21" s="79">
        <f t="shared" si="0"/>
        <v>135318</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134129</v>
      </c>
      <c r="J23" s="81">
        <v>0</v>
      </c>
      <c r="K23" s="79">
        <f t="shared" si="0"/>
        <v>134129</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71574</v>
      </c>
      <c r="J25" s="81">
        <v>47569</v>
      </c>
      <c r="K25" s="79">
        <f t="shared" si="0"/>
        <v>119143</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17300</v>
      </c>
      <c r="F29" s="81">
        <v>0</v>
      </c>
      <c r="G29" s="81">
        <v>94250</v>
      </c>
      <c r="H29" s="81">
        <v>0</v>
      </c>
      <c r="I29" s="81">
        <v>77182</v>
      </c>
      <c r="J29" s="81">
        <v>0</v>
      </c>
      <c r="K29" s="79">
        <f t="shared" si="0"/>
        <v>188732</v>
      </c>
    </row>
    <row r="30" spans="1:11" x14ac:dyDescent="0.25">
      <c r="A30" s="46" t="s">
        <v>31</v>
      </c>
      <c r="B30" s="26"/>
      <c r="C30" s="80">
        <v>0</v>
      </c>
      <c r="D30" s="81">
        <v>0</v>
      </c>
      <c r="E30" s="81">
        <v>0</v>
      </c>
      <c r="F30" s="81">
        <v>0</v>
      </c>
      <c r="G30" s="81">
        <v>0</v>
      </c>
      <c r="H30" s="81">
        <v>0</v>
      </c>
      <c r="I30" s="81">
        <v>28000</v>
      </c>
      <c r="J30" s="81">
        <v>0</v>
      </c>
      <c r="K30" s="79">
        <f t="shared" si="0"/>
        <v>28000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3091</v>
      </c>
      <c r="F32" s="81">
        <v>0</v>
      </c>
      <c r="G32" s="81">
        <v>0</v>
      </c>
      <c r="H32" s="81">
        <v>7215</v>
      </c>
      <c r="I32" s="81">
        <v>0</v>
      </c>
      <c r="J32" s="81">
        <v>0</v>
      </c>
      <c r="K32" s="79">
        <f t="shared" si="0"/>
        <v>10306</v>
      </c>
    </row>
    <row r="33" spans="1:11" x14ac:dyDescent="0.25">
      <c r="A33" s="46" t="s">
        <v>34</v>
      </c>
      <c r="B33" s="26"/>
      <c r="C33" s="80">
        <v>0</v>
      </c>
      <c r="D33" s="81">
        <v>0</v>
      </c>
      <c r="E33" s="81">
        <v>0</v>
      </c>
      <c r="F33" s="81">
        <v>0</v>
      </c>
      <c r="G33" s="81">
        <v>0</v>
      </c>
      <c r="H33" s="81">
        <v>0</v>
      </c>
      <c r="I33" s="81">
        <v>2000</v>
      </c>
      <c r="J33" s="81">
        <v>0</v>
      </c>
      <c r="K33" s="79">
        <f t="shared" si="0"/>
        <v>2000</v>
      </c>
    </row>
    <row r="34" spans="1:11" x14ac:dyDescent="0.25">
      <c r="A34" s="46" t="s">
        <v>35</v>
      </c>
      <c r="B34" s="26"/>
      <c r="C34" s="80">
        <v>6874263</v>
      </c>
      <c r="D34" s="81">
        <v>0</v>
      </c>
      <c r="E34" s="81">
        <v>1690956</v>
      </c>
      <c r="F34" s="81">
        <v>62038</v>
      </c>
      <c r="G34" s="81">
        <v>0</v>
      </c>
      <c r="H34" s="81">
        <v>0</v>
      </c>
      <c r="I34" s="81">
        <v>502876</v>
      </c>
      <c r="J34" s="81">
        <v>0</v>
      </c>
      <c r="K34" s="79">
        <f t="shared" si="0"/>
        <v>9130133</v>
      </c>
    </row>
    <row r="35" spans="1:11" x14ac:dyDescent="0.25">
      <c r="A35" s="46" t="s">
        <v>36</v>
      </c>
      <c r="B35" s="26"/>
      <c r="C35" s="80">
        <v>0</v>
      </c>
      <c r="D35" s="81">
        <v>0</v>
      </c>
      <c r="E35" s="81">
        <v>0</v>
      </c>
      <c r="F35" s="81">
        <v>0</v>
      </c>
      <c r="G35" s="81">
        <v>0</v>
      </c>
      <c r="H35" s="81">
        <v>0</v>
      </c>
      <c r="I35" s="81">
        <v>1548653</v>
      </c>
      <c r="J35" s="81">
        <v>0</v>
      </c>
      <c r="K35" s="79">
        <f t="shared" si="0"/>
        <v>1548653</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17208709</v>
      </c>
      <c r="D39" s="81">
        <v>0</v>
      </c>
      <c r="E39" s="81">
        <v>0</v>
      </c>
      <c r="F39" s="81">
        <v>0</v>
      </c>
      <c r="G39" s="81">
        <v>0</v>
      </c>
      <c r="H39" s="81">
        <v>0</v>
      </c>
      <c r="I39" s="81">
        <v>2463877</v>
      </c>
      <c r="J39" s="81">
        <v>0</v>
      </c>
      <c r="K39" s="79">
        <f t="shared" si="0"/>
        <v>19672586</v>
      </c>
    </row>
    <row r="40" spans="1:11" x14ac:dyDescent="0.25">
      <c r="A40" s="46" t="s">
        <v>40</v>
      </c>
      <c r="B40" s="26"/>
      <c r="C40" s="80">
        <v>0</v>
      </c>
      <c r="D40" s="81">
        <v>0</v>
      </c>
      <c r="E40" s="81">
        <v>0</v>
      </c>
      <c r="F40" s="81">
        <v>0</v>
      </c>
      <c r="G40" s="81">
        <v>0</v>
      </c>
      <c r="H40" s="81">
        <v>0</v>
      </c>
      <c r="I40" s="81">
        <v>357583</v>
      </c>
      <c r="J40" s="81">
        <v>0</v>
      </c>
      <c r="K40" s="79">
        <f t="shared" si="0"/>
        <v>357583</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50</v>
      </c>
      <c r="K42" s="79">
        <f t="shared" si="0"/>
        <v>50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8898893</v>
      </c>
      <c r="D46" s="81">
        <v>0</v>
      </c>
      <c r="E46" s="81">
        <v>0</v>
      </c>
      <c r="F46" s="81">
        <v>0</v>
      </c>
      <c r="G46" s="81">
        <v>0</v>
      </c>
      <c r="H46" s="81">
        <v>0</v>
      </c>
      <c r="I46" s="81">
        <v>837769</v>
      </c>
      <c r="J46" s="81">
        <v>0</v>
      </c>
      <c r="K46" s="79">
        <f t="shared" si="0"/>
        <v>9736662</v>
      </c>
    </row>
    <row r="47" spans="1:11" x14ac:dyDescent="0.25">
      <c r="A47" s="46" t="s">
        <v>46</v>
      </c>
      <c r="B47" s="26"/>
      <c r="C47" s="80">
        <v>19114968</v>
      </c>
      <c r="D47" s="81">
        <v>0</v>
      </c>
      <c r="E47" s="81">
        <v>0</v>
      </c>
      <c r="F47" s="81">
        <v>0</v>
      </c>
      <c r="G47" s="81">
        <v>0</v>
      </c>
      <c r="H47" s="81">
        <v>0</v>
      </c>
      <c r="I47" s="81">
        <v>0</v>
      </c>
      <c r="J47" s="81">
        <v>0</v>
      </c>
      <c r="K47" s="79">
        <f t="shared" si="0"/>
        <v>19114968</v>
      </c>
    </row>
    <row r="48" spans="1:11" x14ac:dyDescent="0.25">
      <c r="A48" s="46" t="s">
        <v>47</v>
      </c>
      <c r="B48" s="26"/>
      <c r="C48" s="80">
        <v>0</v>
      </c>
      <c r="D48" s="81">
        <v>0</v>
      </c>
      <c r="E48" s="81">
        <v>0</v>
      </c>
      <c r="F48" s="81">
        <v>0</v>
      </c>
      <c r="G48" s="81">
        <v>0</v>
      </c>
      <c r="H48" s="81">
        <v>0</v>
      </c>
      <c r="I48" s="81">
        <v>539757</v>
      </c>
      <c r="J48" s="81">
        <v>0</v>
      </c>
      <c r="K48" s="79">
        <f t="shared" si="0"/>
        <v>539757</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402489</v>
      </c>
      <c r="J51" s="81">
        <v>0</v>
      </c>
      <c r="K51" s="79">
        <f t="shared" si="0"/>
        <v>402489</v>
      </c>
    </row>
    <row r="52" spans="1:11" x14ac:dyDescent="0.25">
      <c r="A52" s="46" t="s">
        <v>50</v>
      </c>
      <c r="B52" s="26"/>
      <c r="C52" s="80">
        <v>0</v>
      </c>
      <c r="D52" s="81">
        <v>0</v>
      </c>
      <c r="E52" s="81">
        <v>0</v>
      </c>
      <c r="F52" s="81">
        <v>0</v>
      </c>
      <c r="G52" s="81">
        <v>0</v>
      </c>
      <c r="H52" s="81">
        <v>0</v>
      </c>
      <c r="I52" s="81">
        <v>6800</v>
      </c>
      <c r="J52" s="81">
        <v>0</v>
      </c>
      <c r="K52" s="79">
        <f t="shared" si="0"/>
        <v>6800</v>
      </c>
    </row>
    <row r="53" spans="1:11" x14ac:dyDescent="0.25">
      <c r="A53" s="46" t="s">
        <v>51</v>
      </c>
      <c r="B53" s="26"/>
      <c r="C53" s="80">
        <v>0</v>
      </c>
      <c r="D53" s="81">
        <v>0</v>
      </c>
      <c r="E53" s="81">
        <v>0</v>
      </c>
      <c r="F53" s="81">
        <v>0</v>
      </c>
      <c r="G53" s="81">
        <v>0</v>
      </c>
      <c r="H53" s="81">
        <v>0</v>
      </c>
      <c r="I53" s="81">
        <v>2212483</v>
      </c>
      <c r="J53" s="81">
        <v>0</v>
      </c>
      <c r="K53" s="79">
        <f t="shared" si="0"/>
        <v>2212483</v>
      </c>
    </row>
    <row r="54" spans="1:11" x14ac:dyDescent="0.25">
      <c r="A54" s="46" t="s">
        <v>4</v>
      </c>
      <c r="B54" s="26"/>
      <c r="C54" s="80">
        <v>34546077</v>
      </c>
      <c r="D54" s="81">
        <v>2377059</v>
      </c>
      <c r="E54" s="81">
        <v>0</v>
      </c>
      <c r="F54" s="81">
        <v>0</v>
      </c>
      <c r="G54" s="81">
        <v>0</v>
      </c>
      <c r="H54" s="81">
        <v>0</v>
      </c>
      <c r="I54" s="81">
        <v>1259435</v>
      </c>
      <c r="J54" s="81">
        <v>0</v>
      </c>
      <c r="K54" s="79">
        <f t="shared" si="0"/>
        <v>38182571</v>
      </c>
    </row>
    <row r="55" spans="1:11" x14ac:dyDescent="0.25">
      <c r="A55" s="46" t="s">
        <v>52</v>
      </c>
      <c r="B55" s="26"/>
      <c r="C55" s="80">
        <v>0</v>
      </c>
      <c r="D55" s="81">
        <v>0</v>
      </c>
      <c r="E55" s="81">
        <v>0</v>
      </c>
      <c r="F55" s="81">
        <v>0</v>
      </c>
      <c r="G55" s="81">
        <v>0</v>
      </c>
      <c r="H55" s="81">
        <v>0</v>
      </c>
      <c r="I55" s="81">
        <v>39972</v>
      </c>
      <c r="J55" s="81">
        <v>0</v>
      </c>
      <c r="K55" s="79">
        <f t="shared" si="0"/>
        <v>39972</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274038</v>
      </c>
      <c r="J57" s="81">
        <v>0</v>
      </c>
      <c r="K57" s="79">
        <f t="shared" si="0"/>
        <v>274038</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886547</v>
      </c>
      <c r="F59" s="81">
        <v>0</v>
      </c>
      <c r="G59" s="81">
        <v>0</v>
      </c>
      <c r="H59" s="81">
        <v>0</v>
      </c>
      <c r="I59" s="81">
        <v>0</v>
      </c>
      <c r="J59" s="81">
        <v>0</v>
      </c>
      <c r="K59" s="79">
        <f t="shared" si="0"/>
        <v>886547</v>
      </c>
    </row>
    <row r="60" spans="1:11" x14ac:dyDescent="0.25">
      <c r="A60" s="46" t="s">
        <v>99</v>
      </c>
      <c r="B60" s="26"/>
      <c r="C60" s="80">
        <v>3949128</v>
      </c>
      <c r="D60" s="81">
        <v>0</v>
      </c>
      <c r="E60" s="81">
        <v>0</v>
      </c>
      <c r="F60" s="81">
        <v>0</v>
      </c>
      <c r="G60" s="81">
        <v>0</v>
      </c>
      <c r="H60" s="81">
        <v>0</v>
      </c>
      <c r="I60" s="81">
        <v>350832</v>
      </c>
      <c r="J60" s="81">
        <v>243400</v>
      </c>
      <c r="K60" s="79">
        <f t="shared" si="0"/>
        <v>4543360</v>
      </c>
    </row>
    <row r="61" spans="1:11" x14ac:dyDescent="0.25">
      <c r="A61" s="46" t="s">
        <v>56</v>
      </c>
      <c r="B61" s="26"/>
      <c r="C61" s="80">
        <v>6514054</v>
      </c>
      <c r="D61" s="81">
        <v>0</v>
      </c>
      <c r="E61" s="81">
        <v>0</v>
      </c>
      <c r="F61" s="81">
        <v>0</v>
      </c>
      <c r="G61" s="81">
        <v>0</v>
      </c>
      <c r="H61" s="81">
        <v>0</v>
      </c>
      <c r="I61" s="81">
        <v>104500</v>
      </c>
      <c r="J61" s="81">
        <v>0</v>
      </c>
      <c r="K61" s="79">
        <f t="shared" si="0"/>
        <v>6618554</v>
      </c>
    </row>
    <row r="62" spans="1:11" x14ac:dyDescent="0.25">
      <c r="A62" s="46" t="s">
        <v>6</v>
      </c>
      <c r="B62" s="26"/>
      <c r="C62" s="80">
        <v>17003645</v>
      </c>
      <c r="D62" s="81">
        <v>0</v>
      </c>
      <c r="E62" s="81">
        <v>0</v>
      </c>
      <c r="F62" s="81">
        <v>0</v>
      </c>
      <c r="G62" s="81">
        <v>0</v>
      </c>
      <c r="H62" s="81">
        <v>0</v>
      </c>
      <c r="I62" s="81">
        <v>0</v>
      </c>
      <c r="J62" s="81">
        <v>0</v>
      </c>
      <c r="K62" s="79">
        <f t="shared" si="0"/>
        <v>17003645</v>
      </c>
    </row>
    <row r="63" spans="1:11" x14ac:dyDescent="0.25">
      <c r="A63" s="46" t="s">
        <v>5</v>
      </c>
      <c r="B63" s="26"/>
      <c r="C63" s="80">
        <v>0</v>
      </c>
      <c r="D63" s="81">
        <v>0</v>
      </c>
      <c r="E63" s="81">
        <v>0</v>
      </c>
      <c r="F63" s="81">
        <v>0</v>
      </c>
      <c r="G63" s="81">
        <v>0</v>
      </c>
      <c r="H63" s="81">
        <v>0</v>
      </c>
      <c r="I63" s="81">
        <v>87418</v>
      </c>
      <c r="J63" s="81">
        <v>0</v>
      </c>
      <c r="K63" s="79">
        <f t="shared" si="0"/>
        <v>87418</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16607</v>
      </c>
      <c r="J66" s="81">
        <v>0</v>
      </c>
      <c r="K66" s="79">
        <f t="shared" si="0"/>
        <v>16607</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419845</v>
      </c>
      <c r="J68" s="81">
        <v>283810</v>
      </c>
      <c r="K68" s="79">
        <f t="shared" si="0"/>
        <v>703655</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151120281</v>
      </c>
      <c r="D72" s="61">
        <f t="shared" si="1"/>
        <v>2377059</v>
      </c>
      <c r="E72" s="61">
        <f t="shared" si="1"/>
        <v>2597894</v>
      </c>
      <c r="F72" s="61">
        <f t="shared" si="1"/>
        <v>1518948</v>
      </c>
      <c r="G72" s="61">
        <f t="shared" si="1"/>
        <v>94250</v>
      </c>
      <c r="H72" s="61">
        <f>SUM(H5:H71)</f>
        <v>7215</v>
      </c>
      <c r="I72" s="61">
        <f>SUM(I5:I71)</f>
        <v>15614245</v>
      </c>
      <c r="J72" s="61">
        <f>SUM(J5:J71)</f>
        <v>575296</v>
      </c>
      <c r="K72" s="62">
        <f t="shared" si="1"/>
        <v>173905188</v>
      </c>
    </row>
    <row r="73" spans="1:11" x14ac:dyDescent="0.25">
      <c r="A73" s="56" t="s">
        <v>74</v>
      </c>
      <c r="B73" s="59"/>
      <c r="C73" s="63">
        <f>(C72/$K72)</f>
        <v>0.86898086674677011</v>
      </c>
      <c r="D73" s="64">
        <f t="shared" ref="D73:K73" si="2">(D72/$K72)</f>
        <v>1.3668706651810756E-2</v>
      </c>
      <c r="E73" s="64">
        <f t="shared" si="2"/>
        <v>1.4938565260054231E-2</v>
      </c>
      <c r="F73" s="64">
        <f t="shared" si="2"/>
        <v>8.7343455216528677E-3</v>
      </c>
      <c r="G73" s="64">
        <f t="shared" si="2"/>
        <v>5.4196197988066921E-4</v>
      </c>
      <c r="H73" s="64">
        <f t="shared" si="2"/>
        <v>4.1488123977071922E-5</v>
      </c>
      <c r="I73" s="64">
        <f>(I72/$K72)</f>
        <v>8.9785964292221118E-2</v>
      </c>
      <c r="J73" s="64">
        <f t="shared" si="2"/>
        <v>3.308101423633204E-3</v>
      </c>
      <c r="K73" s="65">
        <f t="shared" si="2"/>
        <v>1</v>
      </c>
    </row>
    <row r="74" spans="1:11" x14ac:dyDescent="0.25">
      <c r="A74" s="66" t="s">
        <v>96</v>
      </c>
      <c r="B74" s="52"/>
      <c r="C74" s="67">
        <f>COUNTIF(C5:C71,"&gt;0")</f>
        <v>15</v>
      </c>
      <c r="D74" s="67">
        <f t="shared" ref="D74:K74" si="3">COUNTIF(D5:D71,"&gt;0")</f>
        <v>1</v>
      </c>
      <c r="E74" s="67">
        <f t="shared" si="3"/>
        <v>4</v>
      </c>
      <c r="F74" s="67">
        <f t="shared" si="3"/>
        <v>2</v>
      </c>
      <c r="G74" s="67">
        <f t="shared" si="3"/>
        <v>1</v>
      </c>
      <c r="H74" s="67">
        <f t="shared" si="3"/>
        <v>1</v>
      </c>
      <c r="I74" s="67">
        <f t="shared" si="3"/>
        <v>27</v>
      </c>
      <c r="J74" s="67">
        <f t="shared" si="3"/>
        <v>5</v>
      </c>
      <c r="K74" s="69">
        <f t="shared" si="3"/>
        <v>37</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row r="78" spans="1:11" x14ac:dyDescent="0.25">
      <c r="C78" s="1"/>
      <c r="D78" s="1"/>
      <c r="E78" s="1"/>
      <c r="F78" s="1"/>
      <c r="G78" s="1"/>
      <c r="H78" s="1"/>
      <c r="I78" s="1"/>
      <c r="J78"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7"/>
  <sheetViews>
    <sheetView workbookViewId="0"/>
  </sheetViews>
  <sheetFormatPr defaultRowHeight="13.2" x14ac:dyDescent="0.25"/>
  <cols>
    <col min="1" max="1" width="21.6640625" customWidth="1"/>
    <col min="2" max="2" width="1.6640625" customWidth="1"/>
    <col min="3" max="11" width="14.6640625" customWidth="1"/>
  </cols>
  <sheetData>
    <row r="1" spans="1:11" ht="22.8" x14ac:dyDescent="0.4">
      <c r="A1" s="3" t="s">
        <v>90</v>
      </c>
      <c r="B1" s="4"/>
      <c r="C1" s="5"/>
      <c r="D1" s="6"/>
      <c r="E1" s="6"/>
      <c r="F1" s="6"/>
      <c r="G1" s="6"/>
      <c r="H1" s="6"/>
      <c r="I1" s="6"/>
      <c r="J1" s="6"/>
      <c r="K1" s="7"/>
    </row>
    <row r="2" spans="1:11" ht="18" thickBot="1" x14ac:dyDescent="0.35">
      <c r="A2" s="8" t="s">
        <v>112</v>
      </c>
      <c r="B2" s="9"/>
      <c r="C2" s="10"/>
      <c r="D2" s="11"/>
      <c r="E2" s="11"/>
      <c r="F2" s="11"/>
      <c r="G2" s="11"/>
      <c r="H2" s="11"/>
      <c r="I2" s="11"/>
      <c r="J2" s="11"/>
      <c r="K2" s="12"/>
    </row>
    <row r="3" spans="1:11" x14ac:dyDescent="0.25">
      <c r="A3" s="35"/>
      <c r="B3" s="36"/>
      <c r="C3" s="37"/>
      <c r="D3" s="38" t="s">
        <v>79</v>
      </c>
      <c r="E3" s="38"/>
      <c r="F3" s="38"/>
      <c r="G3" s="38"/>
      <c r="H3" s="38"/>
      <c r="I3" s="38"/>
      <c r="J3" s="38"/>
      <c r="K3" s="39" t="s">
        <v>75</v>
      </c>
    </row>
    <row r="4" spans="1:11" ht="13.8" thickBot="1" x14ac:dyDescent="0.3">
      <c r="A4" s="40" t="s">
        <v>7</v>
      </c>
      <c r="B4" s="41"/>
      <c r="C4" s="42" t="s">
        <v>68</v>
      </c>
      <c r="D4" s="43" t="s">
        <v>78</v>
      </c>
      <c r="E4" s="43" t="s">
        <v>69</v>
      </c>
      <c r="F4" s="43" t="s">
        <v>108</v>
      </c>
      <c r="G4" s="43" t="s">
        <v>71</v>
      </c>
      <c r="H4" s="43" t="s">
        <v>72</v>
      </c>
      <c r="I4" s="43" t="s">
        <v>73</v>
      </c>
      <c r="J4" s="43" t="s">
        <v>66</v>
      </c>
      <c r="K4" s="44" t="s">
        <v>67</v>
      </c>
    </row>
    <row r="5" spans="1:11" x14ac:dyDescent="0.25">
      <c r="A5" s="45" t="s">
        <v>0</v>
      </c>
      <c r="B5" s="20"/>
      <c r="C5" s="21">
        <v>0</v>
      </c>
      <c r="D5" s="22">
        <v>0</v>
      </c>
      <c r="E5" s="23">
        <v>0</v>
      </c>
      <c r="F5" s="23">
        <v>0</v>
      </c>
      <c r="G5" s="22">
        <v>0</v>
      </c>
      <c r="H5" s="22">
        <v>0</v>
      </c>
      <c r="I5" s="22">
        <v>306349</v>
      </c>
      <c r="J5" s="22">
        <v>0</v>
      </c>
      <c r="K5" s="24">
        <f>SUM(C5:J5)</f>
        <v>306349</v>
      </c>
    </row>
    <row r="6" spans="1:11" x14ac:dyDescent="0.25">
      <c r="A6" s="46" t="s">
        <v>8</v>
      </c>
      <c r="B6" s="26"/>
      <c r="C6" s="80">
        <v>557980</v>
      </c>
      <c r="D6" s="81">
        <v>0</v>
      </c>
      <c r="E6" s="81">
        <v>0</v>
      </c>
      <c r="F6" s="81">
        <v>0</v>
      </c>
      <c r="G6" s="81">
        <v>0</v>
      </c>
      <c r="H6" s="81">
        <v>0</v>
      </c>
      <c r="I6" s="81">
        <v>0</v>
      </c>
      <c r="J6" s="81">
        <v>0</v>
      </c>
      <c r="K6" s="79">
        <f>SUM(C6:J6)</f>
        <v>557980</v>
      </c>
    </row>
    <row r="7" spans="1:11" x14ac:dyDescent="0.25">
      <c r="A7" s="46" t="s">
        <v>9</v>
      </c>
      <c r="B7" s="26"/>
      <c r="C7" s="80">
        <v>0</v>
      </c>
      <c r="D7" s="81">
        <v>0</v>
      </c>
      <c r="E7" s="81">
        <v>0</v>
      </c>
      <c r="F7" s="81">
        <v>0</v>
      </c>
      <c r="G7" s="81">
        <v>0</v>
      </c>
      <c r="H7" s="81">
        <v>0</v>
      </c>
      <c r="I7" s="81">
        <v>0</v>
      </c>
      <c r="J7" s="81">
        <v>0</v>
      </c>
      <c r="K7" s="79">
        <f t="shared" ref="K7:K70" si="0">SUM(C7:J7)</f>
        <v>0</v>
      </c>
    </row>
    <row r="8" spans="1:11" x14ac:dyDescent="0.25">
      <c r="A8" s="46" t="s">
        <v>10</v>
      </c>
      <c r="B8" s="26"/>
      <c r="C8" s="80">
        <v>0</v>
      </c>
      <c r="D8" s="81">
        <v>0</v>
      </c>
      <c r="E8" s="81">
        <v>0</v>
      </c>
      <c r="F8" s="81">
        <v>0</v>
      </c>
      <c r="G8" s="81">
        <v>0</v>
      </c>
      <c r="H8" s="81">
        <v>0</v>
      </c>
      <c r="I8" s="81">
        <v>0</v>
      </c>
      <c r="J8" s="81">
        <v>0</v>
      </c>
      <c r="K8" s="79">
        <f t="shared" si="0"/>
        <v>0</v>
      </c>
    </row>
    <row r="9" spans="1:11" x14ac:dyDescent="0.25">
      <c r="A9" s="46" t="s">
        <v>11</v>
      </c>
      <c r="B9" s="26"/>
      <c r="C9" s="80">
        <v>13605348</v>
      </c>
      <c r="D9" s="81">
        <v>0</v>
      </c>
      <c r="E9" s="81">
        <v>0</v>
      </c>
      <c r="F9" s="81">
        <v>0</v>
      </c>
      <c r="G9" s="81">
        <v>0</v>
      </c>
      <c r="H9" s="81">
        <v>0</v>
      </c>
      <c r="I9" s="81">
        <v>0</v>
      </c>
      <c r="J9" s="81">
        <v>0</v>
      </c>
      <c r="K9" s="79">
        <f t="shared" si="0"/>
        <v>13605348</v>
      </c>
    </row>
    <row r="10" spans="1:11" x14ac:dyDescent="0.25">
      <c r="A10" s="46" t="s">
        <v>12</v>
      </c>
      <c r="B10" s="26"/>
      <c r="C10" s="80">
        <v>829000</v>
      </c>
      <c r="D10" s="81">
        <v>0</v>
      </c>
      <c r="E10" s="81">
        <v>0</v>
      </c>
      <c r="F10" s="81">
        <v>0</v>
      </c>
      <c r="G10" s="81">
        <v>0</v>
      </c>
      <c r="H10" s="81">
        <v>0</v>
      </c>
      <c r="I10" s="81">
        <v>0</v>
      </c>
      <c r="J10" s="81">
        <v>0</v>
      </c>
      <c r="K10" s="79">
        <f t="shared" si="0"/>
        <v>829000</v>
      </c>
    </row>
    <row r="11" spans="1:11" x14ac:dyDescent="0.25">
      <c r="A11" s="46" t="s">
        <v>13</v>
      </c>
      <c r="B11" s="26"/>
      <c r="C11" s="80">
        <v>0</v>
      </c>
      <c r="D11" s="81">
        <v>0</v>
      </c>
      <c r="E11" s="81">
        <v>0</v>
      </c>
      <c r="F11" s="81">
        <v>0</v>
      </c>
      <c r="G11" s="81">
        <v>0</v>
      </c>
      <c r="H11" s="81">
        <v>0</v>
      </c>
      <c r="I11" s="81">
        <v>0</v>
      </c>
      <c r="J11" s="81">
        <v>0</v>
      </c>
      <c r="K11" s="79">
        <f t="shared" si="0"/>
        <v>0</v>
      </c>
    </row>
    <row r="12" spans="1:11" x14ac:dyDescent="0.25">
      <c r="A12" s="46" t="s">
        <v>14</v>
      </c>
      <c r="B12" s="26"/>
      <c r="C12" s="80">
        <v>8948092</v>
      </c>
      <c r="D12" s="81">
        <v>0</v>
      </c>
      <c r="E12" s="81">
        <v>0</v>
      </c>
      <c r="F12" s="81">
        <v>0</v>
      </c>
      <c r="G12" s="81">
        <v>0</v>
      </c>
      <c r="H12" s="81">
        <v>0</v>
      </c>
      <c r="I12" s="81">
        <v>0</v>
      </c>
      <c r="J12" s="81">
        <v>0</v>
      </c>
      <c r="K12" s="79">
        <f t="shared" si="0"/>
        <v>8948092</v>
      </c>
    </row>
    <row r="13" spans="1:11" x14ac:dyDescent="0.25">
      <c r="A13" s="46" t="s">
        <v>15</v>
      </c>
      <c r="B13" s="26"/>
      <c r="C13" s="80">
        <v>0</v>
      </c>
      <c r="D13" s="81">
        <v>0</v>
      </c>
      <c r="E13" s="81">
        <v>0</v>
      </c>
      <c r="F13" s="81">
        <v>0</v>
      </c>
      <c r="G13" s="81">
        <v>0</v>
      </c>
      <c r="H13" s="81">
        <v>0</v>
      </c>
      <c r="I13" s="81">
        <v>0</v>
      </c>
      <c r="J13" s="81">
        <v>0</v>
      </c>
      <c r="K13" s="79">
        <f t="shared" si="0"/>
        <v>0</v>
      </c>
    </row>
    <row r="14" spans="1:11" x14ac:dyDescent="0.25">
      <c r="A14" s="46" t="s">
        <v>16</v>
      </c>
      <c r="B14" s="26"/>
      <c r="C14" s="80">
        <v>7864</v>
      </c>
      <c r="D14" s="81">
        <v>0</v>
      </c>
      <c r="E14" s="81">
        <v>0</v>
      </c>
      <c r="F14" s="81">
        <v>0</v>
      </c>
      <c r="G14" s="81">
        <v>0</v>
      </c>
      <c r="H14" s="81">
        <v>0</v>
      </c>
      <c r="I14" s="81">
        <v>1010566</v>
      </c>
      <c r="J14" s="81">
        <v>0</v>
      </c>
      <c r="K14" s="79">
        <f t="shared" si="0"/>
        <v>1018430</v>
      </c>
    </row>
    <row r="15" spans="1:11" x14ac:dyDescent="0.25">
      <c r="A15" s="46" t="s">
        <v>17</v>
      </c>
      <c r="B15" s="26"/>
      <c r="C15" s="80">
        <v>0</v>
      </c>
      <c r="D15" s="81">
        <v>0</v>
      </c>
      <c r="E15" s="81">
        <v>0</v>
      </c>
      <c r="F15" s="81">
        <v>0</v>
      </c>
      <c r="G15" s="81">
        <v>0</v>
      </c>
      <c r="H15" s="81">
        <v>0</v>
      </c>
      <c r="I15" s="81">
        <v>0</v>
      </c>
      <c r="J15" s="81">
        <v>0</v>
      </c>
      <c r="K15" s="79">
        <f t="shared" si="0"/>
        <v>0</v>
      </c>
    </row>
    <row r="16" spans="1:11" x14ac:dyDescent="0.25">
      <c r="A16" s="46" t="s">
        <v>18</v>
      </c>
      <c r="B16" s="26"/>
      <c r="C16" s="80">
        <v>0</v>
      </c>
      <c r="D16" s="81">
        <v>0</v>
      </c>
      <c r="E16" s="81">
        <v>0</v>
      </c>
      <c r="F16" s="81">
        <v>0</v>
      </c>
      <c r="G16" s="81">
        <v>0</v>
      </c>
      <c r="H16" s="81">
        <v>0</v>
      </c>
      <c r="I16" s="81">
        <v>121449</v>
      </c>
      <c r="J16" s="81">
        <v>0</v>
      </c>
      <c r="K16" s="79">
        <f t="shared" si="0"/>
        <v>121449</v>
      </c>
    </row>
    <row r="17" spans="1:11" x14ac:dyDescent="0.25">
      <c r="A17" s="46" t="s">
        <v>105</v>
      </c>
      <c r="B17" s="26"/>
      <c r="C17" s="80">
        <v>1192979</v>
      </c>
      <c r="D17" s="81">
        <v>0</v>
      </c>
      <c r="E17" s="81">
        <v>0</v>
      </c>
      <c r="F17" s="81">
        <v>0</v>
      </c>
      <c r="G17" s="81">
        <v>0</v>
      </c>
      <c r="H17" s="81">
        <v>0</v>
      </c>
      <c r="I17" s="81">
        <v>0</v>
      </c>
      <c r="J17" s="81">
        <v>0</v>
      </c>
      <c r="K17" s="79">
        <f t="shared" si="0"/>
        <v>1192979</v>
      </c>
    </row>
    <row r="18" spans="1:11" x14ac:dyDescent="0.25">
      <c r="A18" s="46" t="s">
        <v>19</v>
      </c>
      <c r="B18" s="26"/>
      <c r="C18" s="80">
        <v>0</v>
      </c>
      <c r="D18" s="81">
        <v>0</v>
      </c>
      <c r="E18" s="81">
        <v>0</v>
      </c>
      <c r="F18" s="81">
        <v>0</v>
      </c>
      <c r="G18" s="81">
        <v>0</v>
      </c>
      <c r="H18" s="81">
        <v>0</v>
      </c>
      <c r="I18" s="81">
        <v>0</v>
      </c>
      <c r="J18" s="81">
        <v>0</v>
      </c>
      <c r="K18" s="79">
        <f t="shared" si="0"/>
        <v>0</v>
      </c>
    </row>
    <row r="19" spans="1:11" x14ac:dyDescent="0.25">
      <c r="A19" s="46" t="s">
        <v>20</v>
      </c>
      <c r="B19" s="26" t="s">
        <v>65</v>
      </c>
      <c r="C19" s="27"/>
      <c r="D19" s="28"/>
      <c r="E19" s="28"/>
      <c r="F19" s="28"/>
      <c r="G19" s="28"/>
      <c r="H19" s="28"/>
      <c r="I19" s="28"/>
      <c r="J19" s="28"/>
      <c r="K19" s="79">
        <f t="shared" si="0"/>
        <v>0</v>
      </c>
    </row>
    <row r="20" spans="1:11" x14ac:dyDescent="0.25">
      <c r="A20" s="46" t="s">
        <v>22</v>
      </c>
      <c r="B20" s="26"/>
      <c r="C20" s="80">
        <v>11540340</v>
      </c>
      <c r="D20" s="81">
        <v>0</v>
      </c>
      <c r="E20" s="81">
        <v>0</v>
      </c>
      <c r="F20" s="81">
        <v>1448044</v>
      </c>
      <c r="G20" s="81">
        <v>0</v>
      </c>
      <c r="H20" s="81">
        <v>0</v>
      </c>
      <c r="I20" s="81">
        <v>1893966</v>
      </c>
      <c r="J20" s="81">
        <v>463</v>
      </c>
      <c r="K20" s="79">
        <f t="shared" si="0"/>
        <v>14882813</v>
      </c>
    </row>
    <row r="21" spans="1:11" x14ac:dyDescent="0.25">
      <c r="A21" s="46" t="s">
        <v>21</v>
      </c>
      <c r="B21" s="26"/>
      <c r="C21" s="80">
        <v>0</v>
      </c>
      <c r="D21" s="81">
        <v>0</v>
      </c>
      <c r="E21" s="81">
        <v>0</v>
      </c>
      <c r="F21" s="81">
        <v>0</v>
      </c>
      <c r="G21" s="81">
        <v>0</v>
      </c>
      <c r="H21" s="81">
        <v>0</v>
      </c>
      <c r="I21" s="81">
        <v>130833</v>
      </c>
      <c r="J21" s="81">
        <v>0</v>
      </c>
      <c r="K21" s="79">
        <f t="shared" si="0"/>
        <v>130833</v>
      </c>
    </row>
    <row r="22" spans="1:11" x14ac:dyDescent="0.25">
      <c r="A22" s="46" t="s">
        <v>23</v>
      </c>
      <c r="B22" s="26"/>
      <c r="C22" s="80">
        <v>0</v>
      </c>
      <c r="D22" s="81">
        <v>0</v>
      </c>
      <c r="E22" s="81">
        <v>0</v>
      </c>
      <c r="F22" s="81">
        <v>0</v>
      </c>
      <c r="G22" s="81">
        <v>0</v>
      </c>
      <c r="H22" s="81">
        <v>0</v>
      </c>
      <c r="I22" s="81">
        <v>0</v>
      </c>
      <c r="J22" s="81">
        <v>0</v>
      </c>
      <c r="K22" s="79">
        <f t="shared" si="0"/>
        <v>0</v>
      </c>
    </row>
    <row r="23" spans="1:11" x14ac:dyDescent="0.25">
      <c r="A23" s="46" t="s">
        <v>24</v>
      </c>
      <c r="B23" s="26"/>
      <c r="C23" s="80">
        <v>0</v>
      </c>
      <c r="D23" s="81">
        <v>0</v>
      </c>
      <c r="E23" s="81">
        <v>0</v>
      </c>
      <c r="F23" s="81">
        <v>0</v>
      </c>
      <c r="G23" s="81">
        <v>0</v>
      </c>
      <c r="H23" s="81">
        <v>0</v>
      </c>
      <c r="I23" s="81">
        <v>128216</v>
      </c>
      <c r="J23" s="81">
        <v>0</v>
      </c>
      <c r="K23" s="79">
        <f t="shared" si="0"/>
        <v>128216</v>
      </c>
    </row>
    <row r="24" spans="1:11" x14ac:dyDescent="0.25">
      <c r="A24" s="46" t="s">
        <v>25</v>
      </c>
      <c r="B24" s="26"/>
      <c r="C24" s="80">
        <v>0</v>
      </c>
      <c r="D24" s="81">
        <v>0</v>
      </c>
      <c r="E24" s="81">
        <v>0</v>
      </c>
      <c r="F24" s="81">
        <v>0</v>
      </c>
      <c r="G24" s="81">
        <v>0</v>
      </c>
      <c r="H24" s="81">
        <v>0</v>
      </c>
      <c r="I24" s="81">
        <v>0</v>
      </c>
      <c r="J24" s="81">
        <v>0</v>
      </c>
      <c r="K24" s="79">
        <f t="shared" si="0"/>
        <v>0</v>
      </c>
    </row>
    <row r="25" spans="1:11" x14ac:dyDescent="0.25">
      <c r="A25" s="46" t="s">
        <v>26</v>
      </c>
      <c r="B25" s="26"/>
      <c r="C25" s="80">
        <v>0</v>
      </c>
      <c r="D25" s="81">
        <v>0</v>
      </c>
      <c r="E25" s="81">
        <v>0</v>
      </c>
      <c r="F25" s="81">
        <v>0</v>
      </c>
      <c r="G25" s="81">
        <v>0</v>
      </c>
      <c r="H25" s="81">
        <v>0</v>
      </c>
      <c r="I25" s="81">
        <v>60000</v>
      </c>
      <c r="J25" s="81">
        <v>43597</v>
      </c>
      <c r="K25" s="79">
        <f t="shared" si="0"/>
        <v>103597</v>
      </c>
    </row>
    <row r="26" spans="1:11" x14ac:dyDescent="0.25">
      <c r="A26" s="46" t="s">
        <v>27</v>
      </c>
      <c r="B26" s="26"/>
      <c r="C26" s="80">
        <v>0</v>
      </c>
      <c r="D26" s="81">
        <v>0</v>
      </c>
      <c r="E26" s="81">
        <v>0</v>
      </c>
      <c r="F26" s="81">
        <v>0</v>
      </c>
      <c r="G26" s="81">
        <v>0</v>
      </c>
      <c r="H26" s="81">
        <v>0</v>
      </c>
      <c r="I26" s="81">
        <v>0</v>
      </c>
      <c r="J26" s="81">
        <v>0</v>
      </c>
      <c r="K26" s="79">
        <f t="shared" si="0"/>
        <v>0</v>
      </c>
    </row>
    <row r="27" spans="1:11" x14ac:dyDescent="0.25">
      <c r="A27" s="46" t="s">
        <v>28</v>
      </c>
      <c r="B27" s="26"/>
      <c r="C27" s="80">
        <v>0</v>
      </c>
      <c r="D27" s="81">
        <v>0</v>
      </c>
      <c r="E27" s="81">
        <v>0</v>
      </c>
      <c r="F27" s="81">
        <v>0</v>
      </c>
      <c r="G27" s="81">
        <v>0</v>
      </c>
      <c r="H27" s="81">
        <v>0</v>
      </c>
      <c r="I27" s="81">
        <v>0</v>
      </c>
      <c r="J27" s="81">
        <v>0</v>
      </c>
      <c r="K27" s="79">
        <f t="shared" si="0"/>
        <v>0</v>
      </c>
    </row>
    <row r="28" spans="1:11" x14ac:dyDescent="0.25">
      <c r="A28" s="46" t="s">
        <v>29</v>
      </c>
      <c r="B28" s="26"/>
      <c r="C28" s="80">
        <v>0</v>
      </c>
      <c r="D28" s="81">
        <v>0</v>
      </c>
      <c r="E28" s="81">
        <v>0</v>
      </c>
      <c r="F28" s="81">
        <v>0</v>
      </c>
      <c r="G28" s="81">
        <v>0</v>
      </c>
      <c r="H28" s="81">
        <v>0</v>
      </c>
      <c r="I28" s="81">
        <v>0</v>
      </c>
      <c r="J28" s="81">
        <v>0</v>
      </c>
      <c r="K28" s="79">
        <f t="shared" si="0"/>
        <v>0</v>
      </c>
    </row>
    <row r="29" spans="1:11" x14ac:dyDescent="0.25">
      <c r="A29" s="46" t="s">
        <v>30</v>
      </c>
      <c r="B29" s="26"/>
      <c r="C29" s="80">
        <v>0</v>
      </c>
      <c r="D29" s="81">
        <v>0</v>
      </c>
      <c r="E29" s="81">
        <v>0</v>
      </c>
      <c r="F29" s="81">
        <v>0</v>
      </c>
      <c r="G29" s="81">
        <v>98291</v>
      </c>
      <c r="H29" s="81">
        <v>0</v>
      </c>
      <c r="I29" s="81">
        <v>265100</v>
      </c>
      <c r="J29" s="81">
        <v>0</v>
      </c>
      <c r="K29" s="79">
        <f t="shared" si="0"/>
        <v>363391</v>
      </c>
    </row>
    <row r="30" spans="1:11" x14ac:dyDescent="0.25">
      <c r="A30" s="46" t="s">
        <v>31</v>
      </c>
      <c r="B30" s="26"/>
      <c r="C30" s="80">
        <v>0</v>
      </c>
      <c r="D30" s="81">
        <v>0</v>
      </c>
      <c r="E30" s="81">
        <v>0</v>
      </c>
      <c r="F30" s="81">
        <v>0</v>
      </c>
      <c r="G30" s="81">
        <v>0</v>
      </c>
      <c r="H30" s="81">
        <v>0</v>
      </c>
      <c r="I30" s="81">
        <v>28000</v>
      </c>
      <c r="J30" s="81">
        <v>0</v>
      </c>
      <c r="K30" s="79">
        <f t="shared" si="0"/>
        <v>28000</v>
      </c>
    </row>
    <row r="31" spans="1:11" x14ac:dyDescent="0.25">
      <c r="A31" s="46" t="s">
        <v>32</v>
      </c>
      <c r="B31" s="26"/>
      <c r="C31" s="80">
        <v>0</v>
      </c>
      <c r="D31" s="81">
        <v>0</v>
      </c>
      <c r="E31" s="81">
        <v>0</v>
      </c>
      <c r="F31" s="81">
        <v>0</v>
      </c>
      <c r="G31" s="81">
        <v>0</v>
      </c>
      <c r="H31" s="81">
        <v>0</v>
      </c>
      <c r="I31" s="81">
        <v>0</v>
      </c>
      <c r="J31" s="81">
        <v>0</v>
      </c>
      <c r="K31" s="79">
        <f t="shared" si="0"/>
        <v>0</v>
      </c>
    </row>
    <row r="32" spans="1:11" x14ac:dyDescent="0.25">
      <c r="A32" s="46" t="s">
        <v>33</v>
      </c>
      <c r="B32" s="26"/>
      <c r="C32" s="80">
        <v>0</v>
      </c>
      <c r="D32" s="81">
        <v>0</v>
      </c>
      <c r="E32" s="81">
        <v>3137</v>
      </c>
      <c r="F32" s="81">
        <v>0</v>
      </c>
      <c r="G32" s="81">
        <v>0</v>
      </c>
      <c r="H32" s="81">
        <v>7242</v>
      </c>
      <c r="I32" s="81">
        <v>0</v>
      </c>
      <c r="J32" s="81">
        <v>0</v>
      </c>
      <c r="K32" s="79">
        <f t="shared" si="0"/>
        <v>10379</v>
      </c>
    </row>
    <row r="33" spans="1:11" x14ac:dyDescent="0.25">
      <c r="A33" s="46" t="s">
        <v>34</v>
      </c>
      <c r="B33" s="26"/>
      <c r="C33" s="80">
        <v>0</v>
      </c>
      <c r="D33" s="81">
        <v>0</v>
      </c>
      <c r="E33" s="81">
        <v>0</v>
      </c>
      <c r="F33" s="81">
        <v>0</v>
      </c>
      <c r="G33" s="81">
        <v>0</v>
      </c>
      <c r="H33" s="81">
        <v>0</v>
      </c>
      <c r="I33" s="81">
        <v>2500</v>
      </c>
      <c r="J33" s="81">
        <v>0</v>
      </c>
      <c r="K33" s="79">
        <f t="shared" si="0"/>
        <v>2500</v>
      </c>
    </row>
    <row r="34" spans="1:11" x14ac:dyDescent="0.25">
      <c r="A34" s="46" t="s">
        <v>35</v>
      </c>
      <c r="B34" s="26"/>
      <c r="C34" s="80">
        <v>7070693</v>
      </c>
      <c r="D34" s="81">
        <v>0</v>
      </c>
      <c r="E34" s="81">
        <v>1656613</v>
      </c>
      <c r="F34" s="81">
        <v>83665</v>
      </c>
      <c r="G34" s="81">
        <v>0</v>
      </c>
      <c r="H34" s="81">
        <v>0</v>
      </c>
      <c r="I34" s="81">
        <v>462596</v>
      </c>
      <c r="J34" s="81">
        <v>0</v>
      </c>
      <c r="K34" s="79">
        <f t="shared" si="0"/>
        <v>9273567</v>
      </c>
    </row>
    <row r="35" spans="1:11" x14ac:dyDescent="0.25">
      <c r="A35" s="46" t="s">
        <v>36</v>
      </c>
      <c r="B35" s="26"/>
      <c r="C35" s="80">
        <v>0</v>
      </c>
      <c r="D35" s="81">
        <v>0</v>
      </c>
      <c r="E35" s="81">
        <v>0</v>
      </c>
      <c r="F35" s="81">
        <v>0</v>
      </c>
      <c r="G35" s="81">
        <v>0</v>
      </c>
      <c r="H35" s="81">
        <v>0</v>
      </c>
      <c r="I35" s="81">
        <v>1584596</v>
      </c>
      <c r="J35" s="81">
        <v>0</v>
      </c>
      <c r="K35" s="79">
        <f t="shared" si="0"/>
        <v>1584596</v>
      </c>
    </row>
    <row r="36" spans="1:11" x14ac:dyDescent="0.25">
      <c r="A36" s="46" t="s">
        <v>37</v>
      </c>
      <c r="B36" s="26"/>
      <c r="C36" s="80">
        <v>0</v>
      </c>
      <c r="D36" s="81">
        <v>0</v>
      </c>
      <c r="E36" s="81">
        <v>0</v>
      </c>
      <c r="F36" s="81">
        <v>0</v>
      </c>
      <c r="G36" s="81">
        <v>0</v>
      </c>
      <c r="H36" s="81">
        <v>0</v>
      </c>
      <c r="I36" s="81">
        <v>0</v>
      </c>
      <c r="J36" s="81">
        <v>0</v>
      </c>
      <c r="K36" s="79">
        <f t="shared" si="0"/>
        <v>0</v>
      </c>
    </row>
    <row r="37" spans="1:11" x14ac:dyDescent="0.25">
      <c r="A37" s="46" t="s">
        <v>38</v>
      </c>
      <c r="B37" s="26"/>
      <c r="C37" s="80">
        <v>0</v>
      </c>
      <c r="D37" s="81">
        <v>0</v>
      </c>
      <c r="E37" s="81">
        <v>0</v>
      </c>
      <c r="F37" s="81">
        <v>0</v>
      </c>
      <c r="G37" s="81">
        <v>0</v>
      </c>
      <c r="H37" s="81">
        <v>0</v>
      </c>
      <c r="I37" s="81">
        <v>0</v>
      </c>
      <c r="J37" s="81">
        <v>0</v>
      </c>
      <c r="K37" s="79">
        <f t="shared" si="0"/>
        <v>0</v>
      </c>
    </row>
    <row r="38" spans="1:11" x14ac:dyDescent="0.25">
      <c r="A38" s="46" t="s">
        <v>39</v>
      </c>
      <c r="B38" s="26"/>
      <c r="C38" s="80">
        <v>0</v>
      </c>
      <c r="D38" s="81">
        <v>0</v>
      </c>
      <c r="E38" s="81">
        <v>0</v>
      </c>
      <c r="F38" s="81">
        <v>0</v>
      </c>
      <c r="G38" s="81">
        <v>0</v>
      </c>
      <c r="H38" s="81">
        <v>0</v>
      </c>
      <c r="I38" s="81">
        <v>0</v>
      </c>
      <c r="J38" s="81">
        <v>0</v>
      </c>
      <c r="K38" s="79">
        <f t="shared" si="0"/>
        <v>0</v>
      </c>
    </row>
    <row r="39" spans="1:11" x14ac:dyDescent="0.25">
      <c r="A39" s="46" t="s">
        <v>1</v>
      </c>
      <c r="B39" s="26"/>
      <c r="C39" s="80">
        <v>17369400</v>
      </c>
      <c r="D39" s="81">
        <v>0</v>
      </c>
      <c r="E39" s="81">
        <v>0</v>
      </c>
      <c r="F39" s="81">
        <v>0</v>
      </c>
      <c r="G39" s="81">
        <v>0</v>
      </c>
      <c r="H39" s="81">
        <v>0</v>
      </c>
      <c r="I39" s="81">
        <v>1983512</v>
      </c>
      <c r="J39" s="81">
        <v>0</v>
      </c>
      <c r="K39" s="79">
        <f t="shared" si="0"/>
        <v>19352912</v>
      </c>
    </row>
    <row r="40" spans="1:11" x14ac:dyDescent="0.25">
      <c r="A40" s="46" t="s">
        <v>40</v>
      </c>
      <c r="B40" s="26"/>
      <c r="C40" s="80">
        <v>0</v>
      </c>
      <c r="D40" s="81">
        <v>0</v>
      </c>
      <c r="E40" s="81">
        <v>0</v>
      </c>
      <c r="F40" s="81">
        <v>0</v>
      </c>
      <c r="G40" s="81">
        <v>0</v>
      </c>
      <c r="H40" s="81">
        <v>0</v>
      </c>
      <c r="I40" s="81">
        <v>283089</v>
      </c>
      <c r="J40" s="81">
        <v>0</v>
      </c>
      <c r="K40" s="79">
        <f t="shared" si="0"/>
        <v>283089</v>
      </c>
    </row>
    <row r="41" spans="1:11" x14ac:dyDescent="0.25">
      <c r="A41" s="46" t="s">
        <v>41</v>
      </c>
      <c r="B41" s="26"/>
      <c r="C41" s="80">
        <v>0</v>
      </c>
      <c r="D41" s="81">
        <v>0</v>
      </c>
      <c r="E41" s="81">
        <v>0</v>
      </c>
      <c r="F41" s="81">
        <v>0</v>
      </c>
      <c r="G41" s="81">
        <v>0</v>
      </c>
      <c r="H41" s="81">
        <v>0</v>
      </c>
      <c r="I41" s="81">
        <v>0</v>
      </c>
      <c r="J41" s="81">
        <v>0</v>
      </c>
      <c r="K41" s="79">
        <f t="shared" si="0"/>
        <v>0</v>
      </c>
    </row>
    <row r="42" spans="1:11" x14ac:dyDescent="0.25">
      <c r="A42" s="46" t="s">
        <v>42</v>
      </c>
      <c r="B42" s="26"/>
      <c r="C42" s="80">
        <v>0</v>
      </c>
      <c r="D42" s="81">
        <v>0</v>
      </c>
      <c r="E42" s="81">
        <v>0</v>
      </c>
      <c r="F42" s="81">
        <v>0</v>
      </c>
      <c r="G42" s="81">
        <v>0</v>
      </c>
      <c r="H42" s="81">
        <v>0</v>
      </c>
      <c r="I42" s="81">
        <v>0</v>
      </c>
      <c r="J42" s="81">
        <v>50</v>
      </c>
      <c r="K42" s="79">
        <f t="shared" si="0"/>
        <v>50</v>
      </c>
    </row>
    <row r="43" spans="1:11" x14ac:dyDescent="0.25">
      <c r="A43" s="46" t="s">
        <v>2</v>
      </c>
      <c r="B43" s="26"/>
      <c r="C43" s="80">
        <v>0</v>
      </c>
      <c r="D43" s="81">
        <v>0</v>
      </c>
      <c r="E43" s="81">
        <v>0</v>
      </c>
      <c r="F43" s="81">
        <v>0</v>
      </c>
      <c r="G43" s="81">
        <v>0</v>
      </c>
      <c r="H43" s="81">
        <v>0</v>
      </c>
      <c r="I43" s="81">
        <v>0</v>
      </c>
      <c r="J43" s="81">
        <v>0</v>
      </c>
      <c r="K43" s="79">
        <f t="shared" si="0"/>
        <v>0</v>
      </c>
    </row>
    <row r="44" spans="1:11" x14ac:dyDescent="0.25">
      <c r="A44" s="46" t="s">
        <v>43</v>
      </c>
      <c r="B44" s="26"/>
      <c r="C44" s="80">
        <v>0</v>
      </c>
      <c r="D44" s="81">
        <v>0</v>
      </c>
      <c r="E44" s="81">
        <v>0</v>
      </c>
      <c r="F44" s="81">
        <v>0</v>
      </c>
      <c r="G44" s="81">
        <v>0</v>
      </c>
      <c r="H44" s="81">
        <v>0</v>
      </c>
      <c r="I44" s="81">
        <v>0</v>
      </c>
      <c r="J44" s="81">
        <v>0</v>
      </c>
      <c r="K44" s="79">
        <f t="shared" si="0"/>
        <v>0</v>
      </c>
    </row>
    <row r="45" spans="1:11" x14ac:dyDescent="0.25">
      <c r="A45" s="46" t="s">
        <v>44</v>
      </c>
      <c r="B45" s="26"/>
      <c r="C45" s="80">
        <v>0</v>
      </c>
      <c r="D45" s="81">
        <v>0</v>
      </c>
      <c r="E45" s="81">
        <v>0</v>
      </c>
      <c r="F45" s="81">
        <v>0</v>
      </c>
      <c r="G45" s="81">
        <v>0</v>
      </c>
      <c r="H45" s="81">
        <v>0</v>
      </c>
      <c r="I45" s="81">
        <v>0</v>
      </c>
      <c r="J45" s="81">
        <v>0</v>
      </c>
      <c r="K45" s="79">
        <f t="shared" si="0"/>
        <v>0</v>
      </c>
    </row>
    <row r="46" spans="1:11" x14ac:dyDescent="0.25">
      <c r="A46" s="46" t="s">
        <v>45</v>
      </c>
      <c r="B46" s="26"/>
      <c r="C46" s="80">
        <v>6536591</v>
      </c>
      <c r="D46" s="81">
        <v>0</v>
      </c>
      <c r="E46" s="81">
        <v>0</v>
      </c>
      <c r="F46" s="81">
        <v>0</v>
      </c>
      <c r="G46" s="81">
        <v>0</v>
      </c>
      <c r="H46" s="81">
        <v>0</v>
      </c>
      <c r="I46" s="81">
        <v>847517</v>
      </c>
      <c r="J46" s="81">
        <v>0</v>
      </c>
      <c r="K46" s="79">
        <f t="shared" si="0"/>
        <v>7384108</v>
      </c>
    </row>
    <row r="47" spans="1:11" x14ac:dyDescent="0.25">
      <c r="A47" s="46" t="s">
        <v>46</v>
      </c>
      <c r="B47" s="26"/>
      <c r="C47" s="80">
        <v>25310786</v>
      </c>
      <c r="D47" s="81">
        <v>0</v>
      </c>
      <c r="E47" s="81">
        <v>0</v>
      </c>
      <c r="F47" s="81">
        <v>0</v>
      </c>
      <c r="G47" s="81">
        <v>0</v>
      </c>
      <c r="H47" s="81">
        <v>0</v>
      </c>
      <c r="I47" s="81">
        <v>0</v>
      </c>
      <c r="J47" s="81">
        <v>0</v>
      </c>
      <c r="K47" s="79">
        <f t="shared" si="0"/>
        <v>25310786</v>
      </c>
    </row>
    <row r="48" spans="1:11" x14ac:dyDescent="0.25">
      <c r="A48" s="46" t="s">
        <v>47</v>
      </c>
      <c r="B48" s="26"/>
      <c r="C48" s="80">
        <v>0</v>
      </c>
      <c r="D48" s="81">
        <v>0</v>
      </c>
      <c r="E48" s="81">
        <v>0</v>
      </c>
      <c r="F48" s="81">
        <v>0</v>
      </c>
      <c r="G48" s="81">
        <v>0</v>
      </c>
      <c r="H48" s="81">
        <v>0</v>
      </c>
      <c r="I48" s="81">
        <v>473600</v>
      </c>
      <c r="J48" s="81">
        <v>0</v>
      </c>
      <c r="K48" s="79">
        <f t="shared" si="0"/>
        <v>473600</v>
      </c>
    </row>
    <row r="49" spans="1:11" x14ac:dyDescent="0.25">
      <c r="A49" s="46" t="s">
        <v>48</v>
      </c>
      <c r="B49" s="26"/>
      <c r="C49" s="80">
        <v>0</v>
      </c>
      <c r="D49" s="81">
        <v>0</v>
      </c>
      <c r="E49" s="81">
        <v>0</v>
      </c>
      <c r="F49" s="81">
        <v>0</v>
      </c>
      <c r="G49" s="81">
        <v>0</v>
      </c>
      <c r="H49" s="81">
        <v>0</v>
      </c>
      <c r="I49" s="81">
        <v>0</v>
      </c>
      <c r="J49" s="81">
        <v>0</v>
      </c>
      <c r="K49" s="79">
        <f t="shared" si="0"/>
        <v>0</v>
      </c>
    </row>
    <row r="50" spans="1:11" x14ac:dyDescent="0.25">
      <c r="A50" s="46" t="s">
        <v>49</v>
      </c>
      <c r="B50" s="26"/>
      <c r="C50" s="80">
        <v>0</v>
      </c>
      <c r="D50" s="81">
        <v>0</v>
      </c>
      <c r="E50" s="81">
        <v>0</v>
      </c>
      <c r="F50" s="81">
        <v>0</v>
      </c>
      <c r="G50" s="81">
        <v>0</v>
      </c>
      <c r="H50" s="81">
        <v>0</v>
      </c>
      <c r="I50" s="81">
        <v>0</v>
      </c>
      <c r="J50" s="81">
        <v>0</v>
      </c>
      <c r="K50" s="79">
        <f t="shared" si="0"/>
        <v>0</v>
      </c>
    </row>
    <row r="51" spans="1:11" x14ac:dyDescent="0.25">
      <c r="A51" s="46" t="s">
        <v>3</v>
      </c>
      <c r="B51" s="26"/>
      <c r="C51" s="80">
        <v>0</v>
      </c>
      <c r="D51" s="81">
        <v>0</v>
      </c>
      <c r="E51" s="81">
        <v>0</v>
      </c>
      <c r="F51" s="81">
        <v>0</v>
      </c>
      <c r="G51" s="81">
        <v>0</v>
      </c>
      <c r="H51" s="81">
        <v>0</v>
      </c>
      <c r="I51" s="81">
        <v>375654</v>
      </c>
      <c r="J51" s="81">
        <v>0</v>
      </c>
      <c r="K51" s="79">
        <f t="shared" si="0"/>
        <v>375654</v>
      </c>
    </row>
    <row r="52" spans="1:11" x14ac:dyDescent="0.25">
      <c r="A52" s="46" t="s">
        <v>50</v>
      </c>
      <c r="B52" s="26"/>
      <c r="C52" s="80">
        <v>0</v>
      </c>
      <c r="D52" s="81">
        <v>0</v>
      </c>
      <c r="E52" s="81">
        <v>0</v>
      </c>
      <c r="F52" s="81">
        <v>0</v>
      </c>
      <c r="G52" s="81">
        <v>0</v>
      </c>
      <c r="H52" s="81">
        <v>0</v>
      </c>
      <c r="I52" s="81">
        <v>6460</v>
      </c>
      <c r="J52" s="81">
        <v>0</v>
      </c>
      <c r="K52" s="79">
        <f t="shared" si="0"/>
        <v>6460</v>
      </c>
    </row>
    <row r="53" spans="1:11" x14ac:dyDescent="0.25">
      <c r="A53" s="46" t="s">
        <v>51</v>
      </c>
      <c r="B53" s="26"/>
      <c r="C53" s="80">
        <v>0</v>
      </c>
      <c r="D53" s="81">
        <v>0</v>
      </c>
      <c r="E53" s="81">
        <v>0</v>
      </c>
      <c r="F53" s="81">
        <v>0</v>
      </c>
      <c r="G53" s="81">
        <v>0</v>
      </c>
      <c r="H53" s="81">
        <v>0</v>
      </c>
      <c r="I53" s="81">
        <v>1901546</v>
      </c>
      <c r="J53" s="81">
        <v>0</v>
      </c>
      <c r="K53" s="79">
        <f t="shared" si="0"/>
        <v>1901546</v>
      </c>
    </row>
    <row r="54" spans="1:11" x14ac:dyDescent="0.25">
      <c r="A54" s="46" t="s">
        <v>4</v>
      </c>
      <c r="B54" s="26"/>
      <c r="C54" s="80">
        <v>33824684</v>
      </c>
      <c r="D54" s="81">
        <v>2341480</v>
      </c>
      <c r="E54" s="81">
        <v>0</v>
      </c>
      <c r="F54" s="81">
        <v>0</v>
      </c>
      <c r="G54" s="81">
        <v>0</v>
      </c>
      <c r="H54" s="81">
        <v>0</v>
      </c>
      <c r="I54" s="81">
        <v>1253400</v>
      </c>
      <c r="J54" s="81">
        <v>0</v>
      </c>
      <c r="K54" s="79">
        <f t="shared" si="0"/>
        <v>37419564</v>
      </c>
    </row>
    <row r="55" spans="1:11" x14ac:dyDescent="0.25">
      <c r="A55" s="46" t="s">
        <v>52</v>
      </c>
      <c r="B55" s="26"/>
      <c r="C55" s="80">
        <v>0</v>
      </c>
      <c r="D55" s="81">
        <v>0</v>
      </c>
      <c r="E55" s="81">
        <v>0</v>
      </c>
      <c r="F55" s="81">
        <v>0</v>
      </c>
      <c r="G55" s="81">
        <v>0</v>
      </c>
      <c r="H55" s="81">
        <v>0</v>
      </c>
      <c r="I55" s="81">
        <v>42082</v>
      </c>
      <c r="J55" s="81">
        <v>0</v>
      </c>
      <c r="K55" s="79">
        <f t="shared" si="0"/>
        <v>42082</v>
      </c>
    </row>
    <row r="56" spans="1:11" x14ac:dyDescent="0.25">
      <c r="A56" s="46" t="s">
        <v>53</v>
      </c>
      <c r="B56" s="26"/>
      <c r="C56" s="80">
        <v>0</v>
      </c>
      <c r="D56" s="81">
        <v>0</v>
      </c>
      <c r="E56" s="81">
        <v>0</v>
      </c>
      <c r="F56" s="81">
        <v>0</v>
      </c>
      <c r="G56" s="81">
        <v>0</v>
      </c>
      <c r="H56" s="81">
        <v>0</v>
      </c>
      <c r="I56" s="81">
        <v>0</v>
      </c>
      <c r="J56" s="81">
        <v>0</v>
      </c>
      <c r="K56" s="79">
        <f t="shared" si="0"/>
        <v>0</v>
      </c>
    </row>
    <row r="57" spans="1:11" x14ac:dyDescent="0.25">
      <c r="A57" s="46" t="s">
        <v>54</v>
      </c>
      <c r="B57" s="26"/>
      <c r="C57" s="80">
        <v>0</v>
      </c>
      <c r="D57" s="81">
        <v>0</v>
      </c>
      <c r="E57" s="81">
        <v>0</v>
      </c>
      <c r="F57" s="81">
        <v>0</v>
      </c>
      <c r="G57" s="81">
        <v>0</v>
      </c>
      <c r="H57" s="81">
        <v>0</v>
      </c>
      <c r="I57" s="81">
        <v>253778</v>
      </c>
      <c r="J57" s="81">
        <v>0</v>
      </c>
      <c r="K57" s="79">
        <f t="shared" si="0"/>
        <v>253778</v>
      </c>
    </row>
    <row r="58" spans="1:11" x14ac:dyDescent="0.25">
      <c r="A58" s="46" t="s">
        <v>55</v>
      </c>
      <c r="B58" s="26"/>
      <c r="C58" s="80">
        <v>0</v>
      </c>
      <c r="D58" s="81">
        <v>0</v>
      </c>
      <c r="E58" s="81">
        <v>0</v>
      </c>
      <c r="F58" s="81">
        <v>0</v>
      </c>
      <c r="G58" s="81">
        <v>0</v>
      </c>
      <c r="H58" s="81">
        <v>0</v>
      </c>
      <c r="I58" s="81">
        <v>0</v>
      </c>
      <c r="J58" s="81">
        <v>0</v>
      </c>
      <c r="K58" s="79">
        <f t="shared" si="0"/>
        <v>0</v>
      </c>
    </row>
    <row r="59" spans="1:11" x14ac:dyDescent="0.25">
      <c r="A59" s="46" t="s">
        <v>98</v>
      </c>
      <c r="B59" s="26"/>
      <c r="C59" s="80">
        <v>0</v>
      </c>
      <c r="D59" s="81">
        <v>0</v>
      </c>
      <c r="E59" s="81">
        <v>775980</v>
      </c>
      <c r="F59" s="81">
        <v>0</v>
      </c>
      <c r="G59" s="81">
        <v>0</v>
      </c>
      <c r="H59" s="81">
        <v>0</v>
      </c>
      <c r="I59" s="81">
        <v>0</v>
      </c>
      <c r="J59" s="81">
        <v>0</v>
      </c>
      <c r="K59" s="79">
        <f t="shared" si="0"/>
        <v>775980</v>
      </c>
    </row>
    <row r="60" spans="1:11" x14ac:dyDescent="0.25">
      <c r="A60" s="46" t="s">
        <v>99</v>
      </c>
      <c r="B60" s="26"/>
      <c r="C60" s="80">
        <v>4024278</v>
      </c>
      <c r="D60" s="81">
        <v>0</v>
      </c>
      <c r="E60" s="81">
        <v>0</v>
      </c>
      <c r="F60" s="81">
        <v>0</v>
      </c>
      <c r="G60" s="81">
        <v>0</v>
      </c>
      <c r="H60" s="81">
        <v>0</v>
      </c>
      <c r="I60" s="81">
        <v>357968</v>
      </c>
      <c r="J60" s="81">
        <v>0</v>
      </c>
      <c r="K60" s="79">
        <f t="shared" si="0"/>
        <v>4382246</v>
      </c>
    </row>
    <row r="61" spans="1:11" x14ac:dyDescent="0.25">
      <c r="A61" s="46" t="s">
        <v>56</v>
      </c>
      <c r="B61" s="26"/>
      <c r="C61" s="80">
        <v>6500937</v>
      </c>
      <c r="D61" s="81">
        <v>0</v>
      </c>
      <c r="E61" s="81">
        <v>0</v>
      </c>
      <c r="F61" s="81">
        <v>0</v>
      </c>
      <c r="G61" s="81">
        <v>0</v>
      </c>
      <c r="H61" s="81">
        <v>0</v>
      </c>
      <c r="I61" s="81">
        <v>38450</v>
      </c>
      <c r="J61" s="81">
        <v>0</v>
      </c>
      <c r="K61" s="79">
        <f t="shared" si="0"/>
        <v>6539387</v>
      </c>
    </row>
    <row r="62" spans="1:11" x14ac:dyDescent="0.25">
      <c r="A62" s="46" t="s">
        <v>6</v>
      </c>
      <c r="B62" s="26"/>
      <c r="C62" s="80">
        <v>16660545</v>
      </c>
      <c r="D62" s="81">
        <v>0</v>
      </c>
      <c r="E62" s="81">
        <v>0</v>
      </c>
      <c r="F62" s="81">
        <v>0</v>
      </c>
      <c r="G62" s="81">
        <v>0</v>
      </c>
      <c r="H62" s="81">
        <v>0</v>
      </c>
      <c r="I62" s="81">
        <v>0</v>
      </c>
      <c r="J62" s="81">
        <v>0</v>
      </c>
      <c r="K62" s="79">
        <f t="shared" si="0"/>
        <v>16660545</v>
      </c>
    </row>
    <row r="63" spans="1:11" x14ac:dyDescent="0.25">
      <c r="A63" s="46" t="s">
        <v>5</v>
      </c>
      <c r="B63" s="26"/>
      <c r="C63" s="80">
        <v>0</v>
      </c>
      <c r="D63" s="81">
        <v>0</v>
      </c>
      <c r="E63" s="81">
        <v>0</v>
      </c>
      <c r="F63" s="81">
        <v>0</v>
      </c>
      <c r="G63" s="81">
        <v>0</v>
      </c>
      <c r="H63" s="81">
        <v>0</v>
      </c>
      <c r="I63" s="81">
        <v>66625</v>
      </c>
      <c r="J63" s="81">
        <v>0</v>
      </c>
      <c r="K63" s="79">
        <f t="shared" si="0"/>
        <v>66625</v>
      </c>
    </row>
    <row r="64" spans="1:11" x14ac:dyDescent="0.25">
      <c r="A64" s="46" t="s">
        <v>57</v>
      </c>
      <c r="B64" s="26"/>
      <c r="C64" s="80">
        <v>0</v>
      </c>
      <c r="D64" s="81">
        <v>0</v>
      </c>
      <c r="E64" s="81">
        <v>0</v>
      </c>
      <c r="F64" s="81">
        <v>0</v>
      </c>
      <c r="G64" s="81">
        <v>0</v>
      </c>
      <c r="H64" s="81">
        <v>0</v>
      </c>
      <c r="I64" s="81">
        <v>0</v>
      </c>
      <c r="J64" s="81">
        <v>0</v>
      </c>
      <c r="K64" s="79">
        <f t="shared" si="0"/>
        <v>0</v>
      </c>
    </row>
    <row r="65" spans="1:11" x14ac:dyDescent="0.25">
      <c r="A65" s="46" t="s">
        <v>58</v>
      </c>
      <c r="B65" s="26"/>
      <c r="C65" s="80">
        <v>0</v>
      </c>
      <c r="D65" s="81">
        <v>0</v>
      </c>
      <c r="E65" s="81">
        <v>0</v>
      </c>
      <c r="F65" s="81">
        <v>0</v>
      </c>
      <c r="G65" s="81">
        <v>0</v>
      </c>
      <c r="H65" s="81">
        <v>0</v>
      </c>
      <c r="I65" s="81">
        <v>0</v>
      </c>
      <c r="J65" s="81">
        <v>0</v>
      </c>
      <c r="K65" s="79">
        <f t="shared" si="0"/>
        <v>0</v>
      </c>
    </row>
    <row r="66" spans="1:11" x14ac:dyDescent="0.25">
      <c r="A66" s="46" t="s">
        <v>59</v>
      </c>
      <c r="B66" s="26"/>
      <c r="C66" s="80">
        <v>0</v>
      </c>
      <c r="D66" s="81">
        <v>0</v>
      </c>
      <c r="E66" s="81">
        <v>0</v>
      </c>
      <c r="F66" s="81">
        <v>0</v>
      </c>
      <c r="G66" s="81">
        <v>0</v>
      </c>
      <c r="H66" s="81">
        <v>0</v>
      </c>
      <c r="I66" s="81">
        <v>14772</v>
      </c>
      <c r="J66" s="81">
        <v>0</v>
      </c>
      <c r="K66" s="79">
        <f t="shared" si="0"/>
        <v>14772</v>
      </c>
    </row>
    <row r="67" spans="1:11" x14ac:dyDescent="0.25">
      <c r="A67" s="46" t="s">
        <v>60</v>
      </c>
      <c r="B67" s="26"/>
      <c r="C67" s="80">
        <v>0</v>
      </c>
      <c r="D67" s="81">
        <v>0</v>
      </c>
      <c r="E67" s="81">
        <v>0</v>
      </c>
      <c r="F67" s="81">
        <v>0</v>
      </c>
      <c r="G67" s="81">
        <v>0</v>
      </c>
      <c r="H67" s="81">
        <v>0</v>
      </c>
      <c r="I67" s="81">
        <v>0</v>
      </c>
      <c r="J67" s="81">
        <v>0</v>
      </c>
      <c r="K67" s="79">
        <f t="shared" si="0"/>
        <v>0</v>
      </c>
    </row>
    <row r="68" spans="1:11" x14ac:dyDescent="0.25">
      <c r="A68" s="46" t="s">
        <v>61</v>
      </c>
      <c r="B68" s="26"/>
      <c r="C68" s="80">
        <v>0</v>
      </c>
      <c r="D68" s="81">
        <v>0</v>
      </c>
      <c r="E68" s="81">
        <v>0</v>
      </c>
      <c r="F68" s="81">
        <v>0</v>
      </c>
      <c r="G68" s="81">
        <v>0</v>
      </c>
      <c r="H68" s="81">
        <v>0</v>
      </c>
      <c r="I68" s="81">
        <v>389958</v>
      </c>
      <c r="J68" s="81">
        <v>473232</v>
      </c>
      <c r="K68" s="79">
        <f t="shared" si="0"/>
        <v>863190</v>
      </c>
    </row>
    <row r="69" spans="1:11" x14ac:dyDescent="0.25">
      <c r="A69" s="46" t="s">
        <v>62</v>
      </c>
      <c r="B69" s="26"/>
      <c r="C69" s="80">
        <v>0</v>
      </c>
      <c r="D69" s="81">
        <v>0</v>
      </c>
      <c r="E69" s="81">
        <v>0</v>
      </c>
      <c r="F69" s="81">
        <v>0</v>
      </c>
      <c r="G69" s="81">
        <v>0</v>
      </c>
      <c r="H69" s="81">
        <v>0</v>
      </c>
      <c r="I69" s="81">
        <v>0</v>
      </c>
      <c r="J69" s="81">
        <v>0</v>
      </c>
      <c r="K69" s="79">
        <f t="shared" si="0"/>
        <v>0</v>
      </c>
    </row>
    <row r="70" spans="1:11" x14ac:dyDescent="0.25">
      <c r="A70" s="46" t="s">
        <v>63</v>
      </c>
      <c r="B70" s="26"/>
      <c r="C70" s="80">
        <v>0</v>
      </c>
      <c r="D70" s="81">
        <v>0</v>
      </c>
      <c r="E70" s="81">
        <v>0</v>
      </c>
      <c r="F70" s="81">
        <v>0</v>
      </c>
      <c r="G70" s="81">
        <v>0</v>
      </c>
      <c r="H70" s="81">
        <v>0</v>
      </c>
      <c r="I70" s="81">
        <v>0</v>
      </c>
      <c r="J70" s="81">
        <v>0</v>
      </c>
      <c r="K70" s="79">
        <f t="shared" si="0"/>
        <v>0</v>
      </c>
    </row>
    <row r="71" spans="1:11" x14ac:dyDescent="0.25">
      <c r="A71" s="46" t="s">
        <v>64</v>
      </c>
      <c r="B71" s="26"/>
      <c r="C71" s="80">
        <v>0</v>
      </c>
      <c r="D71" s="81">
        <v>0</v>
      </c>
      <c r="E71" s="81">
        <v>0</v>
      </c>
      <c r="F71" s="81">
        <v>0</v>
      </c>
      <c r="G71" s="81">
        <v>0</v>
      </c>
      <c r="H71" s="81">
        <v>0</v>
      </c>
      <c r="I71" s="81">
        <v>0</v>
      </c>
      <c r="J71" s="81">
        <v>0</v>
      </c>
      <c r="K71" s="79">
        <f>SUM(C71:J71)</f>
        <v>0</v>
      </c>
    </row>
    <row r="72" spans="1:11" x14ac:dyDescent="0.25">
      <c r="A72" s="56" t="s">
        <v>93</v>
      </c>
      <c r="B72" s="59"/>
      <c r="C72" s="60">
        <f t="shared" ref="C72:K72" si="1">SUM(C5:C71)</f>
        <v>153979517</v>
      </c>
      <c r="D72" s="61">
        <f t="shared" si="1"/>
        <v>2341480</v>
      </c>
      <c r="E72" s="61">
        <f t="shared" si="1"/>
        <v>2435730</v>
      </c>
      <c r="F72" s="61">
        <f t="shared" si="1"/>
        <v>1531709</v>
      </c>
      <c r="G72" s="61">
        <f t="shared" si="1"/>
        <v>98291</v>
      </c>
      <c r="H72" s="61">
        <f>SUM(H5:H71)</f>
        <v>7242</v>
      </c>
      <c r="I72" s="61">
        <f>SUM(I5:I71)</f>
        <v>14282582</v>
      </c>
      <c r="J72" s="61">
        <f>SUM(J5:J71)</f>
        <v>517342</v>
      </c>
      <c r="K72" s="62">
        <f t="shared" si="1"/>
        <v>175193893</v>
      </c>
    </row>
    <row r="73" spans="1:11" x14ac:dyDescent="0.25">
      <c r="A73" s="56" t="s">
        <v>74</v>
      </c>
      <c r="B73" s="59"/>
      <c r="C73" s="63">
        <f>(C72/$K72)</f>
        <v>0.87890915809491144</v>
      </c>
      <c r="D73" s="64">
        <f t="shared" ref="D73:K73" si="2">(D72/$K72)</f>
        <v>1.3365077742749858E-2</v>
      </c>
      <c r="E73" s="64">
        <f t="shared" si="2"/>
        <v>1.39030531161266E-2</v>
      </c>
      <c r="F73" s="64">
        <f t="shared" si="2"/>
        <v>8.7429360337349209E-3</v>
      </c>
      <c r="G73" s="64">
        <f t="shared" si="2"/>
        <v>5.6104124588406742E-4</v>
      </c>
      <c r="H73" s="64">
        <f t="shared" si="2"/>
        <v>4.1337057336810248E-5</v>
      </c>
      <c r="I73" s="64">
        <f>(I72/$K72)</f>
        <v>8.1524428479935657E-2</v>
      </c>
      <c r="J73" s="64">
        <f t="shared" si="2"/>
        <v>2.9529682293206417E-3</v>
      </c>
      <c r="K73" s="65">
        <f t="shared" si="2"/>
        <v>1</v>
      </c>
    </row>
    <row r="74" spans="1:11" x14ac:dyDescent="0.25">
      <c r="A74" s="66" t="s">
        <v>96</v>
      </c>
      <c r="B74" s="52"/>
      <c r="C74" s="67">
        <f>COUNTIF(C5:C71,"&gt;0")</f>
        <v>15</v>
      </c>
      <c r="D74" s="67">
        <f t="shared" ref="D74:K74" si="3">COUNTIF(D5:D71,"&gt;0")</f>
        <v>1</v>
      </c>
      <c r="E74" s="67">
        <f t="shared" si="3"/>
        <v>3</v>
      </c>
      <c r="F74" s="67">
        <f t="shared" si="3"/>
        <v>2</v>
      </c>
      <c r="G74" s="67">
        <f t="shared" si="3"/>
        <v>1</v>
      </c>
      <c r="H74" s="67">
        <f t="shared" si="3"/>
        <v>1</v>
      </c>
      <c r="I74" s="67">
        <f t="shared" si="3"/>
        <v>27</v>
      </c>
      <c r="J74" s="67">
        <f t="shared" si="3"/>
        <v>4</v>
      </c>
      <c r="K74" s="69">
        <f t="shared" si="3"/>
        <v>37</v>
      </c>
    </row>
    <row r="75" spans="1:11" x14ac:dyDescent="0.25">
      <c r="A75" s="47"/>
      <c r="B75" s="48"/>
      <c r="C75" s="29"/>
      <c r="D75" s="29"/>
      <c r="E75" s="29"/>
      <c r="F75" s="29"/>
      <c r="G75" s="29"/>
      <c r="H75" s="29"/>
      <c r="I75" s="29"/>
      <c r="J75" s="29"/>
      <c r="K75" s="30"/>
    </row>
    <row r="76" spans="1:11" ht="13.8" thickBot="1" x14ac:dyDescent="0.3">
      <c r="A76" s="31" t="s">
        <v>76</v>
      </c>
      <c r="B76" s="32"/>
      <c r="C76" s="32"/>
      <c r="D76" s="33"/>
      <c r="E76" s="33"/>
      <c r="F76" s="33"/>
      <c r="G76" s="33"/>
      <c r="H76" s="33"/>
      <c r="I76" s="33"/>
      <c r="J76" s="33"/>
      <c r="K76" s="34"/>
    </row>
    <row r="77" spans="1:11" x14ac:dyDescent="0.25">
      <c r="D77" s="1"/>
      <c r="E77" s="1"/>
      <c r="F77" s="1"/>
      <c r="G77" s="1"/>
      <c r="H77" s="1"/>
      <c r="I77" s="1"/>
      <c r="J77" s="1"/>
      <c r="K77" s="1"/>
    </row>
  </sheetData>
  <printOptions horizontalCentered="1"/>
  <pageMargins left="0.5" right="0.5" top="0.5" bottom="0.5" header="0.3" footer="0.3"/>
  <pageSetup scale="83" fitToHeight="0" orientation="landscape" r:id="rId1"/>
  <headerFooter>
    <oddFooter>&amp;LOffice of Economic and Demographic Research&amp;RPage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64</vt:i4>
      </vt:variant>
    </vt:vector>
  </HeadingPairs>
  <TitlesOfParts>
    <vt:vector size="96" baseType="lpstr">
      <vt:lpstr>Totals by Year</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'1993'!Print_Area</vt:lpstr>
      <vt:lpstr>'1994'!Print_Area</vt:lpstr>
      <vt:lpstr>'1995'!Print_Area</vt:lpstr>
      <vt:lpstr>'1996'!Print_Area</vt:lpstr>
      <vt:lpstr>'1997'!Print_Area</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'Totals by Year'!Print_Area</vt:lpstr>
      <vt:lpstr>'1993'!Print_Titles</vt:lpstr>
      <vt:lpstr>'1994'!Print_Titles</vt:lpstr>
      <vt:lpstr>'1995'!Print_Titles</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2025-01-25T20:05:30Z</cp:lastPrinted>
  <dcterms:created xsi:type="dcterms:W3CDTF">2000-07-05T17:45:16Z</dcterms:created>
  <dcterms:modified xsi:type="dcterms:W3CDTF">2025-01-25T20:05:35Z</dcterms:modified>
</cp:coreProperties>
</file>