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75" windowWidth="15195" windowHeight="8130" firstSheet="3" activeTab="5"/>
  </bookViews>
  <sheets>
    <sheet name="State Totals 0910 Comparison" sheetId="1" r:id="rId1"/>
    <sheet name="0910 Appr." sheetId="2" r:id="rId2"/>
    <sheet name="2009-10 3rd Calc" sheetId="3" r:id="rId3"/>
    <sheet name="Difference 3rd - Appr" sheetId="4" r:id="rId4"/>
    <sheet name="Three Year Forecast Comparison" sheetId="5" r:id="rId5"/>
    <sheet name="2010-11 Forecast" sheetId="6" r:id="rId6"/>
    <sheet name="2011-12 Forecast" sheetId="7" r:id="rId7"/>
    <sheet name="2012-13 Forecast" sheetId="8" r:id="rId8"/>
  </sheets>
  <externalReferences>
    <externalReference r:id="rId11"/>
    <externalReference r:id="rId12"/>
    <externalReference r:id="rId13"/>
  </externalReferences>
  <definedNames>
    <definedName name="FTEDATA" localSheetId="6">#REF!</definedName>
    <definedName name="FTEDATA" localSheetId="7">#REF!</definedName>
    <definedName name="FTEDATA" localSheetId="4">#REF!</definedName>
    <definedName name="FTEDATA">#REF!</definedName>
    <definedName name="HTML_CodePage" hidden="1">1252</definedName>
    <definedName name="HTML_Control" localSheetId="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1">'0910 Appr.'!$A$1:$M$78</definedName>
  </definedNames>
  <calcPr fullCalcOnLoad="1"/>
</workbook>
</file>

<file path=xl/sharedStrings.xml><?xml version="1.0" encoding="utf-8"?>
<sst xmlns="http://schemas.openxmlformats.org/spreadsheetml/2006/main" count="791" uniqueCount="227">
  <si>
    <t>Dist</t>
  </si>
  <si>
    <t>District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</si>
  <si>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</si>
  <si>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</si>
  <si>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</si>
  <si>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</si>
  <si>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</si>
  <si>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</si>
  <si>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</si>
  <si>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</si>
  <si>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</si>
  <si>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>Prog 300</t>
  </si>
  <si>
    <t>Total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</si>
  <si>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</si>
  <si>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</si>
  <si>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</si>
  <si>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</si>
  <si>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</si>
  <si>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</si>
  <si>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</si>
  <si>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</si>
  <si>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</si>
  <si>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</si>
  <si>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</si>
  <si>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</si>
  <si>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</si>
  <si>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</si>
  <si>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</si>
  <si>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</si>
  <si>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</si>
  <si>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</si>
  <si>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</si>
  <si>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</si>
  <si>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</si>
  <si>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</si>
  <si>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</si>
  <si>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</si>
  <si>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</si>
  <si>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</si>
  <si>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</si>
  <si>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</si>
  <si>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</si>
  <si>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</si>
  <si>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</si>
  <si>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</si>
  <si>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</si>
  <si>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</si>
  <si>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</si>
  <si>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</si>
  <si>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</si>
  <si>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</si>
  <si>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</si>
  <si>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</si>
  <si>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</si>
  <si>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</si>
  <si>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</si>
  <si>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</si>
  <si>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</si>
  <si>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</si>
  <si>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</si>
  <si>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</si>
  <si>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</si>
  <si>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</si>
  <si>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</si>
  <si>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</si>
  <si>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</si>
  <si>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</si>
  <si>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</si>
  <si>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</si>
  <si>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</si>
  <si>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</si>
  <si>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</si>
  <si>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</si>
  <si>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</si>
  <si>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</si>
  <si>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</si>
  <si>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</si>
  <si>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</si>
  <si>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</si>
  <si>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</si>
  <si>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Washington Special</t>
  </si>
  <si>
    <t>69</t>
  </si>
  <si>
    <t>FAMU</t>
  </si>
  <si>
    <t>70</t>
  </si>
  <si>
    <t>FAU PB</t>
  </si>
  <si>
    <t>71</t>
  </si>
  <si>
    <t>FAU STL</t>
  </si>
  <si>
    <t>72</t>
  </si>
  <si>
    <t>FSU Brow</t>
  </si>
  <si>
    <t>73</t>
  </si>
  <si>
    <t>FSU Leon</t>
  </si>
  <si>
    <t>74</t>
  </si>
  <si>
    <t>UF</t>
  </si>
  <si>
    <t>75</t>
  </si>
  <si>
    <t>FLVS</t>
  </si>
  <si>
    <t>Florida</t>
  </si>
  <si>
    <t>Difference between Appropriated FTE and 3rd Calc FTE for 2009-10</t>
  </si>
  <si>
    <t>By Survey and Type of School</t>
  </si>
  <si>
    <t>Type</t>
  </si>
  <si>
    <t>Appropriated</t>
  </si>
  <si>
    <t>3rd Calc</t>
  </si>
  <si>
    <t>Difference</t>
  </si>
  <si>
    <t>% Diff.</t>
  </si>
  <si>
    <t>67 school districts</t>
  </si>
  <si>
    <t xml:space="preserve">67 school districts regular term  </t>
  </si>
  <si>
    <t>67 school districts summer term</t>
  </si>
  <si>
    <t>Wash. Sp. + Lab Schools</t>
  </si>
  <si>
    <t>Florida Virtual School</t>
  </si>
  <si>
    <t>Total All FTE Enrollment</t>
  </si>
  <si>
    <t>By Program</t>
  </si>
  <si>
    <t>Basic Non-ESE K-3</t>
  </si>
  <si>
    <t>Basic Non-ESE 4-8</t>
  </si>
  <si>
    <t>Basic Non-ESE 9-12</t>
  </si>
  <si>
    <t>Basic ESE K-3</t>
  </si>
  <si>
    <t>Basic ESE 4-8</t>
  </si>
  <si>
    <t>Basic ESE 9-12</t>
  </si>
  <si>
    <t>ESOL</t>
  </si>
  <si>
    <t>ESE Level  IV</t>
  </si>
  <si>
    <t>ESE Level V</t>
  </si>
  <si>
    <t>Career Ed</t>
  </si>
  <si>
    <t>Group 1</t>
  </si>
  <si>
    <t>Group 2</t>
  </si>
  <si>
    <t xml:space="preserve">ESE </t>
  </si>
  <si>
    <t xml:space="preserve">By Grade </t>
  </si>
  <si>
    <t>Grade</t>
  </si>
  <si>
    <t>% Diff</t>
  </si>
  <si>
    <t>PK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</si>
  <si>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</si>
  <si>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</si>
  <si>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</si>
  <si>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</si>
  <si>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</si>
  <si>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</si>
  <si>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</si>
  <si>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</si>
  <si>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</si>
  <si>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</si>
  <si>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</si>
  <si>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</si>
  <si>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</si>
  <si>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Grades PK-5</t>
  </si>
  <si>
    <t>Grades 6-8</t>
  </si>
  <si>
    <t>Grades 9-12</t>
  </si>
  <si>
    <t>FTE Projections 2009-10</t>
  </si>
  <si>
    <t>Dade</t>
  </si>
  <si>
    <t>De Soto</t>
  </si>
  <si>
    <t>Wash Spec</t>
  </si>
  <si>
    <t>Dec 3, 2009</t>
  </si>
  <si>
    <t>2009-10 Oct FTE Annualized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</si>
  <si>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</si>
  <si>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</si>
  <si>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</si>
  <si>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</si>
  <si>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</si>
  <si>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</si>
  <si>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</si>
  <si>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</si>
  <si>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</si>
  <si>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</si>
  <si>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</si>
  <si>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</si>
  <si>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</si>
  <si>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</si>
  <si>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</si>
  <si>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</si>
  <si>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</si>
  <si>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</si>
  <si>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</si>
  <si>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</si>
  <si>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</si>
  <si>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</si>
  <si>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</si>
  <si>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</si>
  <si>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</si>
  <si>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</si>
  <si>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</si>
  <si>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</si>
  <si>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</si>
  <si>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</si>
  <si>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</si>
  <si>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</si>
  <si>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</si>
  <si>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</si>
  <si>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</si>
  <si>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</si>
  <si>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</si>
  <si>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</si>
  <si>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</si>
  <si>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</si>
  <si>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</si>
  <si>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</si>
  <si>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</si>
  <si>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</si>
  <si>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</si>
  <si>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</si>
  <si>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</si>
  <si>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</si>
  <si>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</si>
  <si>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</si>
  <si>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</si>
  <si>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</si>
  <si>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</si>
  <si>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</si>
  <si>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</si>
  <si>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</si>
  <si>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</si>
  <si>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</si>
  <si>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</si>
  <si>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</si>
  <si>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</si>
  <si>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</si>
  <si>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</si>
  <si>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</si>
  <si>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</si>
  <si>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</si>
  <si>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</si>
  <si>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</si>
  <si>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FLORIDA</t>
  </si>
  <si>
    <t>2010-11 Forecast</t>
  </si>
  <si>
    <t>2011-12 Forecat</t>
  </si>
  <si>
    <t>2012-13 Forecast</t>
  </si>
  <si>
    <t>2008-09    Final</t>
  </si>
  <si>
    <t xml:space="preserve">2008-09    Final   </t>
  </si>
  <si>
    <t>2009-10       3rd Calc</t>
  </si>
  <si>
    <t>2009-10      3rd Calc</t>
  </si>
  <si>
    <t>FTE Enrollment 2008-09 Through 2012-13</t>
  </si>
  <si>
    <t>Difference 2009-10 Third Calc - Appropriated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</si>
</sst>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 Condensed Bold"/>
      <family val="0"/>
    </font>
    <font>
      <sz val="12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i/>
      <sz val="12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8" fillId="33" borderId="10" xfId="59" applyFont="1" applyFill="1" applyBorder="1">
      <alignment/>
      <protection/>
    </xf>
    <xf numFmtId="0" fontId="28" fillId="33" borderId="11" xfId="59" applyFont="1" applyFill="1" applyBorder="1" applyAlignment="1">
      <alignment horizontal="center"/>
      <protection/>
    </xf>
    <xf numFmtId="0" fontId="2" fillId="0" borderId="0" xfId="60">
      <alignment/>
      <protection/>
    </xf>
    <xf numFmtId="0" fontId="39" fillId="34" borderId="12" xfId="0" applyFont="1" applyFill="1" applyBorder="1" applyAlignment="1" quotePrefix="1">
      <alignment/>
    </xf>
    <xf numFmtId="0" fontId="39" fillId="34" borderId="12" xfId="0" applyFont="1" applyFill="1" applyBorder="1" applyAlignment="1">
      <alignment/>
    </xf>
    <xf numFmtId="43" fontId="39" fillId="34" borderId="12" xfId="42" applyNumberFormat="1" applyFont="1" applyFill="1" applyBorder="1" applyAlignment="1">
      <alignment/>
    </xf>
    <xf numFmtId="43" fontId="39" fillId="34" borderId="13" xfId="42" applyNumberFormat="1" applyFont="1" applyFill="1" applyBorder="1" applyAlignment="1">
      <alignment/>
    </xf>
    <xf numFmtId="43" fontId="2" fillId="0" borderId="0" xfId="42" applyFont="1" applyAlignment="1">
      <alignment/>
    </xf>
    <xf numFmtId="0" fontId="39" fillId="35" borderId="12" xfId="0" applyFont="1" applyFill="1" applyBorder="1" applyAlignment="1" quotePrefix="1">
      <alignment/>
    </xf>
    <xf numFmtId="0" fontId="39" fillId="35" borderId="12" xfId="0" applyFont="1" applyFill="1" applyBorder="1" applyAlignment="1">
      <alignment/>
    </xf>
    <xf numFmtId="43" fontId="39" fillId="35" borderId="12" xfId="42" applyNumberFormat="1" applyFont="1" applyFill="1" applyBorder="1" applyAlignment="1">
      <alignment/>
    </xf>
    <xf numFmtId="43" fontId="39" fillId="35" borderId="13" xfId="42" applyNumberFormat="1" applyFont="1" applyFill="1" applyBorder="1" applyAlignment="1">
      <alignment/>
    </xf>
    <xf numFmtId="0" fontId="2" fillId="0" borderId="0" xfId="60" applyFont="1">
      <alignment/>
      <protection/>
    </xf>
    <xf numFmtId="0" fontId="39" fillId="34" borderId="12" xfId="0" applyFont="1" applyFill="1" applyBorder="1" applyAlignment="1" quotePrefix="1">
      <alignment horizontal="right"/>
    </xf>
    <xf numFmtId="0" fontId="39" fillId="35" borderId="12" xfId="0" applyFont="1" applyFill="1" applyBorder="1" applyAlignment="1" quotePrefix="1">
      <alignment horizontal="right"/>
    </xf>
    <xf numFmtId="0" fontId="28" fillId="33" borderId="14" xfId="59" applyFont="1" applyFill="1" applyBorder="1">
      <alignment/>
      <protection/>
    </xf>
    <xf numFmtId="43" fontId="28" fillId="33" borderId="14" xfId="42" applyNumberFormat="1" applyFont="1" applyFill="1" applyBorder="1" applyAlignment="1">
      <alignment/>
    </xf>
    <xf numFmtId="43" fontId="28" fillId="33" borderId="0" xfId="42" applyNumberFormat="1" applyFont="1" applyFill="1" applyAlignment="1">
      <alignment horizontal="center"/>
    </xf>
    <xf numFmtId="43" fontId="2" fillId="0" borderId="0" xfId="60" applyNumberFormat="1">
      <alignment/>
      <protection/>
    </xf>
    <xf numFmtId="0" fontId="41" fillId="0" borderId="0" xfId="0" applyFont="1" applyAlignment="1">
      <alignment/>
    </xf>
    <xf numFmtId="0" fontId="28" fillId="33" borderId="0" xfId="59" applyFont="1" applyFill="1">
      <alignment/>
      <protection/>
    </xf>
    <xf numFmtId="0" fontId="28" fillId="33" borderId="0" xfId="59" applyFont="1" applyFill="1" applyAlignment="1">
      <alignment horizontal="center"/>
      <protection/>
    </xf>
    <xf numFmtId="0" fontId="39" fillId="34" borderId="15" xfId="0" applyFont="1" applyFill="1" applyBorder="1" applyAlignment="1" quotePrefix="1">
      <alignment/>
    </xf>
    <xf numFmtId="0" fontId="39" fillId="34" borderId="15" xfId="0" applyFont="1" applyFill="1" applyBorder="1" applyAlignment="1">
      <alignment/>
    </xf>
    <xf numFmtId="43" fontId="39" fillId="34" borderId="15" xfId="44" applyNumberFormat="1" applyFont="1" applyFill="1" applyBorder="1" applyAlignment="1">
      <alignment/>
    </xf>
    <xf numFmtId="43" fontId="39" fillId="35" borderId="12" xfId="44" applyNumberFormat="1" applyFont="1" applyFill="1" applyBorder="1" applyAlignment="1">
      <alignment/>
    </xf>
    <xf numFmtId="43" fontId="39" fillId="34" borderId="12" xfId="44" applyNumberFormat="1" applyFont="1" applyFill="1" applyBorder="1" applyAlignment="1">
      <alignment/>
    </xf>
    <xf numFmtId="0" fontId="4" fillId="0" borderId="0" xfId="57">
      <alignment/>
      <protection/>
    </xf>
    <xf numFmtId="0" fontId="2" fillId="0" borderId="0" xfId="57" applyFont="1">
      <alignment/>
      <protection/>
    </xf>
    <xf numFmtId="0" fontId="42" fillId="0" borderId="0" xfId="0" applyFont="1" applyAlignment="1" quotePrefix="1">
      <alignment/>
    </xf>
    <xf numFmtId="0" fontId="43" fillId="0" borderId="0" xfId="0" applyFont="1" applyAlignment="1">
      <alignment/>
    </xf>
    <xf numFmtId="43" fontId="39" fillId="34" borderId="16" xfId="44" applyNumberFormat="1" applyFont="1" applyFill="1" applyBorder="1" applyAlignment="1">
      <alignment/>
    </xf>
    <xf numFmtId="43" fontId="39" fillId="35" borderId="13" xfId="44" applyNumberFormat="1" applyFont="1" applyFill="1" applyBorder="1" applyAlignment="1">
      <alignment/>
    </xf>
    <xf numFmtId="43" fontId="39" fillId="34" borderId="13" xfId="44" applyNumberFormat="1" applyFont="1" applyFill="1" applyBorder="1" applyAlignment="1">
      <alignment/>
    </xf>
    <xf numFmtId="43" fontId="28" fillId="33" borderId="0" xfId="44" applyFont="1" applyFill="1" applyAlignment="1">
      <alignment/>
    </xf>
    <xf numFmtId="43" fontId="28" fillId="33" borderId="0" xfId="44" applyFont="1" applyFill="1" applyAlignment="1">
      <alignment horizontal="center"/>
    </xf>
    <xf numFmtId="0" fontId="0" fillId="0" borderId="0" xfId="0" applyFill="1" applyAlignment="1">
      <alignment/>
    </xf>
    <xf numFmtId="0" fontId="39" fillId="34" borderId="15" xfId="0" applyFont="1" applyFill="1" applyBorder="1" applyAlignment="1">
      <alignment horizontal="center" wrapText="1"/>
    </xf>
    <xf numFmtId="43" fontId="39" fillId="34" borderId="15" xfId="44" applyNumberFormat="1" applyFont="1" applyFill="1" applyBorder="1" applyAlignment="1">
      <alignment horizontal="center" wrapText="1"/>
    </xf>
    <xf numFmtId="43" fontId="39" fillId="35" borderId="12" xfId="42" applyFont="1" applyFill="1" applyBorder="1" applyAlignment="1">
      <alignment/>
    </xf>
    <xf numFmtId="43" fontId="39" fillId="34" borderId="12" xfId="42" applyFont="1" applyFill="1" applyBorder="1" applyAlignment="1">
      <alignment/>
    </xf>
    <xf numFmtId="43" fontId="39" fillId="35" borderId="12" xfId="0" applyNumberFormat="1" applyFont="1" applyFill="1" applyBorder="1" applyAlignment="1">
      <alignment/>
    </xf>
    <xf numFmtId="43" fontId="39" fillId="34" borderId="12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165" fontId="39" fillId="35" borderId="12" xfId="63" applyNumberFormat="1" applyFont="1" applyFill="1" applyBorder="1" applyAlignment="1">
      <alignment/>
    </xf>
    <xf numFmtId="165" fontId="39" fillId="34" borderId="12" xfId="63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2003-04 3rd Calculation FT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ney.wayne\Local%20Settings\Temporary%20Internet%20Files\Content.Outlook\CJA9K9KG\Three%20year%20forecast%20December%2010%202009%20Program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ubard.carolyn\My%20Documents\Excel\Proj%200910\RK%20EEC%20Official%20Conf%20Summary%20Leg%2004-13-09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ubard.carolyn\My%20Documents\Excel\Fte\2008-09\2008-09%20Final%20FTE%2011-08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11 Forecast"/>
      <sheetName val="2011-12 Forecast"/>
      <sheetName val="2012-13 Foreca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ff"/>
      <sheetName val="Percent"/>
      <sheetName val="0910 Apr 13"/>
      <sheetName val="Diff FC Apr - Feb"/>
      <sheetName val="0607 Final"/>
      <sheetName val="0708 Final"/>
      <sheetName val="0809 3rd"/>
      <sheetName val="0809 4th"/>
      <sheetName val="0910 Feb 23"/>
      <sheetName val="0910 Apr 13 BPBG"/>
      <sheetName val="0910 Apr13 G"/>
      <sheetName val="Cross Check"/>
    </sheetNames>
    <sheetDataSet>
      <sheetData sheetId="0">
        <row r="12">
          <cell r="A12">
            <v>39916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-09 F By Sch"/>
      <sheetName val="08-09 F BPBG"/>
      <sheetName val="08-09 F BP"/>
      <sheetName val="RT"/>
      <sheetName val="2008-09 F BG"/>
    </sheetNames>
    <sheetDataSet>
      <sheetData sheetId="2">
        <row r="6">
          <cell r="M6">
            <v>27255.879999999994</v>
          </cell>
        </row>
        <row r="7">
          <cell r="M7">
            <v>4942.259999999999</v>
          </cell>
        </row>
        <row r="8">
          <cell r="M8">
            <v>25229.080000000005</v>
          </cell>
        </row>
        <row r="9">
          <cell r="M9">
            <v>3235.5</v>
          </cell>
        </row>
        <row r="10">
          <cell r="M10">
            <v>72196.73999999999</v>
          </cell>
        </row>
        <row r="11">
          <cell r="M11">
            <v>255057.88</v>
          </cell>
        </row>
        <row r="12">
          <cell r="M12">
            <v>2197.33</v>
          </cell>
        </row>
        <row r="13">
          <cell r="M13">
            <v>16991.809999999998</v>
          </cell>
        </row>
        <row r="14">
          <cell r="M14">
            <v>15789.150000000001</v>
          </cell>
        </row>
        <row r="15">
          <cell r="M15">
            <v>35844.3</v>
          </cell>
        </row>
        <row r="16">
          <cell r="M16">
            <v>41985.049999999996</v>
          </cell>
        </row>
        <row r="17">
          <cell r="M17">
            <v>9990.66</v>
          </cell>
        </row>
        <row r="18">
          <cell r="M18">
            <v>342774.9099999999</v>
          </cell>
        </row>
        <row r="19">
          <cell r="M19">
            <v>4999.720000000001</v>
          </cell>
        </row>
        <row r="20">
          <cell r="M20">
            <v>2061.53</v>
          </cell>
        </row>
        <row r="21">
          <cell r="M21">
            <v>123716.09000000003</v>
          </cell>
        </row>
        <row r="22">
          <cell r="M22">
            <v>40330.27</v>
          </cell>
        </row>
        <row r="23">
          <cell r="M23">
            <v>12770.120000000003</v>
          </cell>
        </row>
        <row r="24">
          <cell r="M24">
            <v>1208.95</v>
          </cell>
        </row>
        <row r="25">
          <cell r="M25">
            <v>5965.029999999999</v>
          </cell>
        </row>
        <row r="26">
          <cell r="M26">
            <v>2645.06</v>
          </cell>
        </row>
        <row r="27">
          <cell r="M27">
            <v>1404.81</v>
          </cell>
        </row>
        <row r="28">
          <cell r="M28">
            <v>2006.6099999999997</v>
          </cell>
        </row>
        <row r="29">
          <cell r="M29">
            <v>1850.5199999999998</v>
          </cell>
        </row>
        <row r="30">
          <cell r="M30">
            <v>5144.480000000001</v>
          </cell>
        </row>
        <row r="31">
          <cell r="M31">
            <v>7005.359999999999</v>
          </cell>
        </row>
        <row r="32">
          <cell r="M32">
            <v>22645.070000000003</v>
          </cell>
        </row>
        <row r="33">
          <cell r="M33">
            <v>12238.83</v>
          </cell>
        </row>
        <row r="34">
          <cell r="M34">
            <v>190090.03000000003</v>
          </cell>
        </row>
        <row r="35">
          <cell r="M35">
            <v>3342.05</v>
          </cell>
        </row>
        <row r="36">
          <cell r="M36">
            <v>17398.079999999998</v>
          </cell>
        </row>
        <row r="37">
          <cell r="M37">
            <v>7077.379999999999</v>
          </cell>
        </row>
        <row r="38">
          <cell r="M38">
            <v>1105.6799999999998</v>
          </cell>
        </row>
        <row r="39">
          <cell r="M39">
            <v>1088.65</v>
          </cell>
        </row>
        <row r="40">
          <cell r="M40">
            <v>40151.23</v>
          </cell>
        </row>
        <row r="41">
          <cell r="M41">
            <v>78280.85999999999</v>
          </cell>
        </row>
        <row r="42">
          <cell r="M42">
            <v>32459.02</v>
          </cell>
        </row>
        <row r="43">
          <cell r="M43">
            <v>5973</v>
          </cell>
        </row>
        <row r="44">
          <cell r="M44">
            <v>1428.69</v>
          </cell>
        </row>
        <row r="45">
          <cell r="M45">
            <v>2733.29</v>
          </cell>
        </row>
        <row r="46">
          <cell r="M46">
            <v>42084.41999999999</v>
          </cell>
        </row>
        <row r="47">
          <cell r="M47">
            <v>41857.68</v>
          </cell>
        </row>
        <row r="48">
          <cell r="M48">
            <v>17693.45</v>
          </cell>
        </row>
        <row r="49">
          <cell r="M49">
            <v>7918.84</v>
          </cell>
        </row>
        <row r="50">
          <cell r="M50">
            <v>11031.220000000001</v>
          </cell>
        </row>
        <row r="51">
          <cell r="M51">
            <v>29063.15</v>
          </cell>
        </row>
        <row r="52">
          <cell r="M52">
            <v>6939.68</v>
          </cell>
        </row>
        <row r="53">
          <cell r="M53">
            <v>170093.02000000002</v>
          </cell>
        </row>
        <row r="54">
          <cell r="M54">
            <v>51070.829999999994</v>
          </cell>
        </row>
        <row r="55">
          <cell r="M55">
            <v>169613.25000000003</v>
          </cell>
        </row>
        <row r="56">
          <cell r="M56">
            <v>65837.68</v>
          </cell>
        </row>
        <row r="57">
          <cell r="M57">
            <v>105460.5</v>
          </cell>
        </row>
        <row r="58">
          <cell r="M58">
            <v>93103.79000000001</v>
          </cell>
        </row>
        <row r="59">
          <cell r="M59">
            <v>11153.93</v>
          </cell>
        </row>
        <row r="60">
          <cell r="M60">
            <v>28833.76</v>
          </cell>
        </row>
        <row r="61">
          <cell r="M61">
            <v>38221.380000000005</v>
          </cell>
        </row>
        <row r="62">
          <cell r="M62">
            <v>24862.250000000004</v>
          </cell>
        </row>
        <row r="63">
          <cell r="M63">
            <v>41067.33</v>
          </cell>
        </row>
        <row r="64">
          <cell r="M64">
            <v>64598.33</v>
          </cell>
        </row>
        <row r="65">
          <cell r="M65">
            <v>7382.42</v>
          </cell>
        </row>
        <row r="66">
          <cell r="M66">
            <v>5861.48</v>
          </cell>
        </row>
        <row r="67">
          <cell r="M67">
            <v>2954.8800000000006</v>
          </cell>
        </row>
        <row r="68">
          <cell r="M68">
            <v>2224.2299999999996</v>
          </cell>
        </row>
        <row r="69">
          <cell r="M69">
            <v>62964.810000000005</v>
          </cell>
        </row>
        <row r="70">
          <cell r="M70">
            <v>5201.629999999999</v>
          </cell>
        </row>
        <row r="71">
          <cell r="M71">
            <v>6933.07</v>
          </cell>
        </row>
        <row r="72">
          <cell r="M72">
            <v>3495.290000000001</v>
          </cell>
        </row>
        <row r="73">
          <cell r="M73">
            <v>483.81</v>
          </cell>
        </row>
        <row r="74">
          <cell r="M74">
            <v>444.2300000000001</v>
          </cell>
        </row>
        <row r="75">
          <cell r="M75">
            <v>619.61</v>
          </cell>
        </row>
        <row r="76">
          <cell r="M76">
            <v>1383.11</v>
          </cell>
        </row>
        <row r="77">
          <cell r="M77">
            <v>646.5</v>
          </cell>
        </row>
        <row r="78">
          <cell r="M78">
            <v>1606.3100000000002</v>
          </cell>
        </row>
        <row r="79">
          <cell r="M79">
            <v>1146.77</v>
          </cell>
        </row>
        <row r="80">
          <cell r="M80">
            <v>12907.919999999998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5"/>
  <sheetViews>
    <sheetView zoomScalePageLayoutView="0" workbookViewId="0" topLeftCell="A24">
      <selection activeCell="I37" sqref="I37"/>
    </sheetView>
  </sheetViews>
  <sheetFormatPr defaultColWidth="9.140625" defaultRowHeight="15"/>
  <cols>
    <col min="1" max="1" width="3.00390625" style="0" customWidth="1"/>
    <col min="2" max="2" width="17.421875" style="0" customWidth="1"/>
    <col min="3" max="3" width="20.421875" style="0" customWidth="1"/>
    <col min="4" max="4" width="15.7109375" style="0" customWidth="1"/>
    <col min="5" max="5" width="13.140625" style="0" customWidth="1"/>
    <col min="6" max="6" width="11.7109375" style="0" customWidth="1"/>
  </cols>
  <sheetData>
    <row r="1" ht="21">
      <c r="B1" s="20" t="s">
        <v>96</v>
      </c>
    </row>
    <row r="4" spans="2:7" ht="15">
      <c r="B4" s="21" t="s">
        <v>97</v>
      </c>
      <c r="C4" s="21"/>
      <c r="D4" s="22"/>
      <c r="E4" s="22"/>
      <c r="F4" s="22"/>
      <c r="G4" s="22"/>
    </row>
    <row r="5" spans="2:7" ht="15">
      <c r="B5" s="23" t="s">
        <v>98</v>
      </c>
      <c r="C5" s="24"/>
      <c r="D5" s="25" t="s">
        <v>99</v>
      </c>
      <c r="E5" s="25" t="s">
        <v>100</v>
      </c>
      <c r="F5" s="25" t="s">
        <v>101</v>
      </c>
      <c r="G5" s="25" t="s">
        <v>102</v>
      </c>
    </row>
    <row r="6" spans="2:7" ht="15">
      <c r="B6" s="9" t="s">
        <v>103</v>
      </c>
      <c r="C6" s="10"/>
      <c r="D6" s="26">
        <v>2580836.3400000003</v>
      </c>
      <c r="E6" s="26">
        <v>2595750.93</v>
      </c>
      <c r="F6" s="26">
        <f aca="true" t="shared" si="0" ref="F6:F11">E6-D6</f>
        <v>14914.589999999851</v>
      </c>
      <c r="G6" s="46">
        <f aca="true" t="shared" si="1" ref="G6:G11">F6/D6</f>
        <v>0.005778975508381074</v>
      </c>
    </row>
    <row r="7" spans="2:7" ht="15">
      <c r="B7" s="4" t="s">
        <v>104</v>
      </c>
      <c r="C7" s="5"/>
      <c r="D7" s="27">
        <v>2578520.2300000004</v>
      </c>
      <c r="E7" s="27">
        <v>2593188.3499999996</v>
      </c>
      <c r="F7" s="27">
        <f t="shared" si="0"/>
        <v>14668.11999999918</v>
      </c>
      <c r="G7" s="47">
        <f t="shared" si="1"/>
        <v>0.005688580539078872</v>
      </c>
    </row>
    <row r="8" spans="2:7" ht="15">
      <c r="B8" s="9" t="s">
        <v>105</v>
      </c>
      <c r="C8" s="10"/>
      <c r="D8" s="26">
        <f>D6-D7</f>
        <v>2316.1099999998696</v>
      </c>
      <c r="E8" s="26">
        <f>E6-E7</f>
        <v>2562.58000000054</v>
      </c>
      <c r="F8" s="26">
        <f t="shared" si="0"/>
        <v>246.47000000067055</v>
      </c>
      <c r="G8" s="46">
        <f t="shared" si="1"/>
        <v>0.10641549840063055</v>
      </c>
    </row>
    <row r="9" spans="2:7" ht="15">
      <c r="B9" s="4" t="s">
        <v>106</v>
      </c>
      <c r="C9" s="5"/>
      <c r="D9" s="27">
        <v>6652.17</v>
      </c>
      <c r="E9" s="27">
        <v>6552.97</v>
      </c>
      <c r="F9" s="27">
        <f t="shared" si="0"/>
        <v>-99.19999999999982</v>
      </c>
      <c r="G9" s="47">
        <f t="shared" si="1"/>
        <v>-0.014912427072669493</v>
      </c>
    </row>
    <row r="10" spans="2:7" ht="15">
      <c r="B10" s="9" t="s">
        <v>107</v>
      </c>
      <c r="C10" s="10"/>
      <c r="D10" s="26">
        <v>20518.22</v>
      </c>
      <c r="E10" s="26">
        <v>18013.16</v>
      </c>
      <c r="F10" s="26">
        <f t="shared" si="0"/>
        <v>-2505.0600000000013</v>
      </c>
      <c r="G10" s="46">
        <f t="shared" si="1"/>
        <v>-0.12208953798136492</v>
      </c>
    </row>
    <row r="11" spans="2:7" ht="15">
      <c r="B11" s="4" t="s">
        <v>108</v>
      </c>
      <c r="C11" s="5"/>
      <c r="D11" s="27">
        <f>SUM(D7:D10)</f>
        <v>2608006.7300000004</v>
      </c>
      <c r="E11" s="27">
        <f>SUM(E7:E10)</f>
        <v>2620317.0600000005</v>
      </c>
      <c r="F11" s="27">
        <f t="shared" si="0"/>
        <v>12310.330000000075</v>
      </c>
      <c r="G11" s="47">
        <f t="shared" si="1"/>
        <v>0.004720206377688324</v>
      </c>
    </row>
    <row r="12" spans="2:7" ht="15">
      <c r="B12" s="21"/>
      <c r="C12" s="21" t="s">
        <v>109</v>
      </c>
      <c r="D12" s="22"/>
      <c r="E12" s="22"/>
      <c r="F12" s="22"/>
      <c r="G12" s="22"/>
    </row>
    <row r="13" spans="2:7" ht="15">
      <c r="B13" s="23"/>
      <c r="C13" s="24"/>
      <c r="D13" s="25" t="str">
        <f>D5</f>
        <v>Appropriated</v>
      </c>
      <c r="E13" s="25" t="str">
        <f>E5</f>
        <v>3rd Calc</v>
      </c>
      <c r="F13" s="25" t="str">
        <f>F5</f>
        <v>Difference</v>
      </c>
      <c r="G13" s="25" t="str">
        <f>G5</f>
        <v>% Diff.</v>
      </c>
    </row>
    <row r="14" spans="2:7" ht="15">
      <c r="B14" s="9">
        <v>101</v>
      </c>
      <c r="C14" s="10" t="s">
        <v>110</v>
      </c>
      <c r="D14" s="26">
        <v>585011.75</v>
      </c>
      <c r="E14" s="26">
        <v>578250.77</v>
      </c>
      <c r="F14" s="26">
        <f>E14-D14</f>
        <v>-6760.979999999981</v>
      </c>
      <c r="G14" s="46">
        <f>F14/D14</f>
        <v>-0.011556998641480246</v>
      </c>
    </row>
    <row r="15" spans="2:7" ht="15">
      <c r="B15" s="4">
        <v>102</v>
      </c>
      <c r="C15" s="5" t="s">
        <v>111</v>
      </c>
      <c r="D15" s="27">
        <v>726055.51</v>
      </c>
      <c r="E15" s="27">
        <v>739083.09</v>
      </c>
      <c r="F15" s="27">
        <f aca="true" t="shared" si="2" ref="F15:F26">E15-D15</f>
        <v>13027.579999999958</v>
      </c>
      <c r="G15" s="47">
        <f aca="true" t="shared" si="3" ref="G15:G26">F15/D15</f>
        <v>0.017942953149684047</v>
      </c>
    </row>
    <row r="16" spans="2:7" ht="15">
      <c r="B16" s="9">
        <v>103</v>
      </c>
      <c r="C16" s="10" t="s">
        <v>112</v>
      </c>
      <c r="D16" s="26">
        <v>545063.69</v>
      </c>
      <c r="E16" s="26">
        <v>551133.5500000002</v>
      </c>
      <c r="F16" s="26">
        <f t="shared" si="2"/>
        <v>6069.860000000219</v>
      </c>
      <c r="G16" s="46">
        <f t="shared" si="3"/>
        <v>0.011136056412050158</v>
      </c>
    </row>
    <row r="17" spans="2:7" ht="15">
      <c r="B17" s="4">
        <v>111</v>
      </c>
      <c r="C17" s="5" t="s">
        <v>113</v>
      </c>
      <c r="D17" s="27">
        <v>138734.67</v>
      </c>
      <c r="E17" s="27">
        <v>139069.2799999999</v>
      </c>
      <c r="F17" s="27">
        <f t="shared" si="2"/>
        <v>334.6099999998987</v>
      </c>
      <c r="G17" s="47">
        <f t="shared" si="3"/>
        <v>0.002411870082654168</v>
      </c>
    </row>
    <row r="18" spans="2:7" ht="15">
      <c r="B18" s="9">
        <v>112</v>
      </c>
      <c r="C18" s="10" t="s">
        <v>114</v>
      </c>
      <c r="D18" s="26">
        <v>218878.55</v>
      </c>
      <c r="E18" s="26">
        <v>217703.96</v>
      </c>
      <c r="F18" s="26">
        <f t="shared" si="2"/>
        <v>-1174.5899999999965</v>
      </c>
      <c r="G18" s="46">
        <f t="shared" si="3"/>
        <v>-0.005366400682022046</v>
      </c>
    </row>
    <row r="19" spans="2:7" ht="15">
      <c r="B19" s="4">
        <v>113</v>
      </c>
      <c r="C19" s="5" t="s">
        <v>115</v>
      </c>
      <c r="D19" s="27">
        <v>132012.17</v>
      </c>
      <c r="E19" s="27">
        <v>132236.25999999998</v>
      </c>
      <c r="F19" s="27">
        <f t="shared" si="2"/>
        <v>224.0899999999674</v>
      </c>
      <c r="G19" s="47">
        <f t="shared" si="3"/>
        <v>0.0016974950112551546</v>
      </c>
    </row>
    <row r="20" spans="2:7" ht="15">
      <c r="B20" s="9">
        <v>130</v>
      </c>
      <c r="C20" s="10" t="s">
        <v>116</v>
      </c>
      <c r="D20" s="26">
        <v>163110.13</v>
      </c>
      <c r="E20" s="26">
        <v>166025.90000000008</v>
      </c>
      <c r="F20" s="26">
        <f t="shared" si="2"/>
        <v>2915.770000000077</v>
      </c>
      <c r="G20" s="46">
        <f t="shared" si="3"/>
        <v>0.0178760816388294</v>
      </c>
    </row>
    <row r="21" spans="2:7" ht="15">
      <c r="B21" s="4">
        <v>254</v>
      </c>
      <c r="C21" s="5" t="s">
        <v>117</v>
      </c>
      <c r="D21" s="27">
        <v>20481.9</v>
      </c>
      <c r="E21" s="27">
        <v>18804.379999999997</v>
      </c>
      <c r="F21" s="27">
        <f t="shared" si="2"/>
        <v>-1677.520000000004</v>
      </c>
      <c r="G21" s="47">
        <f t="shared" si="3"/>
        <v>-0.08190255786816672</v>
      </c>
    </row>
    <row r="22" spans="2:7" ht="15">
      <c r="B22" s="9">
        <v>255</v>
      </c>
      <c r="C22" s="10" t="s">
        <v>118</v>
      </c>
      <c r="D22" s="26">
        <v>6118.41</v>
      </c>
      <c r="E22" s="26">
        <v>5690.919999999998</v>
      </c>
      <c r="F22" s="26">
        <f t="shared" si="2"/>
        <v>-427.4900000000016</v>
      </c>
      <c r="G22" s="46">
        <f t="shared" si="3"/>
        <v>-0.06986945954913149</v>
      </c>
    </row>
    <row r="23" spans="2:7" ht="15">
      <c r="B23" s="4">
        <v>300</v>
      </c>
      <c r="C23" s="5" t="s">
        <v>119</v>
      </c>
      <c r="D23" s="27">
        <v>72539.95</v>
      </c>
      <c r="E23" s="27">
        <v>72318.95000000001</v>
      </c>
      <c r="F23" s="27">
        <f t="shared" si="2"/>
        <v>-220.99999999998545</v>
      </c>
      <c r="G23" s="47">
        <f t="shared" si="3"/>
        <v>-0.0030465970820214992</v>
      </c>
    </row>
    <row r="24" spans="2:7" ht="15">
      <c r="B24" s="9"/>
      <c r="C24" s="10" t="s">
        <v>120</v>
      </c>
      <c r="D24" s="26">
        <f>SUM(D14:D19)</f>
        <v>2345756.34</v>
      </c>
      <c r="E24" s="26">
        <f>SUM(E14:E19)</f>
        <v>2357476.9099999997</v>
      </c>
      <c r="F24" s="26">
        <f t="shared" si="2"/>
        <v>11720.569999999832</v>
      </c>
      <c r="G24" s="46">
        <f t="shared" si="3"/>
        <v>0.00499649933803433</v>
      </c>
    </row>
    <row r="25" spans="2:7" ht="15">
      <c r="B25" s="4"/>
      <c r="C25" s="5" t="s">
        <v>121</v>
      </c>
      <c r="D25" s="27">
        <f>SUM(D20:D23)</f>
        <v>262250.39</v>
      </c>
      <c r="E25" s="27">
        <f>SUM(E20:E23)</f>
        <v>262840.1500000001</v>
      </c>
      <c r="F25" s="27">
        <f t="shared" si="2"/>
        <v>589.7600000000675</v>
      </c>
      <c r="G25" s="47">
        <f t="shared" si="3"/>
        <v>0.0022488431761724646</v>
      </c>
    </row>
    <row r="26" spans="2:7" ht="15">
      <c r="B26" s="9"/>
      <c r="C26" s="10" t="s">
        <v>122</v>
      </c>
      <c r="D26" s="26">
        <f>SUM(D17:D19,D21:D22)</f>
        <v>516225.7</v>
      </c>
      <c r="E26" s="26">
        <f>SUM(E17:E19,E21:E22)</f>
        <v>513504.7999999999</v>
      </c>
      <c r="F26" s="26">
        <f t="shared" si="2"/>
        <v>-2720.9000000001397</v>
      </c>
      <c r="G26" s="46">
        <f t="shared" si="3"/>
        <v>-0.005270756570236894</v>
      </c>
    </row>
    <row r="27" spans="2:7" ht="15">
      <c r="B27" s="21"/>
      <c r="C27" s="21" t="s">
        <v>123</v>
      </c>
      <c r="D27" s="22"/>
      <c r="E27" s="22"/>
      <c r="F27" s="22"/>
      <c r="G27" s="22"/>
    </row>
    <row r="28" spans="2:7" ht="15">
      <c r="B28" s="23"/>
      <c r="C28" s="24" t="s">
        <v>124</v>
      </c>
      <c r="D28" s="25" t="s">
        <v>99</v>
      </c>
      <c r="E28" s="25" t="s">
        <v>100</v>
      </c>
      <c r="F28" s="25" t="s">
        <v>101</v>
      </c>
      <c r="G28" s="25" t="s">
        <v>125</v>
      </c>
    </row>
    <row r="29" spans="2:7" ht="15">
      <c r="B29" s="9"/>
      <c r="C29" s="10" t="s">
        <v>126</v>
      </c>
      <c r="D29" s="26">
        <v>20950.87</v>
      </c>
      <c r="E29" s="26">
        <v>19546.059999999998</v>
      </c>
      <c r="F29" s="26">
        <f>E29-D29</f>
        <v>-1404.8100000000013</v>
      </c>
      <c r="G29" s="46">
        <f>F29/D29</f>
        <v>-0.06705258540576126</v>
      </c>
    </row>
    <row r="30" spans="2:7" ht="15">
      <c r="B30" s="4"/>
      <c r="C30" s="5" t="s">
        <v>127</v>
      </c>
      <c r="D30" s="27">
        <v>200348.45</v>
      </c>
      <c r="E30" s="27">
        <v>195697.21000000002</v>
      </c>
      <c r="F30" s="27">
        <f aca="true" t="shared" si="4" ref="F30:F45">E30-D30</f>
        <v>-4651.239999999991</v>
      </c>
      <c r="G30" s="47">
        <f aca="true" t="shared" si="5" ref="G30:G45">F30/D30</f>
        <v>-0.023215752355458655</v>
      </c>
    </row>
    <row r="31" spans="2:7" ht="15">
      <c r="B31" s="9"/>
      <c r="C31" s="10" t="s">
        <v>128</v>
      </c>
      <c r="D31" s="26">
        <v>197480.84000000008</v>
      </c>
      <c r="E31" s="26">
        <v>198202.89000000004</v>
      </c>
      <c r="F31" s="26">
        <f t="shared" si="4"/>
        <v>722.0499999999593</v>
      </c>
      <c r="G31" s="46">
        <f t="shared" si="5"/>
        <v>0.003656304074865992</v>
      </c>
    </row>
    <row r="32" spans="2:7" ht="15">
      <c r="B32" s="4"/>
      <c r="C32" s="5" t="s">
        <v>129</v>
      </c>
      <c r="D32" s="27">
        <v>197669.60000000003</v>
      </c>
      <c r="E32" s="27">
        <v>199293.12000000002</v>
      </c>
      <c r="F32" s="27">
        <f t="shared" si="4"/>
        <v>1623.5199999999895</v>
      </c>
      <c r="G32" s="47">
        <f t="shared" si="5"/>
        <v>0.008213301387770246</v>
      </c>
    </row>
    <row r="33" spans="2:7" ht="15">
      <c r="B33" s="9"/>
      <c r="C33" s="10" t="s">
        <v>130</v>
      </c>
      <c r="D33" s="26">
        <v>207395.25000000003</v>
      </c>
      <c r="E33" s="26">
        <v>210483.65999999995</v>
      </c>
      <c r="F33" s="26">
        <f t="shared" si="4"/>
        <v>3088.409999999916</v>
      </c>
      <c r="G33" s="46">
        <f t="shared" si="5"/>
        <v>0.014891421090887645</v>
      </c>
    </row>
    <row r="34" spans="2:7" ht="15">
      <c r="B34" s="4"/>
      <c r="C34" s="5" t="s">
        <v>131</v>
      </c>
      <c r="D34" s="27">
        <v>200383.57000000007</v>
      </c>
      <c r="E34" s="27">
        <v>200005.8799999999</v>
      </c>
      <c r="F34" s="27">
        <f t="shared" si="4"/>
        <v>-377.69000000017695</v>
      </c>
      <c r="G34" s="47">
        <f t="shared" si="5"/>
        <v>-0.0018848351688722624</v>
      </c>
    </row>
    <row r="35" spans="2:7" ht="15">
      <c r="B35" s="9"/>
      <c r="C35" s="10" t="s">
        <v>132</v>
      </c>
      <c r="D35" s="26">
        <v>197756.69999999998</v>
      </c>
      <c r="E35" s="26">
        <v>199887.46999999997</v>
      </c>
      <c r="F35" s="26">
        <f t="shared" si="4"/>
        <v>2130.7699999999895</v>
      </c>
      <c r="G35" s="46">
        <f t="shared" si="5"/>
        <v>0.010774704472718192</v>
      </c>
    </row>
    <row r="36" spans="2:7" ht="15">
      <c r="B36" s="4"/>
      <c r="C36" s="5" t="s">
        <v>133</v>
      </c>
      <c r="D36" s="27">
        <v>198257.98000000004</v>
      </c>
      <c r="E36" s="27">
        <v>200812.34999999998</v>
      </c>
      <c r="F36" s="27">
        <f t="shared" si="4"/>
        <v>2554.369999999937</v>
      </c>
      <c r="G36" s="47">
        <f t="shared" si="5"/>
        <v>0.01288407155162146</v>
      </c>
    </row>
    <row r="37" spans="2:7" ht="15">
      <c r="B37" s="9"/>
      <c r="C37" s="10" t="s">
        <v>134</v>
      </c>
      <c r="D37" s="26">
        <v>202648.35000000003</v>
      </c>
      <c r="E37" s="26">
        <v>205344.64999999997</v>
      </c>
      <c r="F37" s="26">
        <f t="shared" si="4"/>
        <v>2696.29999999993</v>
      </c>
      <c r="G37" s="46">
        <f t="shared" si="5"/>
        <v>0.01330531435365711</v>
      </c>
    </row>
    <row r="38" spans="2:7" ht="15">
      <c r="B38" s="4"/>
      <c r="C38" s="5" t="s">
        <v>135</v>
      </c>
      <c r="D38" s="27">
        <v>198476.53</v>
      </c>
      <c r="E38" s="27">
        <v>201496.89</v>
      </c>
      <c r="F38" s="27">
        <f t="shared" si="4"/>
        <v>3020.360000000015</v>
      </c>
      <c r="G38" s="47">
        <f t="shared" si="5"/>
        <v>0.015217718689459227</v>
      </c>
    </row>
    <row r="39" spans="2:7" ht="15">
      <c r="B39" s="9"/>
      <c r="C39" s="10" t="s">
        <v>136</v>
      </c>
      <c r="D39" s="26">
        <v>220784.66999999995</v>
      </c>
      <c r="E39" s="26">
        <v>220212.08000000005</v>
      </c>
      <c r="F39" s="26">
        <f t="shared" si="4"/>
        <v>-572.5899999999092</v>
      </c>
      <c r="G39" s="46">
        <f t="shared" si="5"/>
        <v>-0.002593431871877288</v>
      </c>
    </row>
    <row r="40" spans="2:7" ht="15">
      <c r="B40" s="4"/>
      <c r="C40" s="5" t="s">
        <v>137</v>
      </c>
      <c r="D40" s="27">
        <v>198554.7699999999</v>
      </c>
      <c r="E40" s="27">
        <v>201077.19000000006</v>
      </c>
      <c r="F40" s="27">
        <f t="shared" si="4"/>
        <v>2522.4200000001583</v>
      </c>
      <c r="G40" s="47">
        <f t="shared" si="5"/>
        <v>0.012703900289074695</v>
      </c>
    </row>
    <row r="41" spans="2:7" ht="15">
      <c r="B41" s="9"/>
      <c r="C41" s="10" t="s">
        <v>138</v>
      </c>
      <c r="D41" s="26">
        <v>191231.69999999992</v>
      </c>
      <c r="E41" s="26">
        <v>194549.59</v>
      </c>
      <c r="F41" s="26">
        <f t="shared" si="4"/>
        <v>3317.890000000072</v>
      </c>
      <c r="G41" s="46">
        <f t="shared" si="5"/>
        <v>0.017350104611317443</v>
      </c>
    </row>
    <row r="42" spans="2:7" ht="15">
      <c r="B42" s="4"/>
      <c r="C42" s="5" t="s">
        <v>139</v>
      </c>
      <c r="D42" s="27">
        <v>176067.44999999998</v>
      </c>
      <c r="E42" s="27">
        <v>173708.01999999993</v>
      </c>
      <c r="F42" s="27">
        <f t="shared" si="4"/>
        <v>-2359.430000000051</v>
      </c>
      <c r="G42" s="47">
        <f t="shared" si="5"/>
        <v>-0.013400716600371343</v>
      </c>
    </row>
    <row r="43" spans="2:7" ht="15">
      <c r="B43" s="9"/>
      <c r="C43" s="10" t="s">
        <v>140</v>
      </c>
      <c r="D43" s="26">
        <f>SUM(D29:D35)</f>
        <v>1221985.2800000003</v>
      </c>
      <c r="E43" s="26">
        <f>SUM(E29:E35)</f>
        <v>1223116.2899999998</v>
      </c>
      <c r="F43" s="26">
        <f t="shared" si="4"/>
        <v>1131.0099999995437</v>
      </c>
      <c r="G43" s="46">
        <f t="shared" si="5"/>
        <v>0.0009255512472290529</v>
      </c>
    </row>
    <row r="44" spans="2:7" ht="15">
      <c r="B44" s="4"/>
      <c r="C44" s="5" t="s">
        <v>141</v>
      </c>
      <c r="D44" s="27">
        <f>SUM(D36:D38)</f>
        <v>599382.8600000001</v>
      </c>
      <c r="E44" s="27">
        <f>SUM(E36:E38)</f>
        <v>607653.8899999999</v>
      </c>
      <c r="F44" s="27">
        <f t="shared" si="4"/>
        <v>8271.029999999795</v>
      </c>
      <c r="G44" s="47">
        <f t="shared" si="5"/>
        <v>0.01379924344182914</v>
      </c>
    </row>
    <row r="45" spans="2:7" ht="15">
      <c r="B45" s="9"/>
      <c r="C45" s="10" t="s">
        <v>142</v>
      </c>
      <c r="D45" s="26">
        <f>SUM(D39:D42)</f>
        <v>786638.5899999997</v>
      </c>
      <c r="E45" s="26">
        <f>SUM(E39:E42)</f>
        <v>789546.88</v>
      </c>
      <c r="F45" s="26">
        <f t="shared" si="4"/>
        <v>2908.29000000027</v>
      </c>
      <c r="G45" s="46">
        <f t="shared" si="5"/>
        <v>0.0036971107659494193</v>
      </c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portrait" scale="99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SheetLayoutView="75" zoomScalePageLayoutView="0" workbookViewId="0" topLeftCell="A1">
      <selection activeCell="M30" sqref="M30"/>
    </sheetView>
  </sheetViews>
  <sheetFormatPr defaultColWidth="9.140625" defaultRowHeight="15"/>
  <cols>
    <col min="1" max="1" width="4.140625" style="28" customWidth="1"/>
    <col min="2" max="2" width="12.8515625" style="28" customWidth="1"/>
    <col min="3" max="12" width="12.28125" style="28" customWidth="1"/>
    <col min="13" max="13" width="13.421875" style="28" customWidth="1"/>
    <col min="14" max="16384" width="9.140625" style="28" customWidth="1"/>
  </cols>
  <sheetData>
    <row r="1" spans="1:13" ht="26.25">
      <c r="A1" s="30" t="str">
        <f>TEXT('[2]Cover'!A12,"mmmm d, yyyy")</f>
        <v>April 13, 2009</v>
      </c>
      <c r="B1" s="31"/>
      <c r="C1" s="31" t="s">
        <v>143</v>
      </c>
      <c r="D1" s="31"/>
      <c r="E1" s="31"/>
      <c r="F1"/>
      <c r="G1"/>
      <c r="H1"/>
      <c r="I1"/>
      <c r="J1"/>
      <c r="K1"/>
      <c r="L1"/>
      <c r="M1"/>
    </row>
    <row r="2" spans="1:13" ht="15.75">
      <c r="A2" s="21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</row>
    <row r="3" spans="1:13" ht="15.75">
      <c r="A3" s="23">
        <v>1</v>
      </c>
      <c r="B3" s="24" t="s">
        <v>13</v>
      </c>
      <c r="C3" s="25">
        <v>5894.719999999999</v>
      </c>
      <c r="D3" s="25">
        <v>5740.58</v>
      </c>
      <c r="E3" s="25">
        <v>6205.160000000001</v>
      </c>
      <c r="F3" s="25">
        <v>2262.54</v>
      </c>
      <c r="G3" s="25">
        <v>4005.08</v>
      </c>
      <c r="H3" s="25">
        <v>1827.3600000000001</v>
      </c>
      <c r="I3" s="25">
        <v>318.86</v>
      </c>
      <c r="J3" s="25">
        <v>137.67000000000002</v>
      </c>
      <c r="K3" s="25">
        <v>31.83</v>
      </c>
      <c r="L3" s="25">
        <v>476.36</v>
      </c>
      <c r="M3" s="32">
        <f>ROUND(SUM(C3:L3),2)</f>
        <v>26900.16</v>
      </c>
    </row>
    <row r="4" spans="1:13" ht="15.75">
      <c r="A4" s="9">
        <v>2</v>
      </c>
      <c r="B4" s="10" t="s">
        <v>14</v>
      </c>
      <c r="C4" s="26">
        <v>1533.04</v>
      </c>
      <c r="D4" s="26">
        <v>1627.28</v>
      </c>
      <c r="E4" s="26">
        <v>884.93</v>
      </c>
      <c r="F4" s="26">
        <v>201.01999999999998</v>
      </c>
      <c r="G4" s="26">
        <v>210.31</v>
      </c>
      <c r="H4" s="26">
        <v>158.44</v>
      </c>
      <c r="I4" s="26">
        <v>3.4</v>
      </c>
      <c r="J4" s="26">
        <v>9.54</v>
      </c>
      <c r="K4" s="26">
        <v>5.340000000000001</v>
      </c>
      <c r="L4" s="26">
        <v>278.49</v>
      </c>
      <c r="M4" s="33">
        <f aca="true" t="shared" si="0" ref="M4:M67">ROUND(SUM(C4:L4),2)</f>
        <v>4911.79</v>
      </c>
    </row>
    <row r="5" spans="1:13" ht="15.75">
      <c r="A5" s="4">
        <v>3</v>
      </c>
      <c r="B5" s="5" t="s">
        <v>15</v>
      </c>
      <c r="C5" s="27">
        <v>6488.45</v>
      </c>
      <c r="D5" s="27">
        <v>7564.52</v>
      </c>
      <c r="E5" s="27">
        <v>5255.05</v>
      </c>
      <c r="F5" s="27">
        <v>1507.83</v>
      </c>
      <c r="G5" s="27">
        <v>1911.85</v>
      </c>
      <c r="H5" s="27">
        <v>872.7900000000001</v>
      </c>
      <c r="I5" s="27">
        <v>257.55999999999995</v>
      </c>
      <c r="J5" s="27">
        <v>359.09999999999997</v>
      </c>
      <c r="K5" s="27">
        <v>105.78999999999999</v>
      </c>
      <c r="L5" s="27">
        <v>695.86</v>
      </c>
      <c r="M5" s="34">
        <f t="shared" si="0"/>
        <v>25018.8</v>
      </c>
    </row>
    <row r="6" spans="1:13" ht="15.75">
      <c r="A6" s="9">
        <v>4</v>
      </c>
      <c r="B6" s="10" t="s">
        <v>16</v>
      </c>
      <c r="C6" s="26">
        <v>778.1</v>
      </c>
      <c r="D6" s="26">
        <v>863.7</v>
      </c>
      <c r="E6" s="26">
        <v>519.81</v>
      </c>
      <c r="F6" s="26">
        <v>221.96</v>
      </c>
      <c r="G6" s="26">
        <v>366.81</v>
      </c>
      <c r="H6" s="26">
        <v>215.85</v>
      </c>
      <c r="I6" s="26">
        <v>5.84</v>
      </c>
      <c r="J6" s="26">
        <v>32.00000000000001</v>
      </c>
      <c r="K6" s="26">
        <v>1.27</v>
      </c>
      <c r="L6" s="26">
        <v>136.89</v>
      </c>
      <c r="M6" s="33">
        <f t="shared" si="0"/>
        <v>3142.23</v>
      </c>
    </row>
    <row r="7" spans="1:13" ht="15.75">
      <c r="A7" s="4">
        <v>5</v>
      </c>
      <c r="B7" s="5" t="s">
        <v>17</v>
      </c>
      <c r="C7" s="27">
        <v>16020.349999999999</v>
      </c>
      <c r="D7" s="27">
        <v>19308.82</v>
      </c>
      <c r="E7" s="27">
        <v>15023.36</v>
      </c>
      <c r="F7" s="27">
        <v>4821.85</v>
      </c>
      <c r="G7" s="27">
        <v>7019.74</v>
      </c>
      <c r="H7" s="27">
        <v>4469.54</v>
      </c>
      <c r="I7" s="27">
        <v>1124.52</v>
      </c>
      <c r="J7" s="27">
        <v>679.69</v>
      </c>
      <c r="K7" s="27">
        <v>148.28</v>
      </c>
      <c r="L7" s="27">
        <v>1843.64</v>
      </c>
      <c r="M7" s="34">
        <f t="shared" si="0"/>
        <v>70459.79</v>
      </c>
    </row>
    <row r="8" spans="1:13" ht="15.75">
      <c r="A8" s="9">
        <v>6</v>
      </c>
      <c r="B8" s="10" t="s">
        <v>18</v>
      </c>
      <c r="C8" s="26">
        <v>53988.71</v>
      </c>
      <c r="D8" s="26">
        <v>73717.31</v>
      </c>
      <c r="E8" s="26">
        <v>56213.08</v>
      </c>
      <c r="F8" s="26">
        <v>11697.76</v>
      </c>
      <c r="G8" s="26">
        <v>18315.850000000002</v>
      </c>
      <c r="H8" s="26">
        <v>10556.140000000001</v>
      </c>
      <c r="I8" s="26">
        <v>18422.59</v>
      </c>
      <c r="J8" s="26">
        <v>1863.3</v>
      </c>
      <c r="K8" s="26">
        <v>1118.76</v>
      </c>
      <c r="L8" s="26">
        <v>6671.98</v>
      </c>
      <c r="M8" s="33">
        <f t="shared" si="0"/>
        <v>252565.48</v>
      </c>
    </row>
    <row r="9" spans="1:13" ht="15.75">
      <c r="A9" s="4">
        <v>7</v>
      </c>
      <c r="B9" s="5" t="s">
        <v>19</v>
      </c>
      <c r="C9" s="27">
        <v>515</v>
      </c>
      <c r="D9" s="27">
        <v>609.72</v>
      </c>
      <c r="E9" s="27">
        <v>359.94</v>
      </c>
      <c r="F9" s="27">
        <v>214.40000000000003</v>
      </c>
      <c r="G9" s="27">
        <v>226.84000000000003</v>
      </c>
      <c r="H9" s="27">
        <v>122.19</v>
      </c>
      <c r="I9" s="27">
        <v>10.01</v>
      </c>
      <c r="J9" s="27">
        <v>24.83</v>
      </c>
      <c r="K9" s="27">
        <v>3.5400000000000005</v>
      </c>
      <c r="L9" s="27">
        <v>83.34</v>
      </c>
      <c r="M9" s="34">
        <f t="shared" si="0"/>
        <v>2169.81</v>
      </c>
    </row>
    <row r="10" spans="1:13" ht="15.75">
      <c r="A10" s="9">
        <v>8</v>
      </c>
      <c r="B10" s="10" t="s">
        <v>20</v>
      </c>
      <c r="C10" s="26">
        <v>3571.5299999999997</v>
      </c>
      <c r="D10" s="26">
        <v>4883.860000000001</v>
      </c>
      <c r="E10" s="26">
        <v>4077.7000000000003</v>
      </c>
      <c r="F10" s="26">
        <v>932.5100000000001</v>
      </c>
      <c r="G10" s="26">
        <v>1319.8899999999999</v>
      </c>
      <c r="H10" s="26">
        <v>1049.36</v>
      </c>
      <c r="I10" s="26">
        <v>156.46</v>
      </c>
      <c r="J10" s="26">
        <v>162.38</v>
      </c>
      <c r="K10" s="26">
        <v>16.81</v>
      </c>
      <c r="L10" s="26">
        <v>602.7</v>
      </c>
      <c r="M10" s="33">
        <f t="shared" si="0"/>
        <v>16773.2</v>
      </c>
    </row>
    <row r="11" spans="1:13" ht="15.75">
      <c r="A11" s="4">
        <v>9</v>
      </c>
      <c r="B11" s="5" t="s">
        <v>21</v>
      </c>
      <c r="C11" s="27">
        <v>3694.52</v>
      </c>
      <c r="D11" s="27">
        <v>4596.4400000000005</v>
      </c>
      <c r="E11" s="27">
        <v>3335.5699999999997</v>
      </c>
      <c r="F11" s="27">
        <v>798.1500000000001</v>
      </c>
      <c r="G11" s="27">
        <v>1344.26</v>
      </c>
      <c r="H11" s="27">
        <v>778.47</v>
      </c>
      <c r="I11" s="27">
        <v>103.16999999999999</v>
      </c>
      <c r="J11" s="27">
        <v>165.31</v>
      </c>
      <c r="K11" s="27">
        <v>26.649999999999995</v>
      </c>
      <c r="L11" s="27">
        <v>712.47</v>
      </c>
      <c r="M11" s="34">
        <f t="shared" si="0"/>
        <v>15555.01</v>
      </c>
    </row>
    <row r="12" spans="1:13" ht="15.75">
      <c r="A12" s="9">
        <v>10</v>
      </c>
      <c r="B12" s="10" t="s">
        <v>22</v>
      </c>
      <c r="C12" s="26">
        <v>7902.560000000001</v>
      </c>
      <c r="D12" s="26">
        <v>10168.31</v>
      </c>
      <c r="E12" s="26">
        <v>8470.710000000001</v>
      </c>
      <c r="F12" s="26">
        <v>2668</v>
      </c>
      <c r="G12" s="26">
        <v>3340.47</v>
      </c>
      <c r="H12" s="26">
        <v>1805.2599999999998</v>
      </c>
      <c r="I12" s="26">
        <v>324.84</v>
      </c>
      <c r="J12" s="26">
        <v>199.59999999999997</v>
      </c>
      <c r="K12" s="26">
        <v>102.34</v>
      </c>
      <c r="L12" s="26">
        <v>916.05</v>
      </c>
      <c r="M12" s="33">
        <f t="shared" si="0"/>
        <v>35898.14</v>
      </c>
    </row>
    <row r="13" spans="1:13" ht="15.75">
      <c r="A13" s="4">
        <v>11</v>
      </c>
      <c r="B13" s="5" t="s">
        <v>23</v>
      </c>
      <c r="C13" s="27">
        <v>8593.59</v>
      </c>
      <c r="D13" s="27">
        <v>10509.419999999998</v>
      </c>
      <c r="E13" s="27">
        <v>8473.86</v>
      </c>
      <c r="F13" s="27">
        <v>2009.0699999999997</v>
      </c>
      <c r="G13" s="27">
        <v>3477.0399999999995</v>
      </c>
      <c r="H13" s="27">
        <v>2272.27</v>
      </c>
      <c r="I13" s="27">
        <v>5225.639999999999</v>
      </c>
      <c r="J13" s="27">
        <v>222.95000000000005</v>
      </c>
      <c r="K13" s="27">
        <v>148.39</v>
      </c>
      <c r="L13" s="27">
        <v>659.93</v>
      </c>
      <c r="M13" s="34">
        <f t="shared" si="0"/>
        <v>41592.16</v>
      </c>
    </row>
    <row r="14" spans="1:13" ht="15.75">
      <c r="A14" s="9">
        <v>12</v>
      </c>
      <c r="B14" s="10" t="s">
        <v>24</v>
      </c>
      <c r="C14" s="26">
        <v>2772.7700000000004</v>
      </c>
      <c r="D14" s="26">
        <v>3115.35</v>
      </c>
      <c r="E14" s="26">
        <v>1836.42</v>
      </c>
      <c r="F14" s="26">
        <v>755.7</v>
      </c>
      <c r="G14" s="26">
        <v>784.38</v>
      </c>
      <c r="H14" s="26">
        <v>446.28999999999996</v>
      </c>
      <c r="I14" s="26">
        <v>50.690000000000005</v>
      </c>
      <c r="J14" s="26">
        <v>40.84</v>
      </c>
      <c r="K14" s="26">
        <v>17.58</v>
      </c>
      <c r="L14" s="26">
        <v>319.41</v>
      </c>
      <c r="M14" s="33">
        <f t="shared" si="0"/>
        <v>10139.43</v>
      </c>
    </row>
    <row r="15" spans="1:13" ht="15.75">
      <c r="A15" s="4">
        <v>13</v>
      </c>
      <c r="B15" s="5" t="s">
        <v>144</v>
      </c>
      <c r="C15" s="27">
        <v>69691.23</v>
      </c>
      <c r="D15" s="27">
        <v>88768.17000000001</v>
      </c>
      <c r="E15" s="27">
        <v>59117.719999999994</v>
      </c>
      <c r="F15" s="27">
        <v>17090.510000000002</v>
      </c>
      <c r="G15" s="27">
        <v>33574.14</v>
      </c>
      <c r="H15" s="27">
        <v>23866.45</v>
      </c>
      <c r="I15" s="27">
        <v>35338.549999999996</v>
      </c>
      <c r="J15" s="27">
        <v>2935.24</v>
      </c>
      <c r="K15" s="27">
        <v>359.06</v>
      </c>
      <c r="L15" s="27">
        <v>9485.72</v>
      </c>
      <c r="M15" s="34">
        <f t="shared" si="0"/>
        <v>340226.79</v>
      </c>
    </row>
    <row r="16" spans="1:13" ht="15.75">
      <c r="A16" s="9">
        <v>14</v>
      </c>
      <c r="B16" s="10" t="s">
        <v>145</v>
      </c>
      <c r="C16" s="26">
        <v>1042.83</v>
      </c>
      <c r="D16" s="26">
        <v>1387.5300000000002</v>
      </c>
      <c r="E16" s="26">
        <v>926.9</v>
      </c>
      <c r="F16" s="26">
        <v>324.26</v>
      </c>
      <c r="G16" s="26">
        <v>293.97</v>
      </c>
      <c r="H16" s="26">
        <v>362.71000000000004</v>
      </c>
      <c r="I16" s="26">
        <v>422.62999999999994</v>
      </c>
      <c r="J16" s="26">
        <v>6.260000000000001</v>
      </c>
      <c r="K16" s="26">
        <v>6.41</v>
      </c>
      <c r="L16" s="26">
        <v>172.9</v>
      </c>
      <c r="M16" s="33">
        <f t="shared" si="0"/>
        <v>4946.4</v>
      </c>
    </row>
    <row r="17" spans="1:13" ht="15.75">
      <c r="A17" s="4">
        <v>15</v>
      </c>
      <c r="B17" s="5" t="s">
        <v>27</v>
      </c>
      <c r="C17" s="27">
        <v>568.1600000000001</v>
      </c>
      <c r="D17" s="27">
        <v>558.49</v>
      </c>
      <c r="E17" s="27">
        <v>385.5</v>
      </c>
      <c r="F17" s="27">
        <v>197.5</v>
      </c>
      <c r="G17" s="27">
        <v>168.48000000000002</v>
      </c>
      <c r="H17" s="27">
        <v>89.79</v>
      </c>
      <c r="I17" s="27">
        <v>0</v>
      </c>
      <c r="J17" s="27">
        <v>17.75</v>
      </c>
      <c r="K17" s="27">
        <v>3.16</v>
      </c>
      <c r="L17" s="27">
        <v>70.72</v>
      </c>
      <c r="M17" s="34">
        <f t="shared" si="0"/>
        <v>2059.55</v>
      </c>
    </row>
    <row r="18" spans="1:13" ht="15.75">
      <c r="A18" s="9">
        <v>16</v>
      </c>
      <c r="B18" s="10" t="s">
        <v>28</v>
      </c>
      <c r="C18" s="26">
        <v>34959.3</v>
      </c>
      <c r="D18" s="26">
        <v>35323.850000000006</v>
      </c>
      <c r="E18" s="26">
        <v>25166.55</v>
      </c>
      <c r="F18" s="26">
        <v>6339.4800000000005</v>
      </c>
      <c r="G18" s="26">
        <v>9612.69</v>
      </c>
      <c r="H18" s="26">
        <v>5512.33</v>
      </c>
      <c r="I18" s="26">
        <v>2695.9700000000003</v>
      </c>
      <c r="J18" s="26">
        <v>959.3600000000001</v>
      </c>
      <c r="K18" s="26">
        <v>383.35</v>
      </c>
      <c r="L18" s="26">
        <v>2388.4300000000003</v>
      </c>
      <c r="M18" s="33">
        <f t="shared" si="0"/>
        <v>123341.31</v>
      </c>
    </row>
    <row r="19" spans="1:13" ht="15.75">
      <c r="A19" s="4">
        <v>17</v>
      </c>
      <c r="B19" s="5" t="s">
        <v>29</v>
      </c>
      <c r="C19" s="27">
        <v>10073.48</v>
      </c>
      <c r="D19" s="27">
        <v>11424.32</v>
      </c>
      <c r="E19" s="27">
        <v>7591.139999999999</v>
      </c>
      <c r="F19" s="27">
        <v>2778.0299999999997</v>
      </c>
      <c r="G19" s="27">
        <v>3253.6400000000003</v>
      </c>
      <c r="H19" s="27">
        <v>2383.89</v>
      </c>
      <c r="I19" s="27">
        <v>233.86000000000004</v>
      </c>
      <c r="J19" s="27">
        <v>272.84</v>
      </c>
      <c r="K19" s="27">
        <v>156.95999999999998</v>
      </c>
      <c r="L19" s="27">
        <v>1161.05</v>
      </c>
      <c r="M19" s="34">
        <f t="shared" si="0"/>
        <v>39329.21</v>
      </c>
    </row>
    <row r="20" spans="1:13" ht="15.75">
      <c r="A20" s="9">
        <v>18</v>
      </c>
      <c r="B20" s="10" t="s">
        <v>30</v>
      </c>
      <c r="C20" s="26">
        <v>3392.1200000000003</v>
      </c>
      <c r="D20" s="26">
        <v>4100.73</v>
      </c>
      <c r="E20" s="26">
        <v>2693</v>
      </c>
      <c r="F20" s="26">
        <v>525.9200000000001</v>
      </c>
      <c r="G20" s="26">
        <v>893.88</v>
      </c>
      <c r="H20" s="26">
        <v>625.3</v>
      </c>
      <c r="I20" s="26">
        <v>267.8999999999999</v>
      </c>
      <c r="J20" s="26">
        <v>61.93</v>
      </c>
      <c r="K20" s="26">
        <v>26.6</v>
      </c>
      <c r="L20" s="26">
        <v>462.62</v>
      </c>
      <c r="M20" s="33">
        <f t="shared" si="0"/>
        <v>13050</v>
      </c>
    </row>
    <row r="21" spans="1:13" ht="15.75">
      <c r="A21" s="4">
        <v>19</v>
      </c>
      <c r="B21" s="5" t="s">
        <v>31</v>
      </c>
      <c r="C21" s="27">
        <v>374.27000000000004</v>
      </c>
      <c r="D21" s="27">
        <v>397.66</v>
      </c>
      <c r="E21" s="27">
        <v>173.15</v>
      </c>
      <c r="F21" s="27">
        <v>83.13000000000001</v>
      </c>
      <c r="G21" s="27">
        <v>89.37</v>
      </c>
      <c r="H21" s="27">
        <v>44.760000000000005</v>
      </c>
      <c r="I21" s="27">
        <v>5.789999999999999</v>
      </c>
      <c r="J21" s="27">
        <v>14</v>
      </c>
      <c r="K21" s="27">
        <v>2.08</v>
      </c>
      <c r="L21" s="27">
        <v>52.82</v>
      </c>
      <c r="M21" s="34">
        <f t="shared" si="0"/>
        <v>1237.03</v>
      </c>
    </row>
    <row r="22" spans="1:13" ht="15.75">
      <c r="A22" s="9">
        <v>20</v>
      </c>
      <c r="B22" s="10" t="s">
        <v>32</v>
      </c>
      <c r="C22" s="26">
        <v>1737.0500000000002</v>
      </c>
      <c r="D22" s="26">
        <v>1763.77</v>
      </c>
      <c r="E22" s="26">
        <v>958.1700000000001</v>
      </c>
      <c r="F22" s="26">
        <v>359.95000000000005</v>
      </c>
      <c r="G22" s="26">
        <v>346.84000000000003</v>
      </c>
      <c r="H22" s="26">
        <v>211.06</v>
      </c>
      <c r="I22" s="26">
        <v>271.30000000000007</v>
      </c>
      <c r="J22" s="26">
        <v>47.79</v>
      </c>
      <c r="K22" s="26">
        <v>22.33</v>
      </c>
      <c r="L22" s="26">
        <v>131.95999999999998</v>
      </c>
      <c r="M22" s="33">
        <f t="shared" si="0"/>
        <v>5850.22</v>
      </c>
    </row>
    <row r="23" spans="1:13" ht="15.75">
      <c r="A23" s="4">
        <v>21</v>
      </c>
      <c r="B23" s="5" t="s">
        <v>33</v>
      </c>
      <c r="C23" s="27">
        <v>587.9999999999999</v>
      </c>
      <c r="D23" s="27">
        <v>650</v>
      </c>
      <c r="E23" s="27">
        <v>390.99999999999994</v>
      </c>
      <c r="F23" s="27">
        <v>229</v>
      </c>
      <c r="G23" s="27">
        <v>337</v>
      </c>
      <c r="H23" s="27">
        <v>238.00000000000003</v>
      </c>
      <c r="I23" s="27">
        <v>29.490000000000002</v>
      </c>
      <c r="J23" s="27">
        <v>40.29</v>
      </c>
      <c r="K23" s="27">
        <v>8.330000000000002</v>
      </c>
      <c r="L23" s="27">
        <v>100.95</v>
      </c>
      <c r="M23" s="34">
        <f t="shared" si="0"/>
        <v>2612.06</v>
      </c>
    </row>
    <row r="24" spans="1:13" ht="15.75">
      <c r="A24" s="9">
        <v>22</v>
      </c>
      <c r="B24" s="10" t="s">
        <v>34</v>
      </c>
      <c r="C24" s="26">
        <v>440.25</v>
      </c>
      <c r="D24" s="26">
        <v>459</v>
      </c>
      <c r="E24" s="26">
        <v>154.04999999999998</v>
      </c>
      <c r="F24" s="26">
        <v>81.33999999999999</v>
      </c>
      <c r="G24" s="26">
        <v>100.69</v>
      </c>
      <c r="H24" s="26">
        <v>57.07000000000001</v>
      </c>
      <c r="I24" s="26">
        <v>45.78</v>
      </c>
      <c r="J24" s="26">
        <v>1.19</v>
      </c>
      <c r="K24" s="26">
        <v>0</v>
      </c>
      <c r="L24" s="26">
        <v>42.88</v>
      </c>
      <c r="M24" s="33">
        <f t="shared" si="0"/>
        <v>1382.25</v>
      </c>
    </row>
    <row r="25" spans="1:13" ht="15.75">
      <c r="A25" s="4">
        <v>23</v>
      </c>
      <c r="B25" s="5" t="s">
        <v>35</v>
      </c>
      <c r="C25" s="27">
        <v>444</v>
      </c>
      <c r="D25" s="27">
        <v>595</v>
      </c>
      <c r="E25" s="27">
        <v>459.99999999999994</v>
      </c>
      <c r="F25" s="27">
        <v>70</v>
      </c>
      <c r="G25" s="27">
        <v>159</v>
      </c>
      <c r="H25" s="27">
        <v>179</v>
      </c>
      <c r="I25" s="27">
        <v>0</v>
      </c>
      <c r="J25" s="27">
        <v>23</v>
      </c>
      <c r="K25" s="27">
        <v>8</v>
      </c>
      <c r="L25" s="27">
        <v>50</v>
      </c>
      <c r="M25" s="34">
        <f t="shared" si="0"/>
        <v>1988</v>
      </c>
    </row>
    <row r="26" spans="1:13" ht="15.75">
      <c r="A26" s="9">
        <v>24</v>
      </c>
      <c r="B26" s="10" t="s">
        <v>36</v>
      </c>
      <c r="C26" s="26">
        <v>542.4599999999999</v>
      </c>
      <c r="D26" s="26">
        <v>572.73</v>
      </c>
      <c r="E26" s="26">
        <v>288</v>
      </c>
      <c r="F26" s="26">
        <v>86.77</v>
      </c>
      <c r="G26" s="26">
        <v>56.74</v>
      </c>
      <c r="H26" s="26">
        <v>59.61</v>
      </c>
      <c r="I26" s="26">
        <v>48.18</v>
      </c>
      <c r="J26" s="26">
        <v>20.110000000000003</v>
      </c>
      <c r="K26" s="26">
        <v>16.34</v>
      </c>
      <c r="L26" s="26">
        <v>66.02</v>
      </c>
      <c r="M26" s="33">
        <f t="shared" si="0"/>
        <v>1756.96</v>
      </c>
    </row>
    <row r="27" spans="1:13" ht="15.75">
      <c r="A27" s="4">
        <v>25</v>
      </c>
      <c r="B27" s="5" t="s">
        <v>37</v>
      </c>
      <c r="C27" s="27">
        <v>1409.79</v>
      </c>
      <c r="D27" s="27">
        <v>1525.6699999999998</v>
      </c>
      <c r="E27" s="27">
        <v>878.5</v>
      </c>
      <c r="F27" s="27">
        <v>255</v>
      </c>
      <c r="G27" s="27">
        <v>386.5</v>
      </c>
      <c r="H27" s="27">
        <v>299.36</v>
      </c>
      <c r="I27" s="27">
        <v>275.84</v>
      </c>
      <c r="J27" s="27">
        <v>16.35</v>
      </c>
      <c r="K27" s="27">
        <v>2.58</v>
      </c>
      <c r="L27" s="27">
        <v>114.41000000000001</v>
      </c>
      <c r="M27" s="34">
        <f t="shared" si="0"/>
        <v>5164</v>
      </c>
    </row>
    <row r="28" spans="1:13" ht="15.75">
      <c r="A28" s="9">
        <v>26</v>
      </c>
      <c r="B28" s="10" t="s">
        <v>38</v>
      </c>
      <c r="C28" s="26">
        <v>1678.23</v>
      </c>
      <c r="D28" s="26">
        <v>1972.6299999999999</v>
      </c>
      <c r="E28" s="26">
        <v>1289.0300000000002</v>
      </c>
      <c r="F28" s="26">
        <v>356.77000000000004</v>
      </c>
      <c r="G28" s="26">
        <v>465.66</v>
      </c>
      <c r="H28" s="26">
        <v>387.16999999999996</v>
      </c>
      <c r="I28" s="26">
        <v>287.54</v>
      </c>
      <c r="J28" s="26">
        <v>18.590000000000003</v>
      </c>
      <c r="K28" s="26">
        <v>5.359999999999999</v>
      </c>
      <c r="L28" s="26">
        <v>296.36</v>
      </c>
      <c r="M28" s="33">
        <f t="shared" si="0"/>
        <v>6757.34</v>
      </c>
    </row>
    <row r="29" spans="1:13" ht="15.75">
      <c r="A29" s="4">
        <v>27</v>
      </c>
      <c r="B29" s="5" t="s">
        <v>39</v>
      </c>
      <c r="C29" s="27">
        <v>5443.51</v>
      </c>
      <c r="D29" s="27">
        <v>7051.15</v>
      </c>
      <c r="E29" s="27">
        <v>4570.47</v>
      </c>
      <c r="F29" s="27">
        <v>1203.48</v>
      </c>
      <c r="G29" s="27">
        <v>1572.29</v>
      </c>
      <c r="H29" s="27">
        <v>1115.2800000000002</v>
      </c>
      <c r="I29" s="27">
        <v>537.5</v>
      </c>
      <c r="J29" s="27">
        <v>116.83999999999999</v>
      </c>
      <c r="K29" s="27">
        <v>43.17</v>
      </c>
      <c r="L29" s="27">
        <v>874.97</v>
      </c>
      <c r="M29" s="34">
        <f t="shared" si="0"/>
        <v>22528.66</v>
      </c>
    </row>
    <row r="30" spans="1:13" ht="15.75">
      <c r="A30" s="9">
        <v>28</v>
      </c>
      <c r="B30" s="10" t="s">
        <v>40</v>
      </c>
      <c r="C30" s="26">
        <v>3137.75</v>
      </c>
      <c r="D30" s="26">
        <v>3722.54</v>
      </c>
      <c r="E30" s="26">
        <v>2408.1</v>
      </c>
      <c r="F30" s="26">
        <v>491.09000000000003</v>
      </c>
      <c r="G30" s="26">
        <v>815.2</v>
      </c>
      <c r="H30" s="26">
        <v>564.66</v>
      </c>
      <c r="I30" s="26">
        <v>538.24</v>
      </c>
      <c r="J30" s="26">
        <v>128.85</v>
      </c>
      <c r="K30" s="26">
        <v>33.89</v>
      </c>
      <c r="L30" s="26">
        <v>354.92999999999995</v>
      </c>
      <c r="M30" s="33">
        <f t="shared" si="0"/>
        <v>12195.25</v>
      </c>
    </row>
    <row r="31" spans="1:13" ht="15.75">
      <c r="A31" s="4">
        <v>29</v>
      </c>
      <c r="B31" s="5" t="s">
        <v>41</v>
      </c>
      <c r="C31" s="27">
        <v>40356.7</v>
      </c>
      <c r="D31" s="27">
        <v>52700.58</v>
      </c>
      <c r="E31" s="27">
        <v>37567.19</v>
      </c>
      <c r="F31" s="27">
        <v>11441.77</v>
      </c>
      <c r="G31" s="27">
        <v>16075.420000000002</v>
      </c>
      <c r="H31" s="27">
        <v>6535.929999999999</v>
      </c>
      <c r="I31" s="27">
        <v>15716.119999999997</v>
      </c>
      <c r="J31" s="27">
        <v>1168.45</v>
      </c>
      <c r="K31" s="27">
        <v>362.76</v>
      </c>
      <c r="L31" s="27">
        <v>6302.210000000001</v>
      </c>
      <c r="M31" s="34">
        <f t="shared" si="0"/>
        <v>188227.13</v>
      </c>
    </row>
    <row r="32" spans="1:13" ht="15.75">
      <c r="A32" s="9">
        <v>30</v>
      </c>
      <c r="B32" s="10" t="s">
        <v>42</v>
      </c>
      <c r="C32" s="26">
        <v>902.54</v>
      </c>
      <c r="D32" s="26">
        <v>1096.8899999999999</v>
      </c>
      <c r="E32" s="26">
        <v>702.6099999999999</v>
      </c>
      <c r="F32" s="26">
        <v>189.01999999999998</v>
      </c>
      <c r="G32" s="26">
        <v>190.45999999999998</v>
      </c>
      <c r="H32" s="26">
        <v>122.32</v>
      </c>
      <c r="I32" s="26">
        <v>0.36</v>
      </c>
      <c r="J32" s="26">
        <v>10.45</v>
      </c>
      <c r="K32" s="26">
        <v>0</v>
      </c>
      <c r="L32" s="26">
        <v>130.07</v>
      </c>
      <c r="M32" s="33">
        <f t="shared" si="0"/>
        <v>3344.72</v>
      </c>
    </row>
    <row r="33" spans="1:13" ht="15.75">
      <c r="A33" s="4">
        <v>31</v>
      </c>
      <c r="B33" s="5" t="s">
        <v>43</v>
      </c>
      <c r="C33" s="27">
        <v>4230.25</v>
      </c>
      <c r="D33" s="27">
        <v>5266.280000000001</v>
      </c>
      <c r="E33" s="27">
        <v>3618.82</v>
      </c>
      <c r="F33" s="27">
        <v>589.13</v>
      </c>
      <c r="G33" s="27">
        <v>1260.94</v>
      </c>
      <c r="H33" s="27">
        <v>1070.1999999999998</v>
      </c>
      <c r="I33" s="27">
        <v>853.7300000000001</v>
      </c>
      <c r="J33" s="27">
        <v>108.26999999999998</v>
      </c>
      <c r="K33" s="27">
        <v>38.24</v>
      </c>
      <c r="L33" s="27">
        <v>604.8</v>
      </c>
      <c r="M33" s="34">
        <f t="shared" si="0"/>
        <v>17640.66</v>
      </c>
    </row>
    <row r="34" spans="1:13" ht="15.75">
      <c r="A34" s="9">
        <v>32</v>
      </c>
      <c r="B34" s="10" t="s">
        <v>44</v>
      </c>
      <c r="C34" s="26">
        <v>1875.21</v>
      </c>
      <c r="D34" s="26">
        <v>2125.74</v>
      </c>
      <c r="E34" s="26">
        <v>1240.73</v>
      </c>
      <c r="F34" s="26">
        <v>518.74</v>
      </c>
      <c r="G34" s="26">
        <v>460.45000000000005</v>
      </c>
      <c r="H34" s="26">
        <v>307.87</v>
      </c>
      <c r="I34" s="26">
        <v>48.290000000000006</v>
      </c>
      <c r="J34" s="26">
        <v>129.01000000000002</v>
      </c>
      <c r="K34" s="26">
        <v>4.16</v>
      </c>
      <c r="L34" s="26">
        <v>315.33</v>
      </c>
      <c r="M34" s="33">
        <f t="shared" si="0"/>
        <v>7025.53</v>
      </c>
    </row>
    <row r="35" spans="1:13" ht="15.75">
      <c r="A35" s="4">
        <v>33</v>
      </c>
      <c r="B35" s="5" t="s">
        <v>45</v>
      </c>
      <c r="C35" s="27">
        <v>314.88</v>
      </c>
      <c r="D35" s="27">
        <v>351.22</v>
      </c>
      <c r="E35" s="27">
        <v>125.64000000000001</v>
      </c>
      <c r="F35" s="27">
        <v>96.78</v>
      </c>
      <c r="G35" s="27">
        <v>68.28</v>
      </c>
      <c r="H35" s="27">
        <v>58.470000000000006</v>
      </c>
      <c r="I35" s="27">
        <v>19.29</v>
      </c>
      <c r="J35" s="27">
        <v>3.5199999999999996</v>
      </c>
      <c r="K35" s="27">
        <v>0.43000000000000005</v>
      </c>
      <c r="L35" s="27">
        <v>44.28</v>
      </c>
      <c r="M35" s="34">
        <f t="shared" si="0"/>
        <v>1082.79</v>
      </c>
    </row>
    <row r="36" spans="1:13" ht="15.75">
      <c r="A36" s="9">
        <v>34</v>
      </c>
      <c r="B36" s="10" t="s">
        <v>46</v>
      </c>
      <c r="C36" s="26">
        <v>301.26</v>
      </c>
      <c r="D36" s="26">
        <v>345.56</v>
      </c>
      <c r="E36" s="26">
        <v>186.52</v>
      </c>
      <c r="F36" s="26">
        <v>69.98</v>
      </c>
      <c r="G36" s="26">
        <v>60.81999999999999</v>
      </c>
      <c r="H36" s="26">
        <v>36.989999999999995</v>
      </c>
      <c r="I36" s="26">
        <v>40.11</v>
      </c>
      <c r="J36" s="26">
        <v>2.51</v>
      </c>
      <c r="K36" s="26">
        <v>0</v>
      </c>
      <c r="L36" s="26">
        <v>34.59</v>
      </c>
      <c r="M36" s="33">
        <f t="shared" si="0"/>
        <v>1078.34</v>
      </c>
    </row>
    <row r="37" spans="1:13" ht="15.75">
      <c r="A37" s="4">
        <v>35</v>
      </c>
      <c r="B37" s="5" t="s">
        <v>47</v>
      </c>
      <c r="C37" s="27">
        <v>10575.34</v>
      </c>
      <c r="D37" s="27">
        <v>12384.81</v>
      </c>
      <c r="E37" s="27">
        <v>8043.460000000001</v>
      </c>
      <c r="F37" s="27">
        <v>1783.24</v>
      </c>
      <c r="G37" s="27">
        <v>2657.0099999999998</v>
      </c>
      <c r="H37" s="27">
        <v>1755.7</v>
      </c>
      <c r="I37" s="27">
        <v>1484.2399999999998</v>
      </c>
      <c r="J37" s="27">
        <v>217.39999999999998</v>
      </c>
      <c r="K37" s="27">
        <v>40.11</v>
      </c>
      <c r="L37" s="27">
        <v>1559.94</v>
      </c>
      <c r="M37" s="34">
        <f t="shared" si="0"/>
        <v>40501.25</v>
      </c>
    </row>
    <row r="38" spans="1:13" ht="15.75">
      <c r="A38" s="9">
        <v>36</v>
      </c>
      <c r="B38" s="10" t="s">
        <v>48</v>
      </c>
      <c r="C38" s="26">
        <v>19226.41</v>
      </c>
      <c r="D38" s="26">
        <v>21369.45</v>
      </c>
      <c r="E38" s="26">
        <v>14443.91</v>
      </c>
      <c r="F38" s="26">
        <v>4656.67</v>
      </c>
      <c r="G38" s="26">
        <v>6875.289999999999</v>
      </c>
      <c r="H38" s="26">
        <v>4832.68</v>
      </c>
      <c r="I38" s="26">
        <v>4524.889999999999</v>
      </c>
      <c r="J38" s="26">
        <v>684.9100000000001</v>
      </c>
      <c r="K38" s="26">
        <v>153.14000000000001</v>
      </c>
      <c r="L38" s="26">
        <v>1960.31</v>
      </c>
      <c r="M38" s="33">
        <f t="shared" si="0"/>
        <v>78727.66</v>
      </c>
    </row>
    <row r="39" spans="1:13" ht="15.75">
      <c r="A39" s="4">
        <v>37</v>
      </c>
      <c r="B39" s="5" t="s">
        <v>49</v>
      </c>
      <c r="C39" s="27">
        <v>8488.18</v>
      </c>
      <c r="D39" s="27">
        <v>9711.46</v>
      </c>
      <c r="E39" s="27">
        <v>6946.39</v>
      </c>
      <c r="F39" s="27">
        <v>2392.87</v>
      </c>
      <c r="G39" s="27">
        <v>2481.48</v>
      </c>
      <c r="H39" s="27">
        <v>1489.24</v>
      </c>
      <c r="I39" s="27">
        <v>226.15000000000003</v>
      </c>
      <c r="J39" s="27">
        <v>327.37000000000006</v>
      </c>
      <c r="K39" s="27">
        <v>77.96000000000001</v>
      </c>
      <c r="L39" s="27">
        <v>714.51</v>
      </c>
      <c r="M39" s="34">
        <f t="shared" si="0"/>
        <v>32855.61</v>
      </c>
    </row>
    <row r="40" spans="1:13" ht="15.75">
      <c r="A40" s="9">
        <v>38</v>
      </c>
      <c r="B40" s="10" t="s">
        <v>50</v>
      </c>
      <c r="C40" s="26">
        <v>1401.0100000000002</v>
      </c>
      <c r="D40" s="26">
        <v>1527.6499999999999</v>
      </c>
      <c r="E40" s="26">
        <v>1013.75</v>
      </c>
      <c r="F40" s="26">
        <v>500.08000000000004</v>
      </c>
      <c r="G40" s="26">
        <v>769.4200000000001</v>
      </c>
      <c r="H40" s="26">
        <v>485.45</v>
      </c>
      <c r="I40" s="26">
        <v>69.49</v>
      </c>
      <c r="J40" s="26">
        <v>17.94</v>
      </c>
      <c r="K40" s="26">
        <v>3.9199999999999995</v>
      </c>
      <c r="L40" s="26">
        <v>154.68</v>
      </c>
      <c r="M40" s="33">
        <f t="shared" si="0"/>
        <v>5943.39</v>
      </c>
    </row>
    <row r="41" spans="1:13" ht="15.75">
      <c r="A41" s="4">
        <v>39</v>
      </c>
      <c r="B41" s="5" t="s">
        <v>51</v>
      </c>
      <c r="C41" s="27">
        <v>398.21000000000004</v>
      </c>
      <c r="D41" s="27">
        <v>405.53999999999996</v>
      </c>
      <c r="E41" s="27">
        <v>241.10999999999999</v>
      </c>
      <c r="F41" s="27">
        <v>91.41</v>
      </c>
      <c r="G41" s="27">
        <v>80.54</v>
      </c>
      <c r="H41" s="27">
        <v>105.48999999999998</v>
      </c>
      <c r="I41" s="27">
        <v>0.8400000000000001</v>
      </c>
      <c r="J41" s="27">
        <v>42.18000000000001</v>
      </c>
      <c r="K41" s="27">
        <v>4.55</v>
      </c>
      <c r="L41" s="27">
        <v>67.7</v>
      </c>
      <c r="M41" s="34">
        <f t="shared" si="0"/>
        <v>1437.57</v>
      </c>
    </row>
    <row r="42" spans="1:13" ht="15.75">
      <c r="A42" s="9">
        <v>40</v>
      </c>
      <c r="B42" s="10" t="s">
        <v>52</v>
      </c>
      <c r="C42" s="26">
        <v>633.41</v>
      </c>
      <c r="D42" s="26">
        <v>742.1600000000001</v>
      </c>
      <c r="E42" s="26">
        <v>496.28</v>
      </c>
      <c r="F42" s="26">
        <v>257.72</v>
      </c>
      <c r="G42" s="26">
        <v>233.57</v>
      </c>
      <c r="H42" s="26">
        <v>209.99</v>
      </c>
      <c r="I42" s="26">
        <v>2.99</v>
      </c>
      <c r="J42" s="26">
        <v>1.03</v>
      </c>
      <c r="K42" s="26">
        <v>0</v>
      </c>
      <c r="L42" s="26">
        <v>102.41</v>
      </c>
      <c r="M42" s="33">
        <f t="shared" si="0"/>
        <v>2679.56</v>
      </c>
    </row>
    <row r="43" spans="1:13" ht="15.75">
      <c r="A43" s="4">
        <v>41</v>
      </c>
      <c r="B43" s="5" t="s">
        <v>53</v>
      </c>
      <c r="C43" s="27">
        <v>9364.93</v>
      </c>
      <c r="D43" s="27">
        <v>11533.04</v>
      </c>
      <c r="E43" s="27">
        <v>7629.3</v>
      </c>
      <c r="F43" s="27">
        <v>2802.91</v>
      </c>
      <c r="G43" s="27">
        <v>3876.6099999999997</v>
      </c>
      <c r="H43" s="27">
        <v>2664.02</v>
      </c>
      <c r="I43" s="27">
        <v>2691.5199999999995</v>
      </c>
      <c r="J43" s="27">
        <v>396.24999999999994</v>
      </c>
      <c r="K43" s="27">
        <v>49.519999999999996</v>
      </c>
      <c r="L43" s="27">
        <v>1086.8600000000001</v>
      </c>
      <c r="M43" s="34">
        <f t="shared" si="0"/>
        <v>42094.96</v>
      </c>
    </row>
    <row r="44" spans="1:13" ht="15.75">
      <c r="A44" s="9">
        <v>42</v>
      </c>
      <c r="B44" s="10" t="s">
        <v>54</v>
      </c>
      <c r="C44" s="26">
        <v>10154.529999999999</v>
      </c>
      <c r="D44" s="26">
        <v>12624.75</v>
      </c>
      <c r="E44" s="26">
        <v>8160.820000000001</v>
      </c>
      <c r="F44" s="26">
        <v>2281.79</v>
      </c>
      <c r="G44" s="26">
        <v>3375.16</v>
      </c>
      <c r="H44" s="26">
        <v>2377.5299999999997</v>
      </c>
      <c r="I44" s="26">
        <v>1190.2099999999998</v>
      </c>
      <c r="J44" s="26">
        <v>282.47999999999996</v>
      </c>
      <c r="K44" s="26">
        <v>21.08</v>
      </c>
      <c r="L44" s="26">
        <v>1639.34</v>
      </c>
      <c r="M44" s="33">
        <f t="shared" si="0"/>
        <v>42107.69</v>
      </c>
    </row>
    <row r="45" spans="1:13" ht="15.75">
      <c r="A45" s="4">
        <v>43</v>
      </c>
      <c r="B45" s="5" t="s">
        <v>55</v>
      </c>
      <c r="C45" s="27">
        <v>3380.4700000000003</v>
      </c>
      <c r="D45" s="27">
        <v>4841.5599999999995</v>
      </c>
      <c r="E45" s="27">
        <v>4015.89</v>
      </c>
      <c r="F45" s="27">
        <v>990.22</v>
      </c>
      <c r="G45" s="27">
        <v>1521.85</v>
      </c>
      <c r="H45" s="27">
        <v>720.44</v>
      </c>
      <c r="I45" s="27">
        <v>1164.2</v>
      </c>
      <c r="J45" s="27">
        <v>140.38</v>
      </c>
      <c r="K45" s="27">
        <v>108.84</v>
      </c>
      <c r="L45" s="27">
        <v>683.74</v>
      </c>
      <c r="M45" s="34">
        <f t="shared" si="0"/>
        <v>17567.59</v>
      </c>
    </row>
    <row r="46" spans="1:13" ht="15.75">
      <c r="A46" s="9">
        <v>44</v>
      </c>
      <c r="B46" s="10" t="s">
        <v>56</v>
      </c>
      <c r="C46" s="26">
        <v>1788.54</v>
      </c>
      <c r="D46" s="26">
        <v>2047.23</v>
      </c>
      <c r="E46" s="26">
        <v>1670.2199999999998</v>
      </c>
      <c r="F46" s="26">
        <v>471.55</v>
      </c>
      <c r="G46" s="26">
        <v>795.69</v>
      </c>
      <c r="H46" s="26">
        <v>555.19</v>
      </c>
      <c r="I46" s="26">
        <v>394.08000000000004</v>
      </c>
      <c r="J46" s="26">
        <v>50.50999999999999</v>
      </c>
      <c r="K46" s="26">
        <v>9.22</v>
      </c>
      <c r="L46" s="26">
        <v>215.9</v>
      </c>
      <c r="M46" s="33">
        <f t="shared" si="0"/>
        <v>7998.13</v>
      </c>
    </row>
    <row r="47" spans="1:13" ht="15.75">
      <c r="A47" s="4">
        <v>45</v>
      </c>
      <c r="B47" s="5" t="s">
        <v>57</v>
      </c>
      <c r="C47" s="27">
        <v>2688.44</v>
      </c>
      <c r="D47" s="27">
        <v>3560.1200000000003</v>
      </c>
      <c r="E47" s="27">
        <v>2288.75</v>
      </c>
      <c r="F47" s="27">
        <v>641.16</v>
      </c>
      <c r="G47" s="27">
        <v>739.85</v>
      </c>
      <c r="H47" s="27">
        <v>528.74</v>
      </c>
      <c r="I47" s="27">
        <v>54.76</v>
      </c>
      <c r="J47" s="27">
        <v>43.47999999999999</v>
      </c>
      <c r="K47" s="27">
        <v>14.95</v>
      </c>
      <c r="L47" s="27">
        <v>410.95</v>
      </c>
      <c r="M47" s="34">
        <f t="shared" si="0"/>
        <v>10971.2</v>
      </c>
    </row>
    <row r="48" spans="1:13" ht="15.75">
      <c r="A48" s="9">
        <v>46</v>
      </c>
      <c r="B48" s="10" t="s">
        <v>58</v>
      </c>
      <c r="C48" s="26">
        <v>7212.759999999999</v>
      </c>
      <c r="D48" s="26">
        <v>8454.490000000002</v>
      </c>
      <c r="E48" s="26">
        <v>6513.52</v>
      </c>
      <c r="F48" s="26">
        <v>1603.8400000000001</v>
      </c>
      <c r="G48" s="26">
        <v>2285.69</v>
      </c>
      <c r="H48" s="26">
        <v>1362.6399999999999</v>
      </c>
      <c r="I48" s="26">
        <v>439.06999999999994</v>
      </c>
      <c r="J48" s="26">
        <v>150.25000000000003</v>
      </c>
      <c r="K48" s="26">
        <v>107.95</v>
      </c>
      <c r="L48" s="26">
        <v>898.28</v>
      </c>
      <c r="M48" s="33">
        <f t="shared" si="0"/>
        <v>29028.49</v>
      </c>
    </row>
    <row r="49" spans="1:13" ht="15.75">
      <c r="A49" s="4">
        <v>47</v>
      </c>
      <c r="B49" s="5" t="s">
        <v>59</v>
      </c>
      <c r="C49" s="27">
        <v>1429.7399999999998</v>
      </c>
      <c r="D49" s="27">
        <v>1874.4</v>
      </c>
      <c r="E49" s="27">
        <v>1299.15</v>
      </c>
      <c r="F49" s="27">
        <v>451.63</v>
      </c>
      <c r="G49" s="27">
        <v>658.0300000000001</v>
      </c>
      <c r="H49" s="27">
        <v>503.09000000000003</v>
      </c>
      <c r="I49" s="27">
        <v>348.2900000000001</v>
      </c>
      <c r="J49" s="27">
        <v>34.63</v>
      </c>
      <c r="K49" s="27">
        <v>1.67</v>
      </c>
      <c r="L49" s="27">
        <v>230.79000000000002</v>
      </c>
      <c r="M49" s="34">
        <f t="shared" si="0"/>
        <v>6831.42</v>
      </c>
    </row>
    <row r="50" spans="1:13" ht="15.75">
      <c r="A50" s="9">
        <v>48</v>
      </c>
      <c r="B50" s="10" t="s">
        <v>60</v>
      </c>
      <c r="C50" s="26">
        <v>33957.66</v>
      </c>
      <c r="D50" s="26">
        <v>41084.020000000004</v>
      </c>
      <c r="E50" s="26">
        <v>33369.55</v>
      </c>
      <c r="F50" s="26">
        <v>6381.19</v>
      </c>
      <c r="G50" s="26">
        <v>13517.199999999999</v>
      </c>
      <c r="H50" s="26">
        <v>9024.26</v>
      </c>
      <c r="I50" s="26">
        <v>25074.629999999997</v>
      </c>
      <c r="J50" s="26">
        <v>2322.68</v>
      </c>
      <c r="K50" s="26">
        <v>627.1300000000001</v>
      </c>
      <c r="L50" s="26">
        <v>2835.12</v>
      </c>
      <c r="M50" s="33">
        <f t="shared" si="0"/>
        <v>168193.44</v>
      </c>
    </row>
    <row r="51" spans="1:13" ht="15.75">
      <c r="A51" s="4">
        <v>49</v>
      </c>
      <c r="B51" s="5" t="s">
        <v>61</v>
      </c>
      <c r="C51" s="27">
        <v>10049.47</v>
      </c>
      <c r="D51" s="27">
        <v>14318.849999999999</v>
      </c>
      <c r="E51" s="27">
        <v>10891.379999999997</v>
      </c>
      <c r="F51" s="27">
        <v>1919.52</v>
      </c>
      <c r="G51" s="27">
        <v>3005.7400000000002</v>
      </c>
      <c r="H51" s="27">
        <v>2026.27</v>
      </c>
      <c r="I51" s="27">
        <v>6684.910000000001</v>
      </c>
      <c r="J51" s="27">
        <v>646.3299999999999</v>
      </c>
      <c r="K51" s="27">
        <v>101.30999999999999</v>
      </c>
      <c r="L51" s="27">
        <v>1012.94</v>
      </c>
      <c r="M51" s="34">
        <f t="shared" si="0"/>
        <v>50656.72</v>
      </c>
    </row>
    <row r="52" spans="1:13" ht="15.75">
      <c r="A52" s="9">
        <v>50</v>
      </c>
      <c r="B52" s="10" t="s">
        <v>62</v>
      </c>
      <c r="C52" s="26">
        <v>33036.869999999995</v>
      </c>
      <c r="D52" s="26">
        <v>46154.19</v>
      </c>
      <c r="E52" s="26">
        <v>36868.259999999995</v>
      </c>
      <c r="F52" s="26">
        <v>10741.880000000001</v>
      </c>
      <c r="G52" s="26">
        <v>14593.04</v>
      </c>
      <c r="H52" s="26">
        <v>6444.759999999999</v>
      </c>
      <c r="I52" s="26">
        <v>14042.8</v>
      </c>
      <c r="J52" s="26">
        <v>1091.43</v>
      </c>
      <c r="K52" s="26">
        <v>322.58000000000004</v>
      </c>
      <c r="L52" s="26">
        <v>5160.34</v>
      </c>
      <c r="M52" s="33">
        <f t="shared" si="0"/>
        <v>168456.15</v>
      </c>
    </row>
    <row r="53" spans="1:13" ht="15.75">
      <c r="A53" s="4">
        <v>51</v>
      </c>
      <c r="B53" s="5" t="s">
        <v>63</v>
      </c>
      <c r="C53" s="27">
        <v>16431.11</v>
      </c>
      <c r="D53" s="27">
        <v>19422.51</v>
      </c>
      <c r="E53" s="27">
        <v>12944.75</v>
      </c>
      <c r="F53" s="27">
        <v>3130.23</v>
      </c>
      <c r="G53" s="27">
        <v>5815.530000000001</v>
      </c>
      <c r="H53" s="27">
        <v>3985.7</v>
      </c>
      <c r="I53" s="27">
        <v>1921.5700000000004</v>
      </c>
      <c r="J53" s="27">
        <v>669.0699999999998</v>
      </c>
      <c r="K53" s="27">
        <v>263.02</v>
      </c>
      <c r="L53" s="27">
        <v>1618.05</v>
      </c>
      <c r="M53" s="34">
        <f t="shared" si="0"/>
        <v>66201.54</v>
      </c>
    </row>
    <row r="54" spans="1:13" ht="15.75">
      <c r="A54" s="9">
        <v>52</v>
      </c>
      <c r="B54" s="10" t="s">
        <v>64</v>
      </c>
      <c r="C54" s="26">
        <v>22753.37</v>
      </c>
      <c r="D54" s="26">
        <v>27945.29</v>
      </c>
      <c r="E54" s="26">
        <v>24546.2</v>
      </c>
      <c r="F54" s="26">
        <v>6257.54</v>
      </c>
      <c r="G54" s="26">
        <v>9904.619999999999</v>
      </c>
      <c r="H54" s="26">
        <v>4260.82</v>
      </c>
      <c r="I54" s="26">
        <v>2967.3399999999992</v>
      </c>
      <c r="J54" s="26">
        <v>933.98</v>
      </c>
      <c r="K54" s="26">
        <v>320.75</v>
      </c>
      <c r="L54" s="26">
        <v>3187.5299999999997</v>
      </c>
      <c r="M54" s="33">
        <f t="shared" si="0"/>
        <v>103077.44</v>
      </c>
    </row>
    <row r="55" spans="1:13" ht="15.75">
      <c r="A55" s="4">
        <v>53</v>
      </c>
      <c r="B55" s="5" t="s">
        <v>65</v>
      </c>
      <c r="C55" s="27">
        <v>23424.54</v>
      </c>
      <c r="D55" s="27">
        <v>27754.489999999998</v>
      </c>
      <c r="E55" s="27">
        <v>16905.58</v>
      </c>
      <c r="F55" s="27">
        <v>3425.9399999999996</v>
      </c>
      <c r="G55" s="27">
        <v>6200</v>
      </c>
      <c r="H55" s="27">
        <v>4800</v>
      </c>
      <c r="I55" s="27">
        <v>6485.1</v>
      </c>
      <c r="J55" s="27">
        <v>280</v>
      </c>
      <c r="K55" s="27">
        <v>205.8</v>
      </c>
      <c r="L55" s="27">
        <v>3072</v>
      </c>
      <c r="M55" s="34">
        <f t="shared" si="0"/>
        <v>92553.45</v>
      </c>
    </row>
    <row r="56" spans="1:13" ht="15.75">
      <c r="A56" s="9">
        <v>54</v>
      </c>
      <c r="B56" s="10" t="s">
        <v>66</v>
      </c>
      <c r="C56" s="26">
        <v>2846.85</v>
      </c>
      <c r="D56" s="26">
        <v>3231.17</v>
      </c>
      <c r="E56" s="26">
        <v>1770.3500000000001</v>
      </c>
      <c r="F56" s="26">
        <v>751.9599999999999</v>
      </c>
      <c r="G56" s="26">
        <v>1001.9699999999999</v>
      </c>
      <c r="H56" s="26">
        <v>634.54</v>
      </c>
      <c r="I56" s="26">
        <v>460.2100000000001</v>
      </c>
      <c r="J56" s="26">
        <v>55.46999999999999</v>
      </c>
      <c r="K56" s="26">
        <v>10.99</v>
      </c>
      <c r="L56" s="26">
        <v>368.22</v>
      </c>
      <c r="M56" s="33">
        <f t="shared" si="0"/>
        <v>11131.73</v>
      </c>
    </row>
    <row r="57" spans="1:13" ht="15.75">
      <c r="A57" s="4">
        <v>55</v>
      </c>
      <c r="B57" s="5" t="s">
        <v>67</v>
      </c>
      <c r="C57" s="27">
        <v>7063.82</v>
      </c>
      <c r="D57" s="27">
        <v>8936.02</v>
      </c>
      <c r="E57" s="27">
        <v>7369.86</v>
      </c>
      <c r="F57" s="27">
        <v>1685.7999999999997</v>
      </c>
      <c r="G57" s="27">
        <v>2628.42</v>
      </c>
      <c r="H57" s="27">
        <v>1020.81</v>
      </c>
      <c r="I57" s="27">
        <v>56.660000000000004</v>
      </c>
      <c r="J57" s="27">
        <v>209.99999999999994</v>
      </c>
      <c r="K57" s="27">
        <v>73.46000000000001</v>
      </c>
      <c r="L57" s="27">
        <v>679.3899999999999</v>
      </c>
      <c r="M57" s="34">
        <f t="shared" si="0"/>
        <v>29724.24</v>
      </c>
    </row>
    <row r="58" spans="1:13" ht="15.75">
      <c r="A58" s="9">
        <v>56</v>
      </c>
      <c r="B58" s="10" t="s">
        <v>68</v>
      </c>
      <c r="C58" s="26">
        <v>9865.18</v>
      </c>
      <c r="D58" s="26">
        <v>11874.94</v>
      </c>
      <c r="E58" s="26">
        <v>8106.889999999999</v>
      </c>
      <c r="F58" s="26">
        <v>1615.2499999999998</v>
      </c>
      <c r="G58" s="26">
        <v>2536.6600000000003</v>
      </c>
      <c r="H58" s="26">
        <v>1586.9099999999999</v>
      </c>
      <c r="I58" s="26">
        <v>2532.56</v>
      </c>
      <c r="J58" s="26">
        <v>195.67</v>
      </c>
      <c r="K58" s="26">
        <v>33.56</v>
      </c>
      <c r="L58" s="26">
        <v>1345.79</v>
      </c>
      <c r="M58" s="33">
        <f t="shared" si="0"/>
        <v>39693.41</v>
      </c>
    </row>
    <row r="59" spans="1:13" ht="15.75">
      <c r="A59" s="4">
        <v>57</v>
      </c>
      <c r="B59" s="5" t="s">
        <v>69</v>
      </c>
      <c r="C59" s="27">
        <v>5566.5</v>
      </c>
      <c r="D59" s="27">
        <v>7430.42</v>
      </c>
      <c r="E59" s="27">
        <v>5993.38</v>
      </c>
      <c r="F59" s="27">
        <v>1559.48</v>
      </c>
      <c r="G59" s="27">
        <v>2030.17</v>
      </c>
      <c r="H59" s="27">
        <v>936.26</v>
      </c>
      <c r="I59" s="27">
        <v>141.03</v>
      </c>
      <c r="J59" s="27">
        <v>158.26</v>
      </c>
      <c r="K59" s="27">
        <v>48.980000000000004</v>
      </c>
      <c r="L59" s="27">
        <v>674</v>
      </c>
      <c r="M59" s="34">
        <f t="shared" si="0"/>
        <v>24538.48</v>
      </c>
    </row>
    <row r="60" spans="1:13" ht="15.75">
      <c r="A60" s="9">
        <v>58</v>
      </c>
      <c r="B60" s="10" t="s">
        <v>70</v>
      </c>
      <c r="C60" s="26">
        <v>8501.8</v>
      </c>
      <c r="D60" s="26">
        <v>9988.630000000001</v>
      </c>
      <c r="E60" s="26">
        <v>7982.899999999999</v>
      </c>
      <c r="F60" s="26">
        <v>2303.48</v>
      </c>
      <c r="G60" s="26">
        <v>4989.3</v>
      </c>
      <c r="H60" s="26">
        <v>2681.24</v>
      </c>
      <c r="I60" s="26">
        <v>1736.74</v>
      </c>
      <c r="J60" s="26">
        <v>442.6</v>
      </c>
      <c r="K60" s="26">
        <v>94.71999999999998</v>
      </c>
      <c r="L60" s="26">
        <v>1292.5900000000001</v>
      </c>
      <c r="M60" s="33">
        <f t="shared" si="0"/>
        <v>40014</v>
      </c>
    </row>
    <row r="61" spans="1:13" ht="15.75">
      <c r="A61" s="4">
        <v>59</v>
      </c>
      <c r="B61" s="5" t="s">
        <v>71</v>
      </c>
      <c r="C61" s="27">
        <v>14526.619999999999</v>
      </c>
      <c r="D61" s="27">
        <v>18661.81</v>
      </c>
      <c r="E61" s="27">
        <v>15323.48</v>
      </c>
      <c r="F61" s="27">
        <v>3189.41</v>
      </c>
      <c r="G61" s="27">
        <v>5558.15</v>
      </c>
      <c r="H61" s="27">
        <v>3005.29</v>
      </c>
      <c r="I61" s="27">
        <v>1915.26</v>
      </c>
      <c r="J61" s="27">
        <v>355.36</v>
      </c>
      <c r="K61" s="27">
        <v>48.51</v>
      </c>
      <c r="L61" s="27">
        <v>1825.39</v>
      </c>
      <c r="M61" s="34">
        <f t="shared" si="0"/>
        <v>64409.28</v>
      </c>
    </row>
    <row r="62" spans="1:13" ht="15.75">
      <c r="A62" s="9">
        <v>60</v>
      </c>
      <c r="B62" s="10" t="s">
        <v>72</v>
      </c>
      <c r="C62" s="26">
        <v>1892.2599999999998</v>
      </c>
      <c r="D62" s="26">
        <v>2380.12</v>
      </c>
      <c r="E62" s="26">
        <v>1381.77</v>
      </c>
      <c r="F62" s="26">
        <v>401.25</v>
      </c>
      <c r="G62" s="26">
        <v>494.69</v>
      </c>
      <c r="H62" s="26">
        <v>359.62</v>
      </c>
      <c r="I62" s="26">
        <v>182.03</v>
      </c>
      <c r="J62" s="26">
        <v>37.08</v>
      </c>
      <c r="K62" s="26">
        <v>5.87</v>
      </c>
      <c r="L62" s="26">
        <v>346.20000000000005</v>
      </c>
      <c r="M62" s="33">
        <f t="shared" si="0"/>
        <v>7480.89</v>
      </c>
    </row>
    <row r="63" spans="1:13" ht="15.75">
      <c r="A63" s="4">
        <v>61</v>
      </c>
      <c r="B63" s="5" t="s">
        <v>73</v>
      </c>
      <c r="C63" s="27">
        <v>1498</v>
      </c>
      <c r="D63" s="27">
        <v>1832</v>
      </c>
      <c r="E63" s="27">
        <v>1183</v>
      </c>
      <c r="F63" s="27">
        <v>333</v>
      </c>
      <c r="G63" s="27">
        <v>326</v>
      </c>
      <c r="H63" s="27">
        <v>190</v>
      </c>
      <c r="I63" s="27">
        <v>180.00000000000006</v>
      </c>
      <c r="J63" s="27">
        <v>3</v>
      </c>
      <c r="K63" s="27">
        <v>0</v>
      </c>
      <c r="L63" s="27">
        <v>226.02</v>
      </c>
      <c r="M63" s="34">
        <f t="shared" si="0"/>
        <v>5771.02</v>
      </c>
    </row>
    <row r="64" spans="1:13" ht="15.75">
      <c r="A64" s="9">
        <v>62</v>
      </c>
      <c r="B64" s="10" t="s">
        <v>74</v>
      </c>
      <c r="C64" s="26">
        <v>810.7900000000001</v>
      </c>
      <c r="D64" s="26">
        <v>897.8</v>
      </c>
      <c r="E64" s="26">
        <v>534.15</v>
      </c>
      <c r="F64" s="26">
        <v>217.98</v>
      </c>
      <c r="G64" s="26">
        <v>234.57999999999998</v>
      </c>
      <c r="H64" s="26">
        <v>130.76</v>
      </c>
      <c r="I64" s="26">
        <v>0.76</v>
      </c>
      <c r="J64" s="26">
        <v>25.740000000000002</v>
      </c>
      <c r="K64" s="26">
        <v>4.57</v>
      </c>
      <c r="L64" s="26">
        <v>36.260000000000005</v>
      </c>
      <c r="M64" s="33">
        <f t="shared" si="0"/>
        <v>2893.39</v>
      </c>
    </row>
    <row r="65" spans="1:13" ht="15.75">
      <c r="A65" s="4">
        <v>63</v>
      </c>
      <c r="B65" s="5" t="s">
        <v>75</v>
      </c>
      <c r="C65" s="27">
        <v>575.97</v>
      </c>
      <c r="D65" s="27">
        <v>714.31</v>
      </c>
      <c r="E65" s="27">
        <v>396.53999999999996</v>
      </c>
      <c r="F65" s="27">
        <v>150.19</v>
      </c>
      <c r="G65" s="27">
        <v>172.67000000000002</v>
      </c>
      <c r="H65" s="27">
        <v>115.77000000000001</v>
      </c>
      <c r="I65" s="27">
        <v>0</v>
      </c>
      <c r="J65" s="27">
        <v>13.560000000000002</v>
      </c>
      <c r="K65" s="27">
        <v>0.65</v>
      </c>
      <c r="L65" s="27">
        <v>84.78</v>
      </c>
      <c r="M65" s="34">
        <f t="shared" si="0"/>
        <v>2224.44</v>
      </c>
    </row>
    <row r="66" spans="1:13" ht="15.75">
      <c r="A66" s="9">
        <v>64</v>
      </c>
      <c r="B66" s="10" t="s">
        <v>76</v>
      </c>
      <c r="C66" s="26">
        <v>14161.93</v>
      </c>
      <c r="D66" s="26">
        <v>17509.36</v>
      </c>
      <c r="E66" s="26">
        <v>13013.68</v>
      </c>
      <c r="F66" s="26">
        <v>3022.38</v>
      </c>
      <c r="G66" s="26">
        <v>5466.32</v>
      </c>
      <c r="H66" s="26">
        <v>3488.7999999999997</v>
      </c>
      <c r="I66" s="26">
        <v>2228.959999999999</v>
      </c>
      <c r="J66" s="26">
        <v>575.41</v>
      </c>
      <c r="K66" s="26">
        <v>128.71</v>
      </c>
      <c r="L66" s="26">
        <v>1836.31</v>
      </c>
      <c r="M66" s="33">
        <f t="shared" si="0"/>
        <v>61431.86</v>
      </c>
    </row>
    <row r="67" spans="1:13" ht="15.75">
      <c r="A67" s="4">
        <v>65</v>
      </c>
      <c r="B67" s="5" t="s">
        <v>77</v>
      </c>
      <c r="C67" s="27">
        <v>1357.75</v>
      </c>
      <c r="D67" s="27">
        <v>1601.0600000000002</v>
      </c>
      <c r="E67" s="27">
        <v>860.52</v>
      </c>
      <c r="F67" s="27">
        <v>597.52</v>
      </c>
      <c r="G67" s="27">
        <v>365.98</v>
      </c>
      <c r="H67" s="27">
        <v>262.65</v>
      </c>
      <c r="I67" s="27">
        <v>6.18</v>
      </c>
      <c r="J67" s="27">
        <v>21.86</v>
      </c>
      <c r="K67" s="27">
        <v>15.489999999999998</v>
      </c>
      <c r="L67" s="27">
        <v>173.25</v>
      </c>
      <c r="M67" s="34">
        <f t="shared" si="0"/>
        <v>5262.26</v>
      </c>
    </row>
    <row r="68" spans="1:13" ht="15.75">
      <c r="A68" s="9">
        <v>66</v>
      </c>
      <c r="B68" s="10" t="s">
        <v>78</v>
      </c>
      <c r="C68" s="26">
        <v>2023.43</v>
      </c>
      <c r="D68" s="26">
        <v>2163.41</v>
      </c>
      <c r="E68" s="26">
        <v>1368.79</v>
      </c>
      <c r="F68" s="26">
        <v>287.26</v>
      </c>
      <c r="G68" s="26">
        <v>429.58</v>
      </c>
      <c r="H68" s="26">
        <v>317.99</v>
      </c>
      <c r="I68" s="26">
        <v>145.47000000000003</v>
      </c>
      <c r="J68" s="26">
        <v>10.71</v>
      </c>
      <c r="K68" s="26">
        <v>3.43</v>
      </c>
      <c r="L68" s="26">
        <v>190.83999999999997</v>
      </c>
      <c r="M68" s="33">
        <f aca="true" t="shared" si="1" ref="M68:M77">ROUND(SUM(C68:L68),2)</f>
        <v>6940.91</v>
      </c>
    </row>
    <row r="69" spans="1:13" ht="15.75">
      <c r="A69" s="4">
        <v>67</v>
      </c>
      <c r="B69" s="5" t="s">
        <v>79</v>
      </c>
      <c r="C69" s="27">
        <v>935</v>
      </c>
      <c r="D69" s="27">
        <v>1076.1299999999999</v>
      </c>
      <c r="E69" s="27">
        <v>759.2600000000001</v>
      </c>
      <c r="F69" s="27">
        <v>170</v>
      </c>
      <c r="G69" s="27">
        <v>260.81</v>
      </c>
      <c r="H69" s="27">
        <v>151.03</v>
      </c>
      <c r="I69" s="27">
        <v>23.86</v>
      </c>
      <c r="J69" s="27">
        <v>17</v>
      </c>
      <c r="K69" s="27">
        <v>6.179999999999999</v>
      </c>
      <c r="L69" s="27">
        <v>87.7</v>
      </c>
      <c r="M69" s="34">
        <f t="shared" si="1"/>
        <v>3486.97</v>
      </c>
    </row>
    <row r="70" spans="1:13" ht="15.75">
      <c r="A70" s="9">
        <v>68</v>
      </c>
      <c r="B70" s="10" t="s">
        <v>146</v>
      </c>
      <c r="C70" s="26">
        <v>0</v>
      </c>
      <c r="D70" s="26">
        <v>54.76</v>
      </c>
      <c r="E70" s="26">
        <v>163.02</v>
      </c>
      <c r="F70" s="26">
        <v>0</v>
      </c>
      <c r="G70" s="26">
        <v>38.77</v>
      </c>
      <c r="H70" s="26">
        <v>175.23</v>
      </c>
      <c r="I70" s="26">
        <v>0</v>
      </c>
      <c r="J70" s="26">
        <v>0</v>
      </c>
      <c r="K70" s="26">
        <v>0</v>
      </c>
      <c r="L70" s="26">
        <v>47.14000000000001</v>
      </c>
      <c r="M70" s="33">
        <f t="shared" si="1"/>
        <v>478.92</v>
      </c>
    </row>
    <row r="71" spans="1:13" ht="15.75">
      <c r="A71" s="4">
        <v>69</v>
      </c>
      <c r="B71" s="5" t="s">
        <v>82</v>
      </c>
      <c r="C71" s="27">
        <v>153.86</v>
      </c>
      <c r="D71" s="27">
        <v>228.68</v>
      </c>
      <c r="E71" s="27">
        <v>187.51000000000002</v>
      </c>
      <c r="F71" s="27">
        <v>0</v>
      </c>
      <c r="G71" s="27">
        <v>0</v>
      </c>
      <c r="H71" s="27">
        <v>0</v>
      </c>
      <c r="I71" s="27">
        <v>30</v>
      </c>
      <c r="J71" s="27">
        <v>0</v>
      </c>
      <c r="K71" s="27">
        <v>0</v>
      </c>
      <c r="L71" s="27">
        <v>0</v>
      </c>
      <c r="M71" s="34">
        <f t="shared" si="1"/>
        <v>600.05</v>
      </c>
    </row>
    <row r="72" spans="1:13" ht="15.75">
      <c r="A72" s="9">
        <v>70</v>
      </c>
      <c r="B72" s="10" t="s">
        <v>84</v>
      </c>
      <c r="C72" s="26">
        <v>183.98</v>
      </c>
      <c r="D72" s="26">
        <v>300.45</v>
      </c>
      <c r="E72" s="26">
        <v>90.08</v>
      </c>
      <c r="F72" s="26">
        <v>36.83</v>
      </c>
      <c r="G72" s="26">
        <v>27.53</v>
      </c>
      <c r="H72" s="26">
        <v>0.93</v>
      </c>
      <c r="I72" s="26">
        <v>1.56</v>
      </c>
      <c r="J72" s="26">
        <v>0</v>
      </c>
      <c r="K72" s="26">
        <v>0</v>
      </c>
      <c r="L72" s="26">
        <v>0</v>
      </c>
      <c r="M72" s="33">
        <f t="shared" si="1"/>
        <v>641.36</v>
      </c>
    </row>
    <row r="73" spans="1:13" ht="15.75">
      <c r="A73" s="4">
        <v>71</v>
      </c>
      <c r="B73" s="5" t="s">
        <v>86</v>
      </c>
      <c r="C73" s="27">
        <v>565.49</v>
      </c>
      <c r="D73" s="27">
        <v>832.6</v>
      </c>
      <c r="E73" s="27">
        <v>0</v>
      </c>
      <c r="F73" s="27">
        <v>47.05</v>
      </c>
      <c r="G73" s="27">
        <v>73.64999999999999</v>
      </c>
      <c r="H73" s="27">
        <v>0</v>
      </c>
      <c r="I73" s="27">
        <v>0</v>
      </c>
      <c r="J73" s="27">
        <v>16.07</v>
      </c>
      <c r="K73" s="27">
        <v>0</v>
      </c>
      <c r="L73" s="27">
        <v>0</v>
      </c>
      <c r="M73" s="34">
        <f t="shared" si="1"/>
        <v>1534.86</v>
      </c>
    </row>
    <row r="74" spans="1:13" ht="15.75">
      <c r="A74" s="9">
        <v>72</v>
      </c>
      <c r="B74" s="10" t="s">
        <v>88</v>
      </c>
      <c r="C74" s="26">
        <v>353.6</v>
      </c>
      <c r="D74" s="26">
        <v>164</v>
      </c>
      <c r="E74" s="26">
        <v>0</v>
      </c>
      <c r="F74" s="26">
        <v>58</v>
      </c>
      <c r="G74" s="26">
        <v>42</v>
      </c>
      <c r="H74" s="26">
        <v>0</v>
      </c>
      <c r="I74" s="26">
        <v>17.380000000000003</v>
      </c>
      <c r="J74" s="26">
        <v>12</v>
      </c>
      <c r="K74" s="26">
        <v>0</v>
      </c>
      <c r="L74" s="26">
        <v>0</v>
      </c>
      <c r="M74" s="33">
        <f t="shared" si="1"/>
        <v>646.98</v>
      </c>
    </row>
    <row r="75" spans="1:13" ht="15.75">
      <c r="A75" s="4">
        <v>73</v>
      </c>
      <c r="B75" s="5" t="s">
        <v>90</v>
      </c>
      <c r="C75" s="27">
        <v>279.32</v>
      </c>
      <c r="D75" s="27">
        <v>589.65</v>
      </c>
      <c r="E75" s="27">
        <v>465</v>
      </c>
      <c r="F75" s="27">
        <v>40</v>
      </c>
      <c r="G75" s="27">
        <v>85</v>
      </c>
      <c r="H75" s="27">
        <v>77.15</v>
      </c>
      <c r="I75" s="27">
        <v>4.34</v>
      </c>
      <c r="J75" s="27">
        <v>0</v>
      </c>
      <c r="K75" s="27">
        <v>0</v>
      </c>
      <c r="L75" s="27">
        <v>59.54</v>
      </c>
      <c r="M75" s="34">
        <f t="shared" si="1"/>
        <v>1600</v>
      </c>
    </row>
    <row r="76" spans="1:13" ht="15.75">
      <c r="A76" s="9">
        <v>74</v>
      </c>
      <c r="B76" s="10" t="s">
        <v>92</v>
      </c>
      <c r="C76" s="26">
        <v>198</v>
      </c>
      <c r="D76" s="26">
        <v>297</v>
      </c>
      <c r="E76" s="26">
        <v>429</v>
      </c>
      <c r="F76" s="26">
        <v>18</v>
      </c>
      <c r="G76" s="26">
        <v>165</v>
      </c>
      <c r="H76" s="26">
        <v>43</v>
      </c>
      <c r="I76" s="26">
        <v>0</v>
      </c>
      <c r="J76" s="26">
        <v>0</v>
      </c>
      <c r="K76" s="26">
        <v>0</v>
      </c>
      <c r="L76" s="26">
        <v>0</v>
      </c>
      <c r="M76" s="33">
        <f t="shared" si="1"/>
        <v>1150</v>
      </c>
    </row>
    <row r="77" spans="1:13" ht="15.75">
      <c r="A77" s="4">
        <v>75</v>
      </c>
      <c r="B77" s="5" t="s">
        <v>94</v>
      </c>
      <c r="C77" s="27">
        <v>0</v>
      </c>
      <c r="D77" s="27">
        <v>2670.3599999999997</v>
      </c>
      <c r="E77" s="27">
        <v>17847.86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34">
        <f t="shared" si="1"/>
        <v>20518.22</v>
      </c>
    </row>
    <row r="78" spans="1:13" ht="15.75">
      <c r="A78" s="21">
        <v>99</v>
      </c>
      <c r="B78" s="21" t="s">
        <v>95</v>
      </c>
      <c r="C78" s="35">
        <f>ROUND(SUM(C3:C77),2)</f>
        <v>585011.75</v>
      </c>
      <c r="D78" s="35">
        <f aca="true" t="shared" si="2" ref="D78:M78">ROUND(SUM(D3:D77),2)</f>
        <v>726055.51</v>
      </c>
      <c r="E78" s="35">
        <f t="shared" si="2"/>
        <v>545063.69</v>
      </c>
      <c r="F78" s="35">
        <f t="shared" si="2"/>
        <v>138734.67</v>
      </c>
      <c r="G78" s="35">
        <f t="shared" si="2"/>
        <v>218878.55</v>
      </c>
      <c r="H78" s="35">
        <f t="shared" si="2"/>
        <v>132012.17</v>
      </c>
      <c r="I78" s="35">
        <f t="shared" si="2"/>
        <v>163110.13</v>
      </c>
      <c r="J78" s="35">
        <f t="shared" si="2"/>
        <v>20481.9</v>
      </c>
      <c r="K78" s="35">
        <f t="shared" si="2"/>
        <v>6118.41</v>
      </c>
      <c r="L78" s="35">
        <f t="shared" si="2"/>
        <v>72539.95</v>
      </c>
      <c r="M78" s="36">
        <f t="shared" si="2"/>
        <v>2608006.73</v>
      </c>
    </row>
    <row r="79" ht="15">
      <c r="M79" s="29"/>
    </row>
    <row r="80" ht="15">
      <c r="M80" s="29"/>
    </row>
    <row r="81" ht="15">
      <c r="M81" s="29"/>
    </row>
    <row r="82" ht="15">
      <c r="M82" s="29"/>
    </row>
    <row r="83" ht="15">
      <c r="M83" s="29"/>
    </row>
    <row r="84" ht="15">
      <c r="M84" s="29"/>
    </row>
    <row r="85" ht="15">
      <c r="M85" s="29"/>
    </row>
    <row r="86" ht="15">
      <c r="M86" s="29"/>
    </row>
    <row r="87" ht="15">
      <c r="M87" s="29"/>
    </row>
    <row r="88" ht="15">
      <c r="M88" s="29"/>
    </row>
    <row r="89" ht="15">
      <c r="M89" s="29"/>
    </row>
  </sheetData>
  <sheetProtection/>
  <printOptions/>
  <pageMargins left="0.5" right="0.5" top="0.25" bottom="0.5" header="0.5" footer="0.5"/>
  <pageSetup horizontalDpi="300" verticalDpi="300" orientation="portrait" scale="60" r:id="rId1"/>
  <headerFooter differentFirst="1" alignWithMargins="0">
    <oddFooter>&amp;R&amp;P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PageLayoutView="0" workbookViewId="0" topLeftCell="A1">
      <pane ySplit="2" topLeftCell="A9" activePane="bottomLeft" state="frozen"/>
      <selection pane="topLeft" activeCell="M30" sqref="M30"/>
      <selection pane="bottomLeft" activeCell="M30" sqref="M30"/>
    </sheetView>
  </sheetViews>
  <sheetFormatPr defaultColWidth="9.140625" defaultRowHeight="15"/>
  <cols>
    <col min="1" max="1" width="4.421875" style="0" bestFit="1" customWidth="1"/>
    <col min="2" max="2" width="13.421875" style="0" customWidth="1"/>
    <col min="3" max="3" width="11.28125" style="0" customWidth="1"/>
    <col min="4" max="9" width="11.57421875" style="0" bestFit="1" customWidth="1"/>
    <col min="10" max="10" width="10.57421875" style="0" bestFit="1" customWidth="1"/>
    <col min="11" max="11" width="9.57421875" style="0" bestFit="1" customWidth="1"/>
    <col min="12" max="12" width="10.57421875" style="0" bestFit="1" customWidth="1"/>
    <col min="13" max="13" width="13.28125" style="0" bestFit="1" customWidth="1"/>
  </cols>
  <sheetData>
    <row r="1" spans="1:5" ht="26.25">
      <c r="A1" s="30" t="s">
        <v>147</v>
      </c>
      <c r="B1" s="31"/>
      <c r="C1" s="31" t="s">
        <v>148</v>
      </c>
      <c r="D1" s="31"/>
      <c r="E1" s="31"/>
    </row>
    <row r="2" spans="1:13" ht="15">
      <c r="A2" s="21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</row>
    <row r="3" spans="1:13" ht="15">
      <c r="A3" s="23" t="s">
        <v>149</v>
      </c>
      <c r="B3" s="24" t="s">
        <v>13</v>
      </c>
      <c r="C3" s="25">
        <v>6400.85</v>
      </c>
      <c r="D3" s="25">
        <v>6388.41</v>
      </c>
      <c r="E3" s="25">
        <v>6089.14</v>
      </c>
      <c r="F3" s="25">
        <v>1969.37</v>
      </c>
      <c r="G3" s="25">
        <v>3731.37</v>
      </c>
      <c r="H3" s="25">
        <v>1569.6</v>
      </c>
      <c r="I3" s="25">
        <v>300.57</v>
      </c>
      <c r="J3" s="25">
        <v>107.86</v>
      </c>
      <c r="K3" s="25">
        <v>20.46</v>
      </c>
      <c r="L3" s="25">
        <v>531.9</v>
      </c>
      <c r="M3" s="32">
        <f aca="true" t="shared" si="0" ref="M3:M66">SUM(C3:L3)</f>
        <v>27109.53</v>
      </c>
    </row>
    <row r="4" spans="1:13" ht="15">
      <c r="A4" s="9" t="s">
        <v>150</v>
      </c>
      <c r="B4" s="10" t="s">
        <v>14</v>
      </c>
      <c r="C4" s="26">
        <v>1530.53</v>
      </c>
      <c r="D4" s="26">
        <v>1636.59</v>
      </c>
      <c r="E4" s="26">
        <v>943.46</v>
      </c>
      <c r="F4" s="26">
        <v>233.1</v>
      </c>
      <c r="G4" s="26">
        <v>210.86</v>
      </c>
      <c r="H4" s="26">
        <v>162.02</v>
      </c>
      <c r="I4" s="26">
        <v>6.01</v>
      </c>
      <c r="J4" s="26">
        <v>15.18</v>
      </c>
      <c r="K4" s="26">
        <v>1.72</v>
      </c>
      <c r="L4" s="26">
        <v>252.32</v>
      </c>
      <c r="M4" s="33">
        <f t="shared" si="0"/>
        <v>4991.790000000001</v>
      </c>
    </row>
    <row r="5" spans="1:13" ht="15">
      <c r="A5" s="4" t="s">
        <v>151</v>
      </c>
      <c r="B5" s="5" t="s">
        <v>15</v>
      </c>
      <c r="C5" s="27">
        <v>6527.39</v>
      </c>
      <c r="D5" s="27">
        <v>7647.77</v>
      </c>
      <c r="E5" s="27">
        <v>5454.99</v>
      </c>
      <c r="F5" s="27">
        <v>1350.61</v>
      </c>
      <c r="G5" s="27">
        <v>1862.16</v>
      </c>
      <c r="H5" s="27">
        <v>858.69</v>
      </c>
      <c r="I5" s="27">
        <v>328.96</v>
      </c>
      <c r="J5" s="27">
        <v>366.61</v>
      </c>
      <c r="K5" s="27">
        <v>100.57</v>
      </c>
      <c r="L5" s="27">
        <v>621.32</v>
      </c>
      <c r="M5" s="34">
        <f t="shared" si="0"/>
        <v>25119.07</v>
      </c>
    </row>
    <row r="6" spans="1:13" ht="15">
      <c r="A6" s="9" t="s">
        <v>152</v>
      </c>
      <c r="B6" s="10" t="s">
        <v>16</v>
      </c>
      <c r="C6" s="26">
        <v>828.43</v>
      </c>
      <c r="D6" s="26">
        <v>830.01</v>
      </c>
      <c r="E6" s="26">
        <v>515.7</v>
      </c>
      <c r="F6" s="26">
        <v>228.61</v>
      </c>
      <c r="G6" s="26">
        <v>362.53</v>
      </c>
      <c r="H6" s="26">
        <v>216.43</v>
      </c>
      <c r="I6" s="26">
        <v>1.75</v>
      </c>
      <c r="J6" s="26">
        <v>29.17</v>
      </c>
      <c r="K6" s="26">
        <v>1.84</v>
      </c>
      <c r="L6" s="26">
        <v>111.37</v>
      </c>
      <c r="M6" s="33">
        <f t="shared" si="0"/>
        <v>3125.8400000000006</v>
      </c>
    </row>
    <row r="7" spans="1:13" ht="15">
      <c r="A7" s="4" t="s">
        <v>153</v>
      </c>
      <c r="B7" s="5" t="s">
        <v>17</v>
      </c>
      <c r="C7" s="27">
        <v>16270.79</v>
      </c>
      <c r="D7" s="27">
        <v>19727.29</v>
      </c>
      <c r="E7" s="27">
        <v>15258.84</v>
      </c>
      <c r="F7" s="27">
        <v>4828.28</v>
      </c>
      <c r="G7" s="27">
        <v>6965.41</v>
      </c>
      <c r="H7" s="27">
        <v>4457.14</v>
      </c>
      <c r="I7" s="27">
        <v>1171.04</v>
      </c>
      <c r="J7" s="27">
        <v>709.57</v>
      </c>
      <c r="K7" s="27">
        <v>135.58</v>
      </c>
      <c r="L7" s="27">
        <v>1834.48</v>
      </c>
      <c r="M7" s="34">
        <f t="shared" si="0"/>
        <v>71358.42</v>
      </c>
    </row>
    <row r="8" spans="1:13" ht="15">
      <c r="A8" s="9" t="s">
        <v>154</v>
      </c>
      <c r="B8" s="10" t="s">
        <v>18</v>
      </c>
      <c r="C8" s="26">
        <v>54667.51</v>
      </c>
      <c r="D8" s="26">
        <v>74015.56</v>
      </c>
      <c r="E8" s="26">
        <v>56552.71</v>
      </c>
      <c r="F8" s="26">
        <v>11748.53</v>
      </c>
      <c r="G8" s="26">
        <v>18419.49</v>
      </c>
      <c r="H8" s="26">
        <v>10593.78</v>
      </c>
      <c r="I8" s="26">
        <v>18673.57</v>
      </c>
      <c r="J8" s="26">
        <v>1905.17</v>
      </c>
      <c r="K8" s="26">
        <v>1073.74</v>
      </c>
      <c r="L8" s="26">
        <v>6899.29</v>
      </c>
      <c r="M8" s="33">
        <f t="shared" si="0"/>
        <v>254549.35</v>
      </c>
    </row>
    <row r="9" spans="1:13" ht="15">
      <c r="A9" s="4" t="s">
        <v>155</v>
      </c>
      <c r="B9" s="5" t="s">
        <v>19</v>
      </c>
      <c r="C9" s="27">
        <v>527.11</v>
      </c>
      <c r="D9" s="27">
        <v>619.77</v>
      </c>
      <c r="E9" s="27">
        <v>353.11</v>
      </c>
      <c r="F9" s="27">
        <v>198.21</v>
      </c>
      <c r="G9" s="27">
        <v>210.5</v>
      </c>
      <c r="H9" s="27">
        <v>135.92</v>
      </c>
      <c r="I9" s="27">
        <v>1.66</v>
      </c>
      <c r="J9" s="27">
        <v>27.17</v>
      </c>
      <c r="K9" s="27">
        <v>3.37</v>
      </c>
      <c r="L9" s="27">
        <v>85.15</v>
      </c>
      <c r="M9" s="34">
        <f t="shared" si="0"/>
        <v>2161.9700000000003</v>
      </c>
    </row>
    <row r="10" spans="1:13" ht="15">
      <c r="A10" s="9" t="s">
        <v>156</v>
      </c>
      <c r="B10" s="10" t="s">
        <v>20</v>
      </c>
      <c r="C10" s="26">
        <v>3470.62</v>
      </c>
      <c r="D10" s="26">
        <v>4862.97</v>
      </c>
      <c r="E10" s="26">
        <v>4071.42</v>
      </c>
      <c r="F10" s="26">
        <v>887.03</v>
      </c>
      <c r="G10" s="26">
        <v>1283.79</v>
      </c>
      <c r="H10" s="26">
        <v>1019.67</v>
      </c>
      <c r="I10" s="26">
        <v>121.68</v>
      </c>
      <c r="J10" s="26">
        <v>173.29</v>
      </c>
      <c r="K10" s="26">
        <v>19.21</v>
      </c>
      <c r="L10" s="26">
        <v>652.53</v>
      </c>
      <c r="M10" s="33">
        <f t="shared" si="0"/>
        <v>16562.210000000003</v>
      </c>
    </row>
    <row r="11" spans="1:13" ht="15">
      <c r="A11" s="4" t="s">
        <v>157</v>
      </c>
      <c r="B11" s="5" t="s">
        <v>21</v>
      </c>
      <c r="C11" s="27">
        <v>3704.15</v>
      </c>
      <c r="D11" s="27">
        <v>4690.85</v>
      </c>
      <c r="E11" s="27">
        <v>3625.61</v>
      </c>
      <c r="F11" s="27">
        <v>780.46</v>
      </c>
      <c r="G11" s="27">
        <v>1322.11</v>
      </c>
      <c r="H11" s="27">
        <v>705.94</v>
      </c>
      <c r="I11" s="27">
        <v>155.87</v>
      </c>
      <c r="J11" s="27">
        <v>154.3</v>
      </c>
      <c r="K11" s="27">
        <v>15.55</v>
      </c>
      <c r="L11" s="27">
        <v>621.3</v>
      </c>
      <c r="M11" s="34">
        <f t="shared" si="0"/>
        <v>15776.14</v>
      </c>
    </row>
    <row r="12" spans="1:13" ht="15">
      <c r="A12" s="9" t="s">
        <v>158</v>
      </c>
      <c r="B12" s="10" t="s">
        <v>22</v>
      </c>
      <c r="C12" s="26">
        <v>7628.63</v>
      </c>
      <c r="D12" s="26">
        <v>10315.49</v>
      </c>
      <c r="E12" s="26">
        <v>8396.87</v>
      </c>
      <c r="F12" s="26">
        <v>2795.84</v>
      </c>
      <c r="G12" s="26">
        <v>3402.74</v>
      </c>
      <c r="H12" s="26">
        <v>1797.11</v>
      </c>
      <c r="I12" s="26">
        <v>342.45</v>
      </c>
      <c r="J12" s="26">
        <v>228.48</v>
      </c>
      <c r="K12" s="26">
        <v>83.71</v>
      </c>
      <c r="L12" s="26">
        <v>910.16</v>
      </c>
      <c r="M12" s="33">
        <f t="shared" si="0"/>
        <v>35901.48</v>
      </c>
    </row>
    <row r="13" spans="1:13" ht="15">
      <c r="A13" s="4" t="s">
        <v>159</v>
      </c>
      <c r="B13" s="5" t="s">
        <v>23</v>
      </c>
      <c r="C13" s="27">
        <v>8669.38</v>
      </c>
      <c r="D13" s="27">
        <v>10911.4</v>
      </c>
      <c r="E13" s="27">
        <v>8707.33</v>
      </c>
      <c r="F13" s="27">
        <v>2040.49</v>
      </c>
      <c r="G13" s="27">
        <v>3523.75</v>
      </c>
      <c r="H13" s="27">
        <v>2386.12</v>
      </c>
      <c r="I13" s="27">
        <v>4931</v>
      </c>
      <c r="J13" s="27">
        <v>231.42</v>
      </c>
      <c r="K13" s="27">
        <v>156.13</v>
      </c>
      <c r="L13" s="27">
        <v>533.4</v>
      </c>
      <c r="M13" s="34">
        <f t="shared" si="0"/>
        <v>42090.420000000006</v>
      </c>
    </row>
    <row r="14" spans="1:13" ht="15">
      <c r="A14" s="9" t="s">
        <v>160</v>
      </c>
      <c r="B14" s="10" t="s">
        <v>24</v>
      </c>
      <c r="C14" s="26">
        <v>2780.06</v>
      </c>
      <c r="D14" s="26">
        <v>3146.11</v>
      </c>
      <c r="E14" s="26">
        <v>1781.64</v>
      </c>
      <c r="F14" s="26">
        <v>692.76</v>
      </c>
      <c r="G14" s="26">
        <v>755.08</v>
      </c>
      <c r="H14" s="26">
        <v>432.53</v>
      </c>
      <c r="I14" s="26">
        <v>64.97</v>
      </c>
      <c r="J14" s="26">
        <v>37</v>
      </c>
      <c r="K14" s="26">
        <v>14.18</v>
      </c>
      <c r="L14" s="26">
        <v>303.24</v>
      </c>
      <c r="M14" s="33">
        <f t="shared" si="0"/>
        <v>10007.57</v>
      </c>
    </row>
    <row r="15" spans="1:13" ht="15">
      <c r="A15" s="4" t="s">
        <v>161</v>
      </c>
      <c r="B15" s="5" t="s">
        <v>144</v>
      </c>
      <c r="C15" s="27">
        <v>61122.82</v>
      </c>
      <c r="D15" s="27">
        <v>91454.14</v>
      </c>
      <c r="E15" s="27">
        <v>60266.73</v>
      </c>
      <c r="F15" s="27">
        <v>17993.12</v>
      </c>
      <c r="G15" s="27">
        <v>32907.22</v>
      </c>
      <c r="H15" s="27">
        <v>23228.83</v>
      </c>
      <c r="I15" s="27">
        <v>41727.2</v>
      </c>
      <c r="J15" s="27">
        <v>2473.27</v>
      </c>
      <c r="K15" s="27">
        <v>358.12</v>
      </c>
      <c r="L15" s="27">
        <v>9711.51</v>
      </c>
      <c r="M15" s="34">
        <f t="shared" si="0"/>
        <v>341242.9600000001</v>
      </c>
    </row>
    <row r="16" spans="1:13" ht="15">
      <c r="A16" s="9" t="s">
        <v>162</v>
      </c>
      <c r="B16" s="10" t="s">
        <v>145</v>
      </c>
      <c r="C16" s="26">
        <v>1089.89</v>
      </c>
      <c r="D16" s="26">
        <v>1358.39</v>
      </c>
      <c r="E16" s="26">
        <v>945.2</v>
      </c>
      <c r="F16" s="26">
        <v>303.1</v>
      </c>
      <c r="G16" s="26">
        <v>314.38</v>
      </c>
      <c r="H16" s="26">
        <v>369.61</v>
      </c>
      <c r="I16" s="26">
        <v>464.74</v>
      </c>
      <c r="J16" s="26">
        <v>5.87</v>
      </c>
      <c r="K16" s="26">
        <v>2.47</v>
      </c>
      <c r="L16" s="26">
        <v>172.84</v>
      </c>
      <c r="M16" s="33">
        <f t="shared" si="0"/>
        <v>5026.490000000001</v>
      </c>
    </row>
    <row r="17" spans="1:13" ht="15">
      <c r="A17" s="4" t="s">
        <v>163</v>
      </c>
      <c r="B17" s="5" t="s">
        <v>27</v>
      </c>
      <c r="C17" s="27">
        <v>497.61</v>
      </c>
      <c r="D17" s="27">
        <v>567.09</v>
      </c>
      <c r="E17" s="27">
        <v>374.3</v>
      </c>
      <c r="F17" s="27">
        <v>290.52</v>
      </c>
      <c r="G17" s="27">
        <v>164.72</v>
      </c>
      <c r="H17" s="27">
        <v>108.6</v>
      </c>
      <c r="I17" s="27">
        <v>0</v>
      </c>
      <c r="J17" s="27">
        <v>19.1</v>
      </c>
      <c r="K17" s="27">
        <v>4.99</v>
      </c>
      <c r="L17" s="27">
        <v>54.42</v>
      </c>
      <c r="M17" s="34">
        <f t="shared" si="0"/>
        <v>2081.35</v>
      </c>
    </row>
    <row r="18" spans="1:13" ht="15">
      <c r="A18" s="9" t="s">
        <v>164</v>
      </c>
      <c r="B18" s="10" t="s">
        <v>28</v>
      </c>
      <c r="C18" s="26">
        <v>34671.15</v>
      </c>
      <c r="D18" s="26">
        <v>36619.39</v>
      </c>
      <c r="E18" s="26">
        <v>25193.23</v>
      </c>
      <c r="F18" s="26">
        <v>6000.48</v>
      </c>
      <c r="G18" s="26">
        <v>9469.26</v>
      </c>
      <c r="H18" s="26">
        <v>5500.61</v>
      </c>
      <c r="I18" s="26">
        <v>2896.65</v>
      </c>
      <c r="J18" s="26">
        <v>776.98</v>
      </c>
      <c r="K18" s="26">
        <v>358.52</v>
      </c>
      <c r="L18" s="26">
        <v>1943.81</v>
      </c>
      <c r="M18" s="33">
        <f t="shared" si="0"/>
        <v>123430.07999999999</v>
      </c>
    </row>
    <row r="19" spans="1:13" ht="15">
      <c r="A19" s="4" t="s">
        <v>165</v>
      </c>
      <c r="B19" s="5" t="s">
        <v>29</v>
      </c>
      <c r="C19" s="27">
        <v>10069.65</v>
      </c>
      <c r="D19" s="27">
        <v>11748.31</v>
      </c>
      <c r="E19" s="27">
        <v>7789.2</v>
      </c>
      <c r="F19" s="27">
        <v>2857.54</v>
      </c>
      <c r="G19" s="27">
        <v>3333.03</v>
      </c>
      <c r="H19" s="27">
        <v>2409.01</v>
      </c>
      <c r="I19" s="27">
        <v>282.14</v>
      </c>
      <c r="J19" s="27">
        <v>256.1</v>
      </c>
      <c r="K19" s="27">
        <v>173.73</v>
      </c>
      <c r="L19" s="27">
        <v>1155.99</v>
      </c>
      <c r="M19" s="34">
        <f t="shared" si="0"/>
        <v>40074.700000000004</v>
      </c>
    </row>
    <row r="20" spans="1:13" ht="15">
      <c r="A20" s="9" t="s">
        <v>166</v>
      </c>
      <c r="B20" s="10" t="s">
        <v>30</v>
      </c>
      <c r="C20" s="26">
        <v>3346.34</v>
      </c>
      <c r="D20" s="26">
        <v>4247.16</v>
      </c>
      <c r="E20" s="26">
        <v>2687.94</v>
      </c>
      <c r="F20" s="26">
        <v>528.47</v>
      </c>
      <c r="G20" s="26">
        <v>845.79</v>
      </c>
      <c r="H20" s="26">
        <v>627.68</v>
      </c>
      <c r="I20" s="26">
        <v>230.54</v>
      </c>
      <c r="J20" s="26">
        <v>59.36</v>
      </c>
      <c r="K20" s="26">
        <v>22.28</v>
      </c>
      <c r="L20" s="26">
        <v>470.55</v>
      </c>
      <c r="M20" s="33">
        <f t="shared" si="0"/>
        <v>13066.110000000002</v>
      </c>
    </row>
    <row r="21" spans="1:13" ht="15">
      <c r="A21" s="4" t="s">
        <v>167</v>
      </c>
      <c r="B21" s="5" t="s">
        <v>31</v>
      </c>
      <c r="C21" s="27">
        <v>345.24</v>
      </c>
      <c r="D21" s="27">
        <v>400.4</v>
      </c>
      <c r="E21" s="27">
        <v>185.33</v>
      </c>
      <c r="F21" s="27">
        <v>82.39</v>
      </c>
      <c r="G21" s="27">
        <v>94.96</v>
      </c>
      <c r="H21" s="27">
        <v>49.38</v>
      </c>
      <c r="I21" s="27">
        <v>2.14</v>
      </c>
      <c r="J21" s="27">
        <v>12.61</v>
      </c>
      <c r="K21" s="27">
        <v>1.13</v>
      </c>
      <c r="L21" s="27">
        <v>45.83</v>
      </c>
      <c r="M21" s="34">
        <f t="shared" si="0"/>
        <v>1219.41</v>
      </c>
    </row>
    <row r="22" spans="1:13" ht="15">
      <c r="A22" s="9" t="s">
        <v>168</v>
      </c>
      <c r="B22" s="10" t="s">
        <v>32</v>
      </c>
      <c r="C22" s="26">
        <v>1738.4</v>
      </c>
      <c r="D22" s="26">
        <v>1830.93</v>
      </c>
      <c r="E22" s="26">
        <v>1009.88</v>
      </c>
      <c r="F22" s="26">
        <v>326.92</v>
      </c>
      <c r="G22" s="26">
        <v>320.92</v>
      </c>
      <c r="H22" s="26">
        <v>205.58</v>
      </c>
      <c r="I22" s="26">
        <v>299.05</v>
      </c>
      <c r="J22" s="26">
        <v>25.74</v>
      </c>
      <c r="K22" s="26">
        <v>12.56</v>
      </c>
      <c r="L22" s="26">
        <v>112.75</v>
      </c>
      <c r="M22" s="33">
        <f t="shared" si="0"/>
        <v>5882.7300000000005</v>
      </c>
    </row>
    <row r="23" spans="1:13" ht="15">
      <c r="A23" s="4" t="s">
        <v>169</v>
      </c>
      <c r="B23" s="5" t="s">
        <v>33</v>
      </c>
      <c r="C23" s="27">
        <v>576.02</v>
      </c>
      <c r="D23" s="27">
        <v>698.15</v>
      </c>
      <c r="E23" s="27">
        <v>368.56</v>
      </c>
      <c r="F23" s="27">
        <v>221.93</v>
      </c>
      <c r="G23" s="27">
        <v>319.36</v>
      </c>
      <c r="H23" s="27">
        <v>258.76</v>
      </c>
      <c r="I23" s="27">
        <v>29.49</v>
      </c>
      <c r="J23" s="27">
        <v>37.32</v>
      </c>
      <c r="K23" s="27">
        <v>10.12</v>
      </c>
      <c r="L23" s="27">
        <v>97.58</v>
      </c>
      <c r="M23" s="34">
        <f t="shared" si="0"/>
        <v>2617.2899999999995</v>
      </c>
    </row>
    <row r="24" spans="1:13" ht="15">
      <c r="A24" s="9" t="s">
        <v>170</v>
      </c>
      <c r="B24" s="10" t="s">
        <v>34</v>
      </c>
      <c r="C24" s="26">
        <v>444.68</v>
      </c>
      <c r="D24" s="26">
        <v>484.79</v>
      </c>
      <c r="E24" s="26">
        <v>174.71</v>
      </c>
      <c r="F24" s="26">
        <v>101.16</v>
      </c>
      <c r="G24" s="26">
        <v>85.65</v>
      </c>
      <c r="H24" s="26">
        <v>51.44</v>
      </c>
      <c r="I24" s="26">
        <v>53.38</v>
      </c>
      <c r="J24" s="26">
        <v>0</v>
      </c>
      <c r="K24" s="26">
        <v>0</v>
      </c>
      <c r="L24" s="26">
        <v>41.12</v>
      </c>
      <c r="M24" s="33">
        <f t="shared" si="0"/>
        <v>1436.9300000000003</v>
      </c>
    </row>
    <row r="25" spans="1:13" ht="15">
      <c r="A25" s="4" t="s">
        <v>171</v>
      </c>
      <c r="B25" s="5" t="s">
        <v>35</v>
      </c>
      <c r="C25" s="27">
        <v>444.48</v>
      </c>
      <c r="D25" s="27">
        <v>587.17</v>
      </c>
      <c r="E25" s="27">
        <v>417.48</v>
      </c>
      <c r="F25" s="27">
        <v>91.63</v>
      </c>
      <c r="G25" s="27">
        <v>198.43</v>
      </c>
      <c r="H25" s="27">
        <v>151.02</v>
      </c>
      <c r="I25" s="27">
        <v>0</v>
      </c>
      <c r="J25" s="27">
        <v>21.21</v>
      </c>
      <c r="K25" s="27">
        <v>6.63</v>
      </c>
      <c r="L25" s="27">
        <v>58.31</v>
      </c>
      <c r="M25" s="34">
        <f t="shared" si="0"/>
        <v>1976.3600000000004</v>
      </c>
    </row>
    <row r="26" spans="1:13" ht="15">
      <c r="A26" s="9" t="s">
        <v>172</v>
      </c>
      <c r="B26" s="10" t="s">
        <v>36</v>
      </c>
      <c r="C26" s="26">
        <v>491.53</v>
      </c>
      <c r="D26" s="26">
        <v>534.89</v>
      </c>
      <c r="E26" s="26">
        <v>317.13</v>
      </c>
      <c r="F26" s="26">
        <v>106.5</v>
      </c>
      <c r="G26" s="26">
        <v>71.43</v>
      </c>
      <c r="H26" s="26">
        <v>44.08</v>
      </c>
      <c r="I26" s="26">
        <v>62.31</v>
      </c>
      <c r="J26" s="26">
        <v>22.43</v>
      </c>
      <c r="K26" s="26">
        <v>9.3</v>
      </c>
      <c r="L26" s="26">
        <v>57.25</v>
      </c>
      <c r="M26" s="33">
        <f t="shared" si="0"/>
        <v>1716.8500000000001</v>
      </c>
    </row>
    <row r="27" spans="1:13" ht="15">
      <c r="A27" s="4" t="s">
        <v>173</v>
      </c>
      <c r="B27" s="5" t="s">
        <v>37</v>
      </c>
      <c r="C27" s="27">
        <v>1376.9</v>
      </c>
      <c r="D27" s="27">
        <v>1556.34</v>
      </c>
      <c r="E27" s="27">
        <v>835.83</v>
      </c>
      <c r="F27" s="27">
        <v>241.86</v>
      </c>
      <c r="G27" s="27">
        <v>351.19</v>
      </c>
      <c r="H27" s="27">
        <v>261.77</v>
      </c>
      <c r="I27" s="27">
        <v>274.84</v>
      </c>
      <c r="J27" s="27">
        <v>18.29</v>
      </c>
      <c r="K27" s="27">
        <v>1.52</v>
      </c>
      <c r="L27" s="27">
        <v>121.35</v>
      </c>
      <c r="M27" s="34">
        <f t="shared" si="0"/>
        <v>5039.89</v>
      </c>
    </row>
    <row r="28" spans="1:13" ht="15">
      <c r="A28" s="9" t="s">
        <v>174</v>
      </c>
      <c r="B28" s="10" t="s">
        <v>38</v>
      </c>
      <c r="C28" s="26">
        <v>1567.58</v>
      </c>
      <c r="D28" s="26">
        <v>1977.03</v>
      </c>
      <c r="E28" s="26">
        <v>1374.73</v>
      </c>
      <c r="F28" s="26">
        <v>382.18</v>
      </c>
      <c r="G28" s="26">
        <v>482.97</v>
      </c>
      <c r="H28" s="26">
        <v>300.15</v>
      </c>
      <c r="I28" s="26">
        <v>405.47</v>
      </c>
      <c r="J28" s="26">
        <v>18.21</v>
      </c>
      <c r="K28" s="26">
        <v>7.11</v>
      </c>
      <c r="L28" s="26">
        <v>332.91</v>
      </c>
      <c r="M28" s="33">
        <f t="shared" si="0"/>
        <v>6848.34</v>
      </c>
    </row>
    <row r="29" spans="1:13" ht="15">
      <c r="A29" s="4" t="s">
        <v>175</v>
      </c>
      <c r="B29" s="5" t="s">
        <v>39</v>
      </c>
      <c r="C29" s="27">
        <v>5654.13</v>
      </c>
      <c r="D29" s="27">
        <v>7197.1</v>
      </c>
      <c r="E29" s="27">
        <v>4772.05</v>
      </c>
      <c r="F29" s="27">
        <v>1071.44</v>
      </c>
      <c r="G29" s="27">
        <v>1463.48</v>
      </c>
      <c r="H29" s="27">
        <v>1063.48</v>
      </c>
      <c r="I29" s="27">
        <v>479.1</v>
      </c>
      <c r="J29" s="27">
        <v>120.11</v>
      </c>
      <c r="K29" s="27">
        <v>40.03</v>
      </c>
      <c r="L29" s="27">
        <v>895.89</v>
      </c>
      <c r="M29" s="34">
        <f t="shared" si="0"/>
        <v>22756.809999999994</v>
      </c>
    </row>
    <row r="30" spans="1:13" ht="15">
      <c r="A30" s="9" t="s">
        <v>176</v>
      </c>
      <c r="B30" s="10" t="s">
        <v>40</v>
      </c>
      <c r="C30" s="26">
        <v>3123.77</v>
      </c>
      <c r="D30" s="26">
        <v>3724.33</v>
      </c>
      <c r="E30" s="26">
        <v>2414.53</v>
      </c>
      <c r="F30" s="26">
        <v>482.08</v>
      </c>
      <c r="G30" s="26">
        <v>815.43</v>
      </c>
      <c r="H30" s="26">
        <v>557.1</v>
      </c>
      <c r="I30" s="26">
        <v>491.13</v>
      </c>
      <c r="J30" s="26">
        <v>91.09</v>
      </c>
      <c r="K30" s="26">
        <v>28.41</v>
      </c>
      <c r="L30" s="26">
        <v>326.9</v>
      </c>
      <c r="M30" s="33">
        <f t="shared" si="0"/>
        <v>12054.77</v>
      </c>
    </row>
    <row r="31" spans="1:13" ht="15">
      <c r="A31" s="4" t="s">
        <v>177</v>
      </c>
      <c r="B31" s="5" t="s">
        <v>41</v>
      </c>
      <c r="C31" s="27">
        <v>40609.52</v>
      </c>
      <c r="D31" s="27">
        <v>53018.04</v>
      </c>
      <c r="E31" s="27">
        <v>38754.48</v>
      </c>
      <c r="F31" s="27">
        <v>12123.4</v>
      </c>
      <c r="G31" s="27">
        <v>16508.33</v>
      </c>
      <c r="H31" s="27">
        <v>6725.1</v>
      </c>
      <c r="I31" s="27">
        <v>15528.7</v>
      </c>
      <c r="J31" s="27">
        <v>1238.71</v>
      </c>
      <c r="K31" s="27">
        <v>280.58</v>
      </c>
      <c r="L31" s="27">
        <v>6070.35</v>
      </c>
      <c r="M31" s="34">
        <f t="shared" si="0"/>
        <v>190857.21000000002</v>
      </c>
    </row>
    <row r="32" spans="1:13" ht="15">
      <c r="A32" s="9" t="s">
        <v>178</v>
      </c>
      <c r="B32" s="10" t="s">
        <v>42</v>
      </c>
      <c r="C32" s="26">
        <v>883.53</v>
      </c>
      <c r="D32" s="26">
        <v>1051.48</v>
      </c>
      <c r="E32" s="26">
        <v>718.67</v>
      </c>
      <c r="F32" s="26">
        <v>202.52</v>
      </c>
      <c r="G32" s="26">
        <v>180.03</v>
      </c>
      <c r="H32" s="26">
        <v>120.46</v>
      </c>
      <c r="I32" s="26">
        <v>0.82</v>
      </c>
      <c r="J32" s="26">
        <v>8.46</v>
      </c>
      <c r="K32" s="26">
        <v>0.52</v>
      </c>
      <c r="L32" s="26">
        <v>120.97</v>
      </c>
      <c r="M32" s="33">
        <f t="shared" si="0"/>
        <v>3287.46</v>
      </c>
    </row>
    <row r="33" spans="1:13" ht="15">
      <c r="A33" s="4" t="s">
        <v>179</v>
      </c>
      <c r="B33" s="5" t="s">
        <v>43</v>
      </c>
      <c r="C33" s="27">
        <v>4076.62</v>
      </c>
      <c r="D33" s="27">
        <v>5194.58</v>
      </c>
      <c r="E33" s="27">
        <v>3642.44</v>
      </c>
      <c r="F33" s="27">
        <v>722.98</v>
      </c>
      <c r="G33" s="27">
        <v>1290.64</v>
      </c>
      <c r="H33" s="27">
        <v>1032.35</v>
      </c>
      <c r="I33" s="27">
        <v>855.91</v>
      </c>
      <c r="J33" s="27">
        <v>112.8</v>
      </c>
      <c r="K33" s="27">
        <v>37.03</v>
      </c>
      <c r="L33" s="27">
        <v>546.62</v>
      </c>
      <c r="M33" s="34">
        <f t="shared" si="0"/>
        <v>17511.969999999998</v>
      </c>
    </row>
    <row r="34" spans="1:13" ht="15">
      <c r="A34" s="9" t="s">
        <v>180</v>
      </c>
      <c r="B34" s="10" t="s">
        <v>44</v>
      </c>
      <c r="C34" s="26">
        <v>1883.45</v>
      </c>
      <c r="D34" s="26">
        <v>2161.88</v>
      </c>
      <c r="E34" s="26">
        <v>1382.04</v>
      </c>
      <c r="F34" s="26">
        <v>439.37</v>
      </c>
      <c r="G34" s="26">
        <v>433.71</v>
      </c>
      <c r="H34" s="26">
        <v>243.87</v>
      </c>
      <c r="I34" s="26">
        <v>37.82</v>
      </c>
      <c r="J34" s="26">
        <v>113.8</v>
      </c>
      <c r="K34" s="26">
        <v>12.19</v>
      </c>
      <c r="L34" s="26">
        <v>346.25</v>
      </c>
      <c r="M34" s="33">
        <f t="shared" si="0"/>
        <v>7054.379999999999</v>
      </c>
    </row>
    <row r="35" spans="1:13" ht="15">
      <c r="A35" s="4" t="s">
        <v>181</v>
      </c>
      <c r="B35" s="5" t="s">
        <v>45</v>
      </c>
      <c r="C35" s="27">
        <v>307.51</v>
      </c>
      <c r="D35" s="27">
        <v>361.43</v>
      </c>
      <c r="E35" s="27">
        <v>182.57</v>
      </c>
      <c r="F35" s="27">
        <v>122.23</v>
      </c>
      <c r="G35" s="27">
        <v>83.19</v>
      </c>
      <c r="H35" s="27">
        <v>70.26</v>
      </c>
      <c r="I35" s="27">
        <v>2.91</v>
      </c>
      <c r="J35" s="27">
        <v>0</v>
      </c>
      <c r="K35" s="27">
        <v>1.6</v>
      </c>
      <c r="L35" s="27">
        <v>30.73</v>
      </c>
      <c r="M35" s="34">
        <f t="shared" si="0"/>
        <v>1162.43</v>
      </c>
    </row>
    <row r="36" spans="1:13" ht="15">
      <c r="A36" s="9" t="s">
        <v>182</v>
      </c>
      <c r="B36" s="10" t="s">
        <v>46</v>
      </c>
      <c r="C36" s="26">
        <v>299.53</v>
      </c>
      <c r="D36" s="26">
        <v>361.59</v>
      </c>
      <c r="E36" s="26">
        <v>203.07</v>
      </c>
      <c r="F36" s="26">
        <v>83.1</v>
      </c>
      <c r="G36" s="26">
        <v>70.38</v>
      </c>
      <c r="H36" s="26">
        <v>36.3</v>
      </c>
      <c r="I36" s="26">
        <v>39.52</v>
      </c>
      <c r="J36" s="26">
        <v>2</v>
      </c>
      <c r="K36" s="26">
        <v>0</v>
      </c>
      <c r="L36" s="26">
        <v>33.1</v>
      </c>
      <c r="M36" s="33">
        <f t="shared" si="0"/>
        <v>1128.5899999999997</v>
      </c>
    </row>
    <row r="37" spans="1:13" ht="15">
      <c r="A37" s="4" t="s">
        <v>183</v>
      </c>
      <c r="B37" s="5" t="s">
        <v>47</v>
      </c>
      <c r="C37" s="27">
        <v>10622.03</v>
      </c>
      <c r="D37" s="27">
        <v>12617.47</v>
      </c>
      <c r="E37" s="27">
        <v>8196.14</v>
      </c>
      <c r="F37" s="27">
        <v>1683.64</v>
      </c>
      <c r="G37" s="27">
        <v>2496.58</v>
      </c>
      <c r="H37" s="27">
        <v>1761.43</v>
      </c>
      <c r="I37" s="27">
        <v>1218.71</v>
      </c>
      <c r="J37" s="27">
        <v>236.72</v>
      </c>
      <c r="K37" s="27">
        <v>44.96</v>
      </c>
      <c r="L37" s="27">
        <v>1572.33</v>
      </c>
      <c r="M37" s="34">
        <f t="shared" si="0"/>
        <v>40450.01</v>
      </c>
    </row>
    <row r="38" spans="1:13" ht="15">
      <c r="A38" s="9" t="s">
        <v>184</v>
      </c>
      <c r="B38" s="10" t="s">
        <v>48</v>
      </c>
      <c r="C38" s="26">
        <v>19048.13</v>
      </c>
      <c r="D38" s="26">
        <v>21938.8</v>
      </c>
      <c r="E38" s="26">
        <v>14612.4</v>
      </c>
      <c r="F38" s="26">
        <v>4538.23</v>
      </c>
      <c r="G38" s="26">
        <v>6944.28</v>
      </c>
      <c r="H38" s="26">
        <v>4815.43</v>
      </c>
      <c r="I38" s="26">
        <v>4215.11</v>
      </c>
      <c r="J38" s="26">
        <v>673.82</v>
      </c>
      <c r="K38" s="26">
        <v>154.85</v>
      </c>
      <c r="L38" s="26">
        <v>2354.6</v>
      </c>
      <c r="M38" s="33">
        <f t="shared" si="0"/>
        <v>79295.65000000001</v>
      </c>
    </row>
    <row r="39" spans="1:13" ht="15">
      <c r="A39" s="4" t="s">
        <v>185</v>
      </c>
      <c r="B39" s="5" t="s">
        <v>49</v>
      </c>
      <c r="C39" s="27">
        <v>8291.16</v>
      </c>
      <c r="D39" s="27">
        <v>9711.38</v>
      </c>
      <c r="E39" s="27">
        <v>6817.13</v>
      </c>
      <c r="F39" s="27">
        <v>2543.11</v>
      </c>
      <c r="G39" s="27">
        <v>2390.77</v>
      </c>
      <c r="H39" s="27">
        <v>1497.69</v>
      </c>
      <c r="I39" s="27">
        <v>325.63</v>
      </c>
      <c r="J39" s="27">
        <v>326.84</v>
      </c>
      <c r="K39" s="27">
        <v>71.72</v>
      </c>
      <c r="L39" s="27">
        <v>574</v>
      </c>
      <c r="M39" s="34">
        <f t="shared" si="0"/>
        <v>32549.430000000004</v>
      </c>
    </row>
    <row r="40" spans="1:13" ht="15">
      <c r="A40" s="9" t="s">
        <v>186</v>
      </c>
      <c r="B40" s="10" t="s">
        <v>50</v>
      </c>
      <c r="C40" s="26">
        <v>1343.89</v>
      </c>
      <c r="D40" s="26">
        <v>1523.18</v>
      </c>
      <c r="E40" s="26">
        <v>978.89</v>
      </c>
      <c r="F40" s="26">
        <v>491.1</v>
      </c>
      <c r="G40" s="26">
        <v>739.83</v>
      </c>
      <c r="H40" s="26">
        <v>476.99</v>
      </c>
      <c r="I40" s="26">
        <v>96.14</v>
      </c>
      <c r="J40" s="26">
        <v>18.53</v>
      </c>
      <c r="K40" s="26">
        <v>3.44</v>
      </c>
      <c r="L40" s="26">
        <v>172.73</v>
      </c>
      <c r="M40" s="33">
        <f t="shared" si="0"/>
        <v>5844.719999999999</v>
      </c>
    </row>
    <row r="41" spans="1:13" ht="15">
      <c r="A41" s="4" t="s">
        <v>187</v>
      </c>
      <c r="B41" s="5" t="s">
        <v>51</v>
      </c>
      <c r="C41" s="27">
        <v>398.07</v>
      </c>
      <c r="D41" s="27">
        <v>423.76</v>
      </c>
      <c r="E41" s="27">
        <v>259.9</v>
      </c>
      <c r="F41" s="27">
        <v>79.78</v>
      </c>
      <c r="G41" s="27">
        <v>101.68</v>
      </c>
      <c r="H41" s="27">
        <v>107.99</v>
      </c>
      <c r="I41" s="27">
        <v>0.58</v>
      </c>
      <c r="J41" s="27">
        <v>15.95</v>
      </c>
      <c r="K41" s="27">
        <v>2.06</v>
      </c>
      <c r="L41" s="27">
        <v>63.61</v>
      </c>
      <c r="M41" s="34">
        <f t="shared" si="0"/>
        <v>1453.3799999999999</v>
      </c>
    </row>
    <row r="42" spans="1:13" ht="15">
      <c r="A42" s="9" t="s">
        <v>188</v>
      </c>
      <c r="B42" s="10" t="s">
        <v>52</v>
      </c>
      <c r="C42" s="26">
        <v>626</v>
      </c>
      <c r="D42" s="26">
        <v>766.9</v>
      </c>
      <c r="E42" s="26">
        <v>509.14</v>
      </c>
      <c r="F42" s="26">
        <v>242.66</v>
      </c>
      <c r="G42" s="26">
        <v>220.63</v>
      </c>
      <c r="H42" s="26">
        <v>231.56</v>
      </c>
      <c r="I42" s="26">
        <v>2.8</v>
      </c>
      <c r="J42" s="26">
        <v>0</v>
      </c>
      <c r="K42" s="26">
        <v>0.12</v>
      </c>
      <c r="L42" s="26">
        <v>105.33</v>
      </c>
      <c r="M42" s="33">
        <f t="shared" si="0"/>
        <v>2705.14</v>
      </c>
    </row>
    <row r="43" spans="1:13" ht="15">
      <c r="A43" s="4" t="s">
        <v>189</v>
      </c>
      <c r="B43" s="5" t="s">
        <v>53</v>
      </c>
      <c r="C43" s="27">
        <v>9027.88</v>
      </c>
      <c r="D43" s="27">
        <v>11625.23</v>
      </c>
      <c r="E43" s="27">
        <v>8171.38</v>
      </c>
      <c r="F43" s="27">
        <v>2786.76</v>
      </c>
      <c r="G43" s="27">
        <v>4004.21</v>
      </c>
      <c r="H43" s="27">
        <v>2518.91</v>
      </c>
      <c r="I43" s="27">
        <v>3018.16</v>
      </c>
      <c r="J43" s="27">
        <v>364.91</v>
      </c>
      <c r="K43" s="27">
        <v>52.61</v>
      </c>
      <c r="L43" s="27">
        <v>704.85</v>
      </c>
      <c r="M43" s="34">
        <f t="shared" si="0"/>
        <v>42274.9</v>
      </c>
    </row>
    <row r="44" spans="1:13" ht="15">
      <c r="A44" s="9" t="s">
        <v>190</v>
      </c>
      <c r="B44" s="10" t="s">
        <v>54</v>
      </c>
      <c r="C44" s="26">
        <v>9795.52</v>
      </c>
      <c r="D44" s="26">
        <v>12471.51</v>
      </c>
      <c r="E44" s="26">
        <v>8342.52</v>
      </c>
      <c r="F44" s="26">
        <v>2283.36</v>
      </c>
      <c r="G44" s="26">
        <v>3326.8</v>
      </c>
      <c r="H44" s="26">
        <v>2270.17</v>
      </c>
      <c r="I44" s="26">
        <v>1218.75</v>
      </c>
      <c r="J44" s="26">
        <v>272.85</v>
      </c>
      <c r="K44" s="26">
        <v>28.07</v>
      </c>
      <c r="L44" s="26">
        <v>1583.7</v>
      </c>
      <c r="M44" s="33">
        <f t="shared" si="0"/>
        <v>41593.24999999999</v>
      </c>
    </row>
    <row r="45" spans="1:13" ht="15">
      <c r="A45" s="4" t="s">
        <v>191</v>
      </c>
      <c r="B45" s="5" t="s">
        <v>55</v>
      </c>
      <c r="C45" s="27">
        <v>3288.34</v>
      </c>
      <c r="D45" s="27">
        <v>4776.81</v>
      </c>
      <c r="E45" s="27">
        <v>4132.04</v>
      </c>
      <c r="F45" s="27">
        <v>988.96</v>
      </c>
      <c r="G45" s="27">
        <v>1503.27</v>
      </c>
      <c r="H45" s="27">
        <v>709.77</v>
      </c>
      <c r="I45" s="27">
        <v>1303.07</v>
      </c>
      <c r="J45" s="27">
        <v>127.18</v>
      </c>
      <c r="K45" s="27">
        <v>102.94</v>
      </c>
      <c r="L45" s="27">
        <v>636.3</v>
      </c>
      <c r="M45" s="34">
        <f t="shared" si="0"/>
        <v>17568.68</v>
      </c>
    </row>
    <row r="46" spans="1:13" ht="15">
      <c r="A46" s="9" t="s">
        <v>192</v>
      </c>
      <c r="B46" s="10" t="s">
        <v>56</v>
      </c>
      <c r="C46" s="26">
        <v>1774.68</v>
      </c>
      <c r="D46" s="26">
        <v>2124.48</v>
      </c>
      <c r="E46" s="26">
        <v>1610.72</v>
      </c>
      <c r="F46" s="26">
        <v>420.84</v>
      </c>
      <c r="G46" s="26">
        <v>741.45</v>
      </c>
      <c r="H46" s="26">
        <v>559.39</v>
      </c>
      <c r="I46" s="26">
        <v>434</v>
      </c>
      <c r="J46" s="26">
        <v>46.8</v>
      </c>
      <c r="K46" s="26">
        <v>7.86</v>
      </c>
      <c r="L46" s="26">
        <v>187.97</v>
      </c>
      <c r="M46" s="33">
        <f t="shared" si="0"/>
        <v>7908.1900000000005</v>
      </c>
    </row>
    <row r="47" spans="1:13" ht="15">
      <c r="A47" s="4" t="s">
        <v>193</v>
      </c>
      <c r="B47" s="5" t="s">
        <v>57</v>
      </c>
      <c r="C47" s="27">
        <v>2753.22</v>
      </c>
      <c r="D47" s="27">
        <v>3627.03</v>
      </c>
      <c r="E47" s="27">
        <v>2445.5</v>
      </c>
      <c r="F47" s="27">
        <v>621.09</v>
      </c>
      <c r="G47" s="27">
        <v>725.29</v>
      </c>
      <c r="H47" s="27">
        <v>493.92</v>
      </c>
      <c r="I47" s="27">
        <v>50.63</v>
      </c>
      <c r="J47" s="27">
        <v>36.36</v>
      </c>
      <c r="K47" s="27">
        <v>19.11</v>
      </c>
      <c r="L47" s="27">
        <v>386.57</v>
      </c>
      <c r="M47" s="34">
        <f t="shared" si="0"/>
        <v>11158.720000000001</v>
      </c>
    </row>
    <row r="48" spans="1:13" ht="15">
      <c r="A48" s="9" t="s">
        <v>194</v>
      </c>
      <c r="B48" s="10" t="s">
        <v>58</v>
      </c>
      <c r="C48" s="26">
        <v>7017.54</v>
      </c>
      <c r="D48" s="26">
        <v>8397.22</v>
      </c>
      <c r="E48" s="26">
        <v>6526.74</v>
      </c>
      <c r="F48" s="26">
        <v>1454.04</v>
      </c>
      <c r="G48" s="26">
        <v>2196.48</v>
      </c>
      <c r="H48" s="26">
        <v>1487.48</v>
      </c>
      <c r="I48" s="26">
        <v>478.6</v>
      </c>
      <c r="J48" s="26">
        <v>165.39</v>
      </c>
      <c r="K48" s="26">
        <v>81.77</v>
      </c>
      <c r="L48" s="26">
        <v>851.01</v>
      </c>
      <c r="M48" s="33">
        <f t="shared" si="0"/>
        <v>28656.269999999997</v>
      </c>
    </row>
    <row r="49" spans="1:13" ht="15">
      <c r="A49" s="4" t="s">
        <v>195</v>
      </c>
      <c r="B49" s="5" t="s">
        <v>59</v>
      </c>
      <c r="C49" s="27">
        <v>1412.54</v>
      </c>
      <c r="D49" s="27">
        <v>1869.96</v>
      </c>
      <c r="E49" s="27">
        <v>1264.99</v>
      </c>
      <c r="F49" s="27">
        <v>399.93</v>
      </c>
      <c r="G49" s="27">
        <v>685.6</v>
      </c>
      <c r="H49" s="27">
        <v>521.6</v>
      </c>
      <c r="I49" s="27">
        <v>489.24</v>
      </c>
      <c r="J49" s="27">
        <v>22.22</v>
      </c>
      <c r="K49" s="27">
        <v>6.06</v>
      </c>
      <c r="L49" s="27">
        <v>217.62</v>
      </c>
      <c r="M49" s="34">
        <f t="shared" si="0"/>
        <v>6889.760000000001</v>
      </c>
    </row>
    <row r="50" spans="1:13" ht="15">
      <c r="A50" s="9" t="s">
        <v>196</v>
      </c>
      <c r="B50" s="10" t="s">
        <v>60</v>
      </c>
      <c r="C50" s="26">
        <v>35532.66</v>
      </c>
      <c r="D50" s="26">
        <v>44307.95</v>
      </c>
      <c r="E50" s="26">
        <v>33677.13</v>
      </c>
      <c r="F50" s="26">
        <v>6397.44</v>
      </c>
      <c r="G50" s="26">
        <v>13763.94</v>
      </c>
      <c r="H50" s="26">
        <v>9470.85</v>
      </c>
      <c r="I50" s="26">
        <v>20360.39</v>
      </c>
      <c r="J50" s="26">
        <v>1940.94</v>
      </c>
      <c r="K50" s="26">
        <v>532.43</v>
      </c>
      <c r="L50" s="26">
        <v>3863.88</v>
      </c>
      <c r="M50" s="33">
        <f t="shared" si="0"/>
        <v>169847.61</v>
      </c>
    </row>
    <row r="51" spans="1:13" ht="15">
      <c r="A51" s="4" t="s">
        <v>197</v>
      </c>
      <c r="B51" s="5" t="s">
        <v>61</v>
      </c>
      <c r="C51" s="27">
        <v>9670.86</v>
      </c>
      <c r="D51" s="27">
        <v>14966.08</v>
      </c>
      <c r="E51" s="27">
        <v>11090.63</v>
      </c>
      <c r="F51" s="27">
        <v>1983.54</v>
      </c>
      <c r="G51" s="27">
        <v>3085.16</v>
      </c>
      <c r="H51" s="27">
        <v>2044.57</v>
      </c>
      <c r="I51" s="27">
        <v>6651.02</v>
      </c>
      <c r="J51" s="27">
        <v>408.1</v>
      </c>
      <c r="K51" s="27">
        <v>92.72</v>
      </c>
      <c r="L51" s="27">
        <v>1179</v>
      </c>
      <c r="M51" s="34">
        <f t="shared" si="0"/>
        <v>51171.68</v>
      </c>
    </row>
    <row r="52" spans="1:13" ht="15">
      <c r="A52" s="9" t="s">
        <v>198</v>
      </c>
      <c r="B52" s="10" t="s">
        <v>62</v>
      </c>
      <c r="C52" s="26">
        <v>34059.5</v>
      </c>
      <c r="D52" s="26">
        <v>45644.05</v>
      </c>
      <c r="E52" s="26">
        <v>38277.82</v>
      </c>
      <c r="F52" s="26">
        <v>11019.69</v>
      </c>
      <c r="G52" s="26">
        <v>15216.35</v>
      </c>
      <c r="H52" s="26">
        <v>6824.61</v>
      </c>
      <c r="I52" s="26">
        <v>14272.41</v>
      </c>
      <c r="J52" s="26">
        <v>1025.14</v>
      </c>
      <c r="K52" s="26">
        <v>340.19</v>
      </c>
      <c r="L52" s="26">
        <v>5067.4</v>
      </c>
      <c r="M52" s="33">
        <f t="shared" si="0"/>
        <v>171747.16</v>
      </c>
    </row>
    <row r="53" spans="1:13" ht="15">
      <c r="A53" s="4" t="s">
        <v>199</v>
      </c>
      <c r="B53" s="5" t="s">
        <v>63</v>
      </c>
      <c r="C53" s="27">
        <v>16108.72</v>
      </c>
      <c r="D53" s="27">
        <v>19682</v>
      </c>
      <c r="E53" s="27">
        <v>13213.14</v>
      </c>
      <c r="F53" s="27">
        <v>3103.09</v>
      </c>
      <c r="G53" s="27">
        <v>5866.82</v>
      </c>
      <c r="H53" s="27">
        <v>4053.08</v>
      </c>
      <c r="I53" s="27">
        <v>1985.61</v>
      </c>
      <c r="J53" s="27">
        <v>606.79</v>
      </c>
      <c r="K53" s="27">
        <v>259.44</v>
      </c>
      <c r="L53" s="27">
        <v>1621.03</v>
      </c>
      <c r="M53" s="34">
        <f t="shared" si="0"/>
        <v>66499.72</v>
      </c>
    </row>
    <row r="54" spans="1:13" ht="15">
      <c r="A54" s="9" t="s">
        <v>200</v>
      </c>
      <c r="B54" s="10" t="s">
        <v>64</v>
      </c>
      <c r="C54" s="26">
        <v>23049.54</v>
      </c>
      <c r="D54" s="26">
        <v>28415.82</v>
      </c>
      <c r="E54" s="26">
        <v>25066.82</v>
      </c>
      <c r="F54" s="26">
        <v>5857.4</v>
      </c>
      <c r="G54" s="26">
        <v>9601.82</v>
      </c>
      <c r="H54" s="26">
        <v>4046.16</v>
      </c>
      <c r="I54" s="26">
        <v>3370.6</v>
      </c>
      <c r="J54" s="26">
        <v>903.93</v>
      </c>
      <c r="K54" s="26">
        <v>223.39</v>
      </c>
      <c r="L54" s="26">
        <v>3324.36</v>
      </c>
      <c r="M54" s="33">
        <f t="shared" si="0"/>
        <v>103859.84</v>
      </c>
    </row>
    <row r="55" spans="1:13" ht="15">
      <c r="A55" s="4" t="s">
        <v>201</v>
      </c>
      <c r="B55" s="5" t="s">
        <v>65</v>
      </c>
      <c r="C55" s="27">
        <v>23269.44</v>
      </c>
      <c r="D55" s="27">
        <v>27431.81</v>
      </c>
      <c r="E55" s="27">
        <v>17146.47</v>
      </c>
      <c r="F55" s="27">
        <v>3349.88</v>
      </c>
      <c r="G55" s="27">
        <v>6187.02</v>
      </c>
      <c r="H55" s="27">
        <v>4965.53</v>
      </c>
      <c r="I55" s="27">
        <v>6966.42</v>
      </c>
      <c r="J55" s="27">
        <v>283.38</v>
      </c>
      <c r="K55" s="27">
        <v>236.73</v>
      </c>
      <c r="L55" s="27">
        <v>2945.81</v>
      </c>
      <c r="M55" s="34">
        <f t="shared" si="0"/>
        <v>92782.49</v>
      </c>
    </row>
    <row r="56" spans="1:13" ht="15">
      <c r="A56" s="9" t="s">
        <v>202</v>
      </c>
      <c r="B56" s="10" t="s">
        <v>66</v>
      </c>
      <c r="C56" s="26">
        <v>2845.27</v>
      </c>
      <c r="D56" s="26">
        <v>3221.56</v>
      </c>
      <c r="E56" s="26">
        <v>1811.92</v>
      </c>
      <c r="F56" s="26">
        <v>742.01</v>
      </c>
      <c r="G56" s="26">
        <v>991.56</v>
      </c>
      <c r="H56" s="26">
        <v>621.94</v>
      </c>
      <c r="I56" s="26">
        <v>427.72</v>
      </c>
      <c r="J56" s="26">
        <v>53.42</v>
      </c>
      <c r="K56" s="26">
        <v>8.03</v>
      </c>
      <c r="L56" s="26">
        <v>336.19</v>
      </c>
      <c r="M56" s="33">
        <f t="shared" si="0"/>
        <v>11059.62</v>
      </c>
    </row>
    <row r="57" spans="1:13" ht="15">
      <c r="A57" s="4" t="s">
        <v>203</v>
      </c>
      <c r="B57" s="5" t="s">
        <v>67</v>
      </c>
      <c r="C57" s="27">
        <v>7124.43</v>
      </c>
      <c r="D57" s="27">
        <v>8758.51</v>
      </c>
      <c r="E57" s="27">
        <v>7513.53</v>
      </c>
      <c r="F57" s="27">
        <v>1536.96</v>
      </c>
      <c r="G57" s="27">
        <v>2635.94</v>
      </c>
      <c r="H57" s="27">
        <v>1126.42</v>
      </c>
      <c r="I57" s="27">
        <v>111.82</v>
      </c>
      <c r="J57" s="27">
        <v>216.07</v>
      </c>
      <c r="K57" s="27">
        <v>44.82</v>
      </c>
      <c r="L57" s="27">
        <v>570.35</v>
      </c>
      <c r="M57" s="34">
        <f t="shared" si="0"/>
        <v>29638.85</v>
      </c>
    </row>
    <row r="58" spans="1:13" ht="15">
      <c r="A58" s="9" t="s">
        <v>204</v>
      </c>
      <c r="B58" s="10" t="s">
        <v>68</v>
      </c>
      <c r="C58" s="26">
        <v>9196.95</v>
      </c>
      <c r="D58" s="26">
        <v>11617.09</v>
      </c>
      <c r="E58" s="26">
        <v>8310.46</v>
      </c>
      <c r="F58" s="26">
        <v>1517.73</v>
      </c>
      <c r="G58" s="26">
        <v>2334.6</v>
      </c>
      <c r="H58" s="26">
        <v>1493.47</v>
      </c>
      <c r="I58" s="26">
        <v>2262.65</v>
      </c>
      <c r="J58" s="26">
        <v>98.69</v>
      </c>
      <c r="K58" s="26">
        <v>18.07</v>
      </c>
      <c r="L58" s="26">
        <v>1155.1</v>
      </c>
      <c r="M58" s="33">
        <f t="shared" si="0"/>
        <v>38004.810000000005</v>
      </c>
    </row>
    <row r="59" spans="1:13" ht="15">
      <c r="A59" s="4" t="s">
        <v>205</v>
      </c>
      <c r="B59" s="5" t="s">
        <v>69</v>
      </c>
      <c r="C59" s="27">
        <v>5858.7</v>
      </c>
      <c r="D59" s="27">
        <v>7855.26</v>
      </c>
      <c r="E59" s="27">
        <v>6186.54</v>
      </c>
      <c r="F59" s="27">
        <v>1514.35</v>
      </c>
      <c r="G59" s="27">
        <v>1934.81</v>
      </c>
      <c r="H59" s="27">
        <v>824.34</v>
      </c>
      <c r="I59" s="27">
        <v>105.51</v>
      </c>
      <c r="J59" s="27">
        <v>107.96</v>
      </c>
      <c r="K59" s="27">
        <v>47.15</v>
      </c>
      <c r="L59" s="27">
        <v>703.35</v>
      </c>
      <c r="M59" s="34">
        <f t="shared" si="0"/>
        <v>25137.969999999998</v>
      </c>
    </row>
    <row r="60" spans="1:13" ht="15">
      <c r="A60" s="9" t="s">
        <v>206</v>
      </c>
      <c r="B60" s="10" t="s">
        <v>70</v>
      </c>
      <c r="C60" s="26">
        <v>9019.64</v>
      </c>
      <c r="D60" s="26">
        <v>10625.58</v>
      </c>
      <c r="E60" s="26">
        <v>8449.76</v>
      </c>
      <c r="F60" s="26">
        <v>2330.14</v>
      </c>
      <c r="G60" s="26">
        <v>4788.35</v>
      </c>
      <c r="H60" s="26">
        <v>2643.7</v>
      </c>
      <c r="I60" s="26">
        <v>1818.54</v>
      </c>
      <c r="J60" s="26">
        <v>419.04</v>
      </c>
      <c r="K60" s="26">
        <v>91.54</v>
      </c>
      <c r="L60" s="26">
        <v>1074.18</v>
      </c>
      <c r="M60" s="33">
        <f t="shared" si="0"/>
        <v>41260.47</v>
      </c>
    </row>
    <row r="61" spans="1:13" ht="15">
      <c r="A61" s="4" t="s">
        <v>207</v>
      </c>
      <c r="B61" s="5" t="s">
        <v>71</v>
      </c>
      <c r="C61" s="27">
        <v>14431.89</v>
      </c>
      <c r="D61" s="27">
        <v>18627.05</v>
      </c>
      <c r="E61" s="27">
        <v>14930.96</v>
      </c>
      <c r="F61" s="27">
        <v>3128.05</v>
      </c>
      <c r="G61" s="27">
        <v>5443.91</v>
      </c>
      <c r="H61" s="27">
        <v>3466.22</v>
      </c>
      <c r="I61" s="27">
        <v>1812.33</v>
      </c>
      <c r="J61" s="27">
        <v>345.28</v>
      </c>
      <c r="K61" s="27">
        <v>48.36</v>
      </c>
      <c r="L61" s="27">
        <v>1868.35</v>
      </c>
      <c r="M61" s="34">
        <f t="shared" si="0"/>
        <v>64102.4</v>
      </c>
    </row>
    <row r="62" spans="1:13" ht="15">
      <c r="A62" s="9" t="s">
        <v>208</v>
      </c>
      <c r="B62" s="10" t="s">
        <v>72</v>
      </c>
      <c r="C62" s="26">
        <v>1833.85</v>
      </c>
      <c r="D62" s="26">
        <v>2337.08</v>
      </c>
      <c r="E62" s="26">
        <v>1338.77</v>
      </c>
      <c r="F62" s="26">
        <v>400.24</v>
      </c>
      <c r="G62" s="26">
        <v>491.02</v>
      </c>
      <c r="H62" s="26">
        <v>351.56</v>
      </c>
      <c r="I62" s="26">
        <v>196.1</v>
      </c>
      <c r="J62" s="26">
        <v>25.72</v>
      </c>
      <c r="K62" s="26">
        <v>7.03</v>
      </c>
      <c r="L62" s="26">
        <v>336.11</v>
      </c>
      <c r="M62" s="33">
        <f t="shared" si="0"/>
        <v>7317.480000000001</v>
      </c>
    </row>
    <row r="63" spans="1:13" ht="15">
      <c r="A63" s="4" t="s">
        <v>209</v>
      </c>
      <c r="B63" s="5" t="s">
        <v>73</v>
      </c>
      <c r="C63" s="27">
        <v>1576.36</v>
      </c>
      <c r="D63" s="27">
        <v>1967.55</v>
      </c>
      <c r="E63" s="27">
        <v>1162.62</v>
      </c>
      <c r="F63" s="27">
        <v>339.06</v>
      </c>
      <c r="G63" s="27">
        <v>355.53</v>
      </c>
      <c r="H63" s="27">
        <v>199.44</v>
      </c>
      <c r="I63" s="27">
        <v>154.42</v>
      </c>
      <c r="J63" s="27">
        <v>6.63</v>
      </c>
      <c r="K63" s="27">
        <v>0.22</v>
      </c>
      <c r="L63" s="27">
        <v>220.29</v>
      </c>
      <c r="M63" s="34">
        <f t="shared" si="0"/>
        <v>5982.12</v>
      </c>
    </row>
    <row r="64" spans="1:13" ht="15">
      <c r="A64" s="9" t="s">
        <v>210</v>
      </c>
      <c r="B64" s="10" t="s">
        <v>74</v>
      </c>
      <c r="C64" s="26">
        <v>799.04</v>
      </c>
      <c r="D64" s="26">
        <v>934.47</v>
      </c>
      <c r="E64" s="26">
        <v>564.96</v>
      </c>
      <c r="F64" s="26">
        <v>217.63</v>
      </c>
      <c r="G64" s="26">
        <v>191.42</v>
      </c>
      <c r="H64" s="26">
        <v>118.93</v>
      </c>
      <c r="I64" s="26">
        <v>0</v>
      </c>
      <c r="J64" s="26">
        <v>15.94</v>
      </c>
      <c r="K64" s="26">
        <v>3.28</v>
      </c>
      <c r="L64" s="26">
        <v>28.59</v>
      </c>
      <c r="M64" s="33">
        <f t="shared" si="0"/>
        <v>2874.2600000000007</v>
      </c>
    </row>
    <row r="65" spans="1:13" ht="15">
      <c r="A65" s="4" t="s">
        <v>211</v>
      </c>
      <c r="B65" s="5" t="s">
        <v>75</v>
      </c>
      <c r="C65" s="27">
        <v>589.37</v>
      </c>
      <c r="D65" s="27">
        <v>684.01</v>
      </c>
      <c r="E65" s="27">
        <v>408.27</v>
      </c>
      <c r="F65" s="27">
        <v>135.52</v>
      </c>
      <c r="G65" s="27">
        <v>176.52</v>
      </c>
      <c r="H65" s="27">
        <v>114.66</v>
      </c>
      <c r="I65" s="27">
        <v>0</v>
      </c>
      <c r="J65" s="27">
        <v>13.16</v>
      </c>
      <c r="K65" s="27">
        <v>0.47</v>
      </c>
      <c r="L65" s="27">
        <v>99.74</v>
      </c>
      <c r="M65" s="34">
        <f t="shared" si="0"/>
        <v>2221.7199999999993</v>
      </c>
    </row>
    <row r="66" spans="1:13" ht="15">
      <c r="A66" s="9" t="s">
        <v>212</v>
      </c>
      <c r="B66" s="10" t="s">
        <v>76</v>
      </c>
      <c r="C66" s="26">
        <v>14229.01</v>
      </c>
      <c r="D66" s="26">
        <v>17946.35</v>
      </c>
      <c r="E66" s="26">
        <v>13022.56</v>
      </c>
      <c r="F66" s="26">
        <v>3122.82</v>
      </c>
      <c r="G66" s="26">
        <v>5276.18</v>
      </c>
      <c r="H66" s="26">
        <v>3674.77</v>
      </c>
      <c r="I66" s="26">
        <v>2208.18</v>
      </c>
      <c r="J66" s="26">
        <v>538.47</v>
      </c>
      <c r="K66" s="26">
        <v>136.53</v>
      </c>
      <c r="L66" s="26">
        <v>1831.68</v>
      </c>
      <c r="M66" s="33">
        <f t="shared" si="0"/>
        <v>61986.549999999996</v>
      </c>
    </row>
    <row r="67" spans="1:13" ht="15">
      <c r="A67" s="4" t="s">
        <v>213</v>
      </c>
      <c r="B67" s="5" t="s">
        <v>77</v>
      </c>
      <c r="C67" s="27">
        <v>1353.16</v>
      </c>
      <c r="D67" s="27">
        <v>1578.72</v>
      </c>
      <c r="E67" s="27">
        <v>859.53</v>
      </c>
      <c r="F67" s="27">
        <v>620.05</v>
      </c>
      <c r="G67" s="27">
        <v>344.87</v>
      </c>
      <c r="H67" s="27">
        <v>236.58</v>
      </c>
      <c r="I67" s="27">
        <v>5.84</v>
      </c>
      <c r="J67" s="27">
        <v>21.06</v>
      </c>
      <c r="K67" s="27">
        <v>14.49</v>
      </c>
      <c r="L67" s="27">
        <v>151.11</v>
      </c>
      <c r="M67" s="34">
        <f aca="true" t="shared" si="1" ref="M67:M78">SUM(C67:L67)</f>
        <v>5185.41</v>
      </c>
    </row>
    <row r="68" spans="1:13" ht="15">
      <c r="A68" s="9" t="s">
        <v>214</v>
      </c>
      <c r="B68" s="10" t="s">
        <v>78</v>
      </c>
      <c r="C68" s="26">
        <v>2057.18</v>
      </c>
      <c r="D68" s="26">
        <v>2234.52</v>
      </c>
      <c r="E68" s="26">
        <v>1387.16</v>
      </c>
      <c r="F68" s="26">
        <v>271.23</v>
      </c>
      <c r="G68" s="26">
        <v>396.93</v>
      </c>
      <c r="H68" s="26">
        <v>327.61</v>
      </c>
      <c r="I68" s="26">
        <v>135.36</v>
      </c>
      <c r="J68" s="26">
        <v>6.12</v>
      </c>
      <c r="K68" s="26">
        <v>4.42</v>
      </c>
      <c r="L68" s="26">
        <v>223.9</v>
      </c>
      <c r="M68" s="33">
        <f t="shared" si="1"/>
        <v>7044.429999999999</v>
      </c>
    </row>
    <row r="69" spans="1:13" ht="15">
      <c r="A69" s="4" t="s">
        <v>215</v>
      </c>
      <c r="B69" s="5" t="s">
        <v>79</v>
      </c>
      <c r="C69" s="27">
        <v>884.92</v>
      </c>
      <c r="D69" s="27">
        <v>1078.7</v>
      </c>
      <c r="E69" s="27">
        <v>725.2</v>
      </c>
      <c r="F69" s="27">
        <v>217.73</v>
      </c>
      <c r="G69" s="27">
        <v>274.12</v>
      </c>
      <c r="H69" s="27">
        <v>152.19</v>
      </c>
      <c r="I69" s="27">
        <v>19.63</v>
      </c>
      <c r="J69" s="27">
        <v>14.85</v>
      </c>
      <c r="K69" s="27">
        <v>8.11</v>
      </c>
      <c r="L69" s="27">
        <v>75.89</v>
      </c>
      <c r="M69" s="34">
        <f t="shared" si="1"/>
        <v>3451.3399999999997</v>
      </c>
    </row>
    <row r="70" spans="1:13" ht="15">
      <c r="A70" s="9" t="s">
        <v>216</v>
      </c>
      <c r="B70" s="10" t="s">
        <v>146</v>
      </c>
      <c r="C70" s="26">
        <v>0</v>
      </c>
      <c r="D70" s="26">
        <v>54</v>
      </c>
      <c r="E70" s="26">
        <v>173.26</v>
      </c>
      <c r="F70" s="26">
        <v>0</v>
      </c>
      <c r="G70" s="26">
        <v>31.12</v>
      </c>
      <c r="H70" s="26">
        <v>140.47</v>
      </c>
      <c r="I70" s="26">
        <v>0</v>
      </c>
      <c r="J70" s="26">
        <v>0</v>
      </c>
      <c r="K70" s="26">
        <v>0</v>
      </c>
      <c r="L70" s="26">
        <v>52.51</v>
      </c>
      <c r="M70" s="33">
        <f t="shared" si="1"/>
        <v>451.36</v>
      </c>
    </row>
    <row r="71" spans="1:13" ht="15">
      <c r="A71" s="4" t="s">
        <v>81</v>
      </c>
      <c r="B71" s="5" t="s">
        <v>82</v>
      </c>
      <c r="C71" s="27">
        <v>176.37</v>
      </c>
      <c r="D71" s="27">
        <v>192.46</v>
      </c>
      <c r="E71" s="27">
        <v>141.01</v>
      </c>
      <c r="F71" s="27">
        <v>2.08</v>
      </c>
      <c r="G71" s="27">
        <v>3</v>
      </c>
      <c r="H71" s="27">
        <v>0</v>
      </c>
      <c r="I71" s="27">
        <v>0</v>
      </c>
      <c r="J71" s="27">
        <v>0</v>
      </c>
      <c r="K71" s="27">
        <v>0</v>
      </c>
      <c r="L71" s="27">
        <v>3.71</v>
      </c>
      <c r="M71" s="34">
        <f t="shared" si="1"/>
        <v>518.6300000000001</v>
      </c>
    </row>
    <row r="72" spans="1:13" ht="15">
      <c r="A72" s="9" t="s">
        <v>83</v>
      </c>
      <c r="B72" s="10" t="s">
        <v>84</v>
      </c>
      <c r="C72" s="26">
        <v>185.76</v>
      </c>
      <c r="D72" s="26">
        <v>298.35</v>
      </c>
      <c r="E72" s="26">
        <v>85.37</v>
      </c>
      <c r="F72" s="26">
        <v>32.09</v>
      </c>
      <c r="G72" s="26">
        <v>27.44</v>
      </c>
      <c r="H72" s="26">
        <v>1.8</v>
      </c>
      <c r="I72" s="26">
        <v>2.75</v>
      </c>
      <c r="J72" s="26">
        <v>0</v>
      </c>
      <c r="K72" s="26">
        <v>0</v>
      </c>
      <c r="L72" s="26">
        <v>0</v>
      </c>
      <c r="M72" s="33">
        <f t="shared" si="1"/>
        <v>633.5600000000001</v>
      </c>
    </row>
    <row r="73" spans="1:13" ht="15">
      <c r="A73" s="4" t="s">
        <v>85</v>
      </c>
      <c r="B73" s="5" t="s">
        <v>86</v>
      </c>
      <c r="C73" s="27">
        <v>496.73</v>
      </c>
      <c r="D73" s="27">
        <v>778.66</v>
      </c>
      <c r="E73" s="27">
        <v>0</v>
      </c>
      <c r="F73" s="27">
        <v>53.83</v>
      </c>
      <c r="G73" s="27">
        <v>76.27</v>
      </c>
      <c r="H73" s="27">
        <v>0</v>
      </c>
      <c r="I73" s="27">
        <v>28.98</v>
      </c>
      <c r="J73" s="27">
        <v>18.06</v>
      </c>
      <c r="K73" s="27">
        <v>3.03</v>
      </c>
      <c r="L73" s="27">
        <v>0</v>
      </c>
      <c r="M73" s="34">
        <f t="shared" si="1"/>
        <v>1455.5599999999997</v>
      </c>
    </row>
    <row r="74" spans="1:13" ht="15">
      <c r="A74" s="9" t="s">
        <v>87</v>
      </c>
      <c r="B74" s="10" t="s">
        <v>88</v>
      </c>
      <c r="C74" s="26">
        <v>343.11</v>
      </c>
      <c r="D74" s="26">
        <v>197.14</v>
      </c>
      <c r="E74" s="26">
        <v>0</v>
      </c>
      <c r="F74" s="26">
        <v>64.02</v>
      </c>
      <c r="G74" s="26">
        <v>33.66</v>
      </c>
      <c r="H74" s="26">
        <v>0</v>
      </c>
      <c r="I74" s="26">
        <v>10.59</v>
      </c>
      <c r="J74" s="26">
        <v>9.38</v>
      </c>
      <c r="K74" s="26">
        <v>0</v>
      </c>
      <c r="L74" s="26">
        <v>0</v>
      </c>
      <c r="M74" s="33">
        <f t="shared" si="1"/>
        <v>657.9</v>
      </c>
    </row>
    <row r="75" spans="1:13" ht="15">
      <c r="A75" s="4" t="s">
        <v>89</v>
      </c>
      <c r="B75" s="5" t="s">
        <v>90</v>
      </c>
      <c r="C75" s="27">
        <v>325.93</v>
      </c>
      <c r="D75" s="27">
        <v>568.6</v>
      </c>
      <c r="E75" s="27">
        <v>504.22</v>
      </c>
      <c r="F75" s="27">
        <v>41.97</v>
      </c>
      <c r="G75" s="27">
        <v>106.08</v>
      </c>
      <c r="H75" s="27">
        <v>81.37</v>
      </c>
      <c r="I75" s="27">
        <v>4.22</v>
      </c>
      <c r="J75" s="27">
        <v>0</v>
      </c>
      <c r="K75" s="27">
        <v>0</v>
      </c>
      <c r="L75" s="27">
        <v>72.31</v>
      </c>
      <c r="M75" s="34">
        <f t="shared" si="1"/>
        <v>1704.7</v>
      </c>
    </row>
    <row r="76" spans="1:13" ht="15">
      <c r="A76" s="9" t="s">
        <v>91</v>
      </c>
      <c r="B76" s="10" t="s">
        <v>92</v>
      </c>
      <c r="C76" s="26">
        <v>207.58</v>
      </c>
      <c r="D76" s="26">
        <v>320.41</v>
      </c>
      <c r="E76" s="26">
        <v>402.62</v>
      </c>
      <c r="F76" s="26">
        <v>9.02</v>
      </c>
      <c r="G76" s="26">
        <v>138.36</v>
      </c>
      <c r="H76" s="26">
        <v>53.27</v>
      </c>
      <c r="I76" s="26">
        <v>0</v>
      </c>
      <c r="J76" s="26">
        <v>0</v>
      </c>
      <c r="K76" s="26">
        <v>0</v>
      </c>
      <c r="L76" s="26">
        <v>0</v>
      </c>
      <c r="M76" s="33">
        <f t="shared" si="1"/>
        <v>1131.26</v>
      </c>
    </row>
    <row r="77" spans="1:13" ht="15">
      <c r="A77" s="4" t="s">
        <v>93</v>
      </c>
      <c r="B77" s="5" t="s">
        <v>94</v>
      </c>
      <c r="C77" s="27">
        <v>0</v>
      </c>
      <c r="D77" s="27">
        <v>2958.75</v>
      </c>
      <c r="E77" s="27">
        <v>15054.41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34">
        <f t="shared" si="1"/>
        <v>18013.16</v>
      </c>
    </row>
    <row r="78" spans="1:13" ht="15">
      <c r="A78" s="21"/>
      <c r="B78" s="21" t="s">
        <v>217</v>
      </c>
      <c r="C78" s="35">
        <f aca="true" t="shared" si="2" ref="C78:L78">SUM(C3:C77)</f>
        <v>578250.77</v>
      </c>
      <c r="D78" s="35">
        <f t="shared" si="2"/>
        <v>739083.09</v>
      </c>
      <c r="E78" s="35">
        <f t="shared" si="2"/>
        <v>551133.5500000002</v>
      </c>
      <c r="F78" s="35">
        <f t="shared" si="2"/>
        <v>139069.2799999999</v>
      </c>
      <c r="G78" s="35">
        <f t="shared" si="2"/>
        <v>217703.96</v>
      </c>
      <c r="H78" s="35">
        <f t="shared" si="2"/>
        <v>132236.25999999998</v>
      </c>
      <c r="I78" s="35">
        <f t="shared" si="2"/>
        <v>166025.90000000008</v>
      </c>
      <c r="J78" s="35">
        <f t="shared" si="2"/>
        <v>18804.379999999997</v>
      </c>
      <c r="K78" s="35">
        <f t="shared" si="2"/>
        <v>5690.919999999998</v>
      </c>
      <c r="L78" s="35">
        <f t="shared" si="2"/>
        <v>72318.95000000001</v>
      </c>
      <c r="M78" s="36">
        <f t="shared" si="1"/>
        <v>2620317.0599999996</v>
      </c>
    </row>
  </sheetData>
  <sheetProtection/>
  <printOptions/>
  <pageMargins left="0.8" right="0.24" top="0.38" bottom="0.54" header="0.3" footer="0.16"/>
  <pageSetup fitToHeight="1" fitToWidth="1" horizontalDpi="600" verticalDpi="600" orientation="portrait" scale="63" r:id="rId1"/>
  <headerFooter differentFirst="1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PageLayoutView="0" workbookViewId="0" topLeftCell="C1">
      <selection activeCell="M30" sqref="M30"/>
    </sheetView>
  </sheetViews>
  <sheetFormatPr defaultColWidth="9.140625" defaultRowHeight="15"/>
  <cols>
    <col min="3" max="3" width="11.7109375" style="0" customWidth="1"/>
    <col min="4" max="4" width="11.421875" style="0" customWidth="1"/>
    <col min="5" max="5" width="12.140625" style="0" customWidth="1"/>
    <col min="6" max="6" width="11.57421875" style="0" bestFit="1" customWidth="1"/>
    <col min="7" max="7" width="12.7109375" style="0" customWidth="1"/>
    <col min="8" max="8" width="11.57421875" style="0" customWidth="1"/>
    <col min="9" max="9" width="11.57421875" style="0" bestFit="1" customWidth="1"/>
    <col min="10" max="10" width="10.00390625" style="0" customWidth="1"/>
    <col min="11" max="11" width="10.7109375" style="0" customWidth="1"/>
    <col min="12" max="12" width="10.57421875" style="0" bestFit="1" customWidth="1"/>
    <col min="13" max="13" width="13.28125" style="0" bestFit="1" customWidth="1"/>
  </cols>
  <sheetData>
    <row r="1" spans="1:5" ht="26.25">
      <c r="A1" s="30" t="s">
        <v>147</v>
      </c>
      <c r="B1" s="31"/>
      <c r="C1" s="31" t="s">
        <v>226</v>
      </c>
      <c r="D1" s="31"/>
      <c r="E1" s="31"/>
    </row>
    <row r="2" spans="1:13" ht="15">
      <c r="A2" s="21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</row>
    <row r="3" spans="1:13" ht="15">
      <c r="A3" s="23" t="s">
        <v>149</v>
      </c>
      <c r="B3" s="24" t="s">
        <v>13</v>
      </c>
      <c r="C3" s="25">
        <f>'2009-10 3rd Calc'!C3-'0910 Appr.'!C3</f>
        <v>506.130000000001</v>
      </c>
      <c r="D3" s="25">
        <f>'2009-10 3rd Calc'!D3-'0910 Appr.'!D3</f>
        <v>647.8299999999999</v>
      </c>
      <c r="E3" s="25">
        <f>'2009-10 3rd Calc'!E3-'0910 Appr.'!E3</f>
        <v>-116.02000000000044</v>
      </c>
      <c r="F3" s="25">
        <f>'2009-10 3rd Calc'!F3-'0910 Appr.'!F3</f>
        <v>-293.1700000000001</v>
      </c>
      <c r="G3" s="25">
        <f>'2009-10 3rd Calc'!G3-'0910 Appr.'!G3</f>
        <v>-273.71000000000004</v>
      </c>
      <c r="H3" s="25">
        <f>'2009-10 3rd Calc'!H3-'0910 Appr.'!H3</f>
        <v>-257.7600000000002</v>
      </c>
      <c r="I3" s="25">
        <f>'2009-10 3rd Calc'!I3-'0910 Appr.'!I3</f>
        <v>-18.29000000000002</v>
      </c>
      <c r="J3" s="25">
        <f>'2009-10 3rd Calc'!J3-'0910 Appr.'!J3</f>
        <v>-29.810000000000016</v>
      </c>
      <c r="K3" s="25">
        <f>'2009-10 3rd Calc'!K3-'0910 Appr.'!K3</f>
        <v>-11.369999999999997</v>
      </c>
      <c r="L3" s="25">
        <f>'2009-10 3rd Calc'!L3-'0910 Appr.'!L3</f>
        <v>55.539999999999964</v>
      </c>
      <c r="M3" s="32">
        <f aca="true" t="shared" si="0" ref="M3:M66">SUM(C3:L3)</f>
        <v>209.37000000000012</v>
      </c>
    </row>
    <row r="4" spans="1:13" ht="15">
      <c r="A4" s="9" t="s">
        <v>150</v>
      </c>
      <c r="B4" s="10" t="s">
        <v>14</v>
      </c>
      <c r="C4" s="26">
        <f>'2009-10 3rd Calc'!C4-'0910 Appr.'!C4</f>
        <v>-2.509999999999991</v>
      </c>
      <c r="D4" s="26">
        <f>'2009-10 3rd Calc'!D4-'0910 Appr.'!D4</f>
        <v>9.309999999999945</v>
      </c>
      <c r="E4" s="26">
        <f>'2009-10 3rd Calc'!E4-'0910 Appr.'!E4</f>
        <v>58.530000000000086</v>
      </c>
      <c r="F4" s="26">
        <f>'2009-10 3rd Calc'!F4-'0910 Appr.'!F4</f>
        <v>32.08000000000001</v>
      </c>
      <c r="G4" s="26">
        <f>'2009-10 3rd Calc'!G4-'0910 Appr.'!G4</f>
        <v>0.5500000000000114</v>
      </c>
      <c r="H4" s="26">
        <f>'2009-10 3rd Calc'!H4-'0910 Appr.'!H4</f>
        <v>3.5800000000000125</v>
      </c>
      <c r="I4" s="26">
        <f>'2009-10 3rd Calc'!I4-'0910 Appr.'!I4</f>
        <v>2.61</v>
      </c>
      <c r="J4" s="26">
        <f>'2009-10 3rd Calc'!J4-'0910 Appr.'!J4</f>
        <v>5.640000000000001</v>
      </c>
      <c r="K4" s="26">
        <f>'2009-10 3rd Calc'!K4-'0910 Appr.'!K4</f>
        <v>-3.620000000000001</v>
      </c>
      <c r="L4" s="26">
        <f>'2009-10 3rd Calc'!L4-'0910 Appr.'!L4</f>
        <v>-26.170000000000016</v>
      </c>
      <c r="M4" s="33">
        <f t="shared" si="0"/>
        <v>80.00000000000006</v>
      </c>
    </row>
    <row r="5" spans="1:13" ht="15">
      <c r="A5" s="4" t="s">
        <v>151</v>
      </c>
      <c r="B5" s="5" t="s">
        <v>15</v>
      </c>
      <c r="C5" s="27">
        <f>'2009-10 3rd Calc'!C5-'0910 Appr.'!C5</f>
        <v>38.94000000000051</v>
      </c>
      <c r="D5" s="27">
        <f>'2009-10 3rd Calc'!D5-'0910 Appr.'!D5</f>
        <v>83.25</v>
      </c>
      <c r="E5" s="27">
        <f>'2009-10 3rd Calc'!E5-'0910 Appr.'!E5</f>
        <v>199.9399999999996</v>
      </c>
      <c r="F5" s="27">
        <f>'2009-10 3rd Calc'!F5-'0910 Appr.'!F5</f>
        <v>-157.22000000000003</v>
      </c>
      <c r="G5" s="27">
        <f>'2009-10 3rd Calc'!G5-'0910 Appr.'!G5</f>
        <v>-49.68999999999983</v>
      </c>
      <c r="H5" s="27">
        <f>'2009-10 3rd Calc'!H5-'0910 Appr.'!H5</f>
        <v>-14.100000000000023</v>
      </c>
      <c r="I5" s="27">
        <f>'2009-10 3rd Calc'!I5-'0910 Appr.'!I5</f>
        <v>71.40000000000003</v>
      </c>
      <c r="J5" s="27">
        <f>'2009-10 3rd Calc'!J5-'0910 Appr.'!J5</f>
        <v>7.510000000000048</v>
      </c>
      <c r="K5" s="27">
        <f>'2009-10 3rd Calc'!K5-'0910 Appr.'!K5</f>
        <v>-5.219999999999999</v>
      </c>
      <c r="L5" s="27">
        <f>'2009-10 3rd Calc'!L5-'0910 Appr.'!L5</f>
        <v>-74.53999999999996</v>
      </c>
      <c r="M5" s="34">
        <f t="shared" si="0"/>
        <v>100.27000000000035</v>
      </c>
    </row>
    <row r="6" spans="1:13" ht="15">
      <c r="A6" s="9" t="s">
        <v>152</v>
      </c>
      <c r="B6" s="10" t="s">
        <v>16</v>
      </c>
      <c r="C6" s="26">
        <f>'2009-10 3rd Calc'!C6-'0910 Appr.'!C6</f>
        <v>50.32999999999993</v>
      </c>
      <c r="D6" s="26">
        <f>'2009-10 3rd Calc'!D6-'0910 Appr.'!D6</f>
        <v>-33.690000000000055</v>
      </c>
      <c r="E6" s="26">
        <f>'2009-10 3rd Calc'!E6-'0910 Appr.'!E6</f>
        <v>-4.1099999999999</v>
      </c>
      <c r="F6" s="26">
        <f>'2009-10 3rd Calc'!F6-'0910 Appr.'!F6</f>
        <v>6.650000000000006</v>
      </c>
      <c r="G6" s="26">
        <f>'2009-10 3rd Calc'!G6-'0910 Appr.'!G6</f>
        <v>-4.28000000000003</v>
      </c>
      <c r="H6" s="26">
        <f>'2009-10 3rd Calc'!H6-'0910 Appr.'!H6</f>
        <v>0.5800000000000125</v>
      </c>
      <c r="I6" s="26">
        <f>'2009-10 3rd Calc'!I6-'0910 Appr.'!I6</f>
        <v>-4.09</v>
      </c>
      <c r="J6" s="26">
        <f>'2009-10 3rd Calc'!J6-'0910 Appr.'!J6</f>
        <v>-2.8300000000000054</v>
      </c>
      <c r="K6" s="26">
        <f>'2009-10 3rd Calc'!K6-'0910 Appr.'!K6</f>
        <v>0.5700000000000001</v>
      </c>
      <c r="L6" s="26">
        <f>'2009-10 3rd Calc'!L6-'0910 Appr.'!L6</f>
        <v>-25.519999999999982</v>
      </c>
      <c r="M6" s="33">
        <f t="shared" si="0"/>
        <v>-16.390000000000025</v>
      </c>
    </row>
    <row r="7" spans="1:13" ht="15">
      <c r="A7" s="4" t="s">
        <v>153</v>
      </c>
      <c r="B7" s="5" t="s">
        <v>17</v>
      </c>
      <c r="C7" s="27">
        <f>'2009-10 3rd Calc'!C7-'0910 Appr.'!C7</f>
        <v>250.44000000000233</v>
      </c>
      <c r="D7" s="27">
        <f>'2009-10 3rd Calc'!D7-'0910 Appr.'!D7</f>
        <v>418.47000000000116</v>
      </c>
      <c r="E7" s="27">
        <f>'2009-10 3rd Calc'!E7-'0910 Appr.'!E7</f>
        <v>235.47999999999956</v>
      </c>
      <c r="F7" s="27">
        <f>'2009-10 3rd Calc'!F7-'0910 Appr.'!F7</f>
        <v>6.4299999999993815</v>
      </c>
      <c r="G7" s="27">
        <f>'2009-10 3rd Calc'!G7-'0910 Appr.'!G7</f>
        <v>-54.32999999999993</v>
      </c>
      <c r="H7" s="27">
        <f>'2009-10 3rd Calc'!H7-'0910 Appr.'!H7</f>
        <v>-12.399999999999636</v>
      </c>
      <c r="I7" s="27">
        <f>'2009-10 3rd Calc'!I7-'0910 Appr.'!I7</f>
        <v>46.51999999999998</v>
      </c>
      <c r="J7" s="27">
        <f>'2009-10 3rd Calc'!J7-'0910 Appr.'!J7</f>
        <v>29.879999999999995</v>
      </c>
      <c r="K7" s="27">
        <f>'2009-10 3rd Calc'!K7-'0910 Appr.'!K7</f>
        <v>-12.699999999999989</v>
      </c>
      <c r="L7" s="27">
        <f>'2009-10 3rd Calc'!L7-'0910 Appr.'!L7</f>
        <v>-9.160000000000082</v>
      </c>
      <c r="M7" s="34">
        <f t="shared" si="0"/>
        <v>898.6300000000028</v>
      </c>
    </row>
    <row r="8" spans="1:13" ht="15">
      <c r="A8" s="9" t="s">
        <v>154</v>
      </c>
      <c r="B8" s="10" t="s">
        <v>18</v>
      </c>
      <c r="C8" s="26">
        <f>'2009-10 3rd Calc'!C8-'0910 Appr.'!C8</f>
        <v>678.8000000000029</v>
      </c>
      <c r="D8" s="26">
        <f>'2009-10 3rd Calc'!D8-'0910 Appr.'!D8</f>
        <v>298.25</v>
      </c>
      <c r="E8" s="26">
        <f>'2009-10 3rd Calc'!E8-'0910 Appr.'!E8</f>
        <v>339.6299999999974</v>
      </c>
      <c r="F8" s="26">
        <f>'2009-10 3rd Calc'!F8-'0910 Appr.'!F8</f>
        <v>50.77000000000044</v>
      </c>
      <c r="G8" s="26">
        <f>'2009-10 3rd Calc'!G8-'0910 Appr.'!G8</f>
        <v>103.63999999999942</v>
      </c>
      <c r="H8" s="26">
        <f>'2009-10 3rd Calc'!H8-'0910 Appr.'!H8</f>
        <v>37.63999999999942</v>
      </c>
      <c r="I8" s="26">
        <f>'2009-10 3rd Calc'!I8-'0910 Appr.'!I8</f>
        <v>250.97999999999956</v>
      </c>
      <c r="J8" s="26">
        <f>'2009-10 3rd Calc'!J8-'0910 Appr.'!J8</f>
        <v>41.87000000000012</v>
      </c>
      <c r="K8" s="26">
        <f>'2009-10 3rd Calc'!K8-'0910 Appr.'!K8</f>
        <v>-45.01999999999998</v>
      </c>
      <c r="L8" s="26">
        <f>'2009-10 3rd Calc'!L8-'0910 Appr.'!L8</f>
        <v>227.3100000000004</v>
      </c>
      <c r="M8" s="33">
        <f t="shared" si="0"/>
        <v>1983.8699999999997</v>
      </c>
    </row>
    <row r="9" spans="1:13" ht="15">
      <c r="A9" s="4" t="s">
        <v>155</v>
      </c>
      <c r="B9" s="5" t="s">
        <v>19</v>
      </c>
      <c r="C9" s="27">
        <f>'2009-10 3rd Calc'!C9-'0910 Appr.'!C9</f>
        <v>12.110000000000014</v>
      </c>
      <c r="D9" s="27">
        <f>'2009-10 3rd Calc'!D9-'0910 Appr.'!D9</f>
        <v>10.049999999999955</v>
      </c>
      <c r="E9" s="27">
        <f>'2009-10 3rd Calc'!E9-'0910 Appr.'!E9</f>
        <v>-6.829999999999984</v>
      </c>
      <c r="F9" s="27">
        <f>'2009-10 3rd Calc'!F9-'0910 Appr.'!F9</f>
        <v>-16.190000000000026</v>
      </c>
      <c r="G9" s="27">
        <f>'2009-10 3rd Calc'!G9-'0910 Appr.'!G9</f>
        <v>-16.340000000000032</v>
      </c>
      <c r="H9" s="27">
        <f>'2009-10 3rd Calc'!H9-'0910 Appr.'!H9</f>
        <v>13.72999999999999</v>
      </c>
      <c r="I9" s="27">
        <f>'2009-10 3rd Calc'!I9-'0910 Appr.'!I9</f>
        <v>-8.35</v>
      </c>
      <c r="J9" s="27">
        <f>'2009-10 3rd Calc'!J9-'0910 Appr.'!J9</f>
        <v>2.3400000000000034</v>
      </c>
      <c r="K9" s="27">
        <f>'2009-10 3rd Calc'!K9-'0910 Appr.'!K9</f>
        <v>-0.17000000000000037</v>
      </c>
      <c r="L9" s="27">
        <f>'2009-10 3rd Calc'!L9-'0910 Appr.'!L9</f>
        <v>1.8100000000000023</v>
      </c>
      <c r="M9" s="34">
        <f t="shared" si="0"/>
        <v>-7.840000000000078</v>
      </c>
    </row>
    <row r="10" spans="1:13" ht="15">
      <c r="A10" s="9" t="s">
        <v>156</v>
      </c>
      <c r="B10" s="10" t="s">
        <v>20</v>
      </c>
      <c r="C10" s="26">
        <f>'2009-10 3rd Calc'!C10-'0910 Appr.'!C10</f>
        <v>-100.90999999999985</v>
      </c>
      <c r="D10" s="26">
        <f>'2009-10 3rd Calc'!D10-'0910 Appr.'!D10</f>
        <v>-20.890000000000327</v>
      </c>
      <c r="E10" s="26">
        <f>'2009-10 3rd Calc'!E10-'0910 Appr.'!E10</f>
        <v>-6.2800000000002</v>
      </c>
      <c r="F10" s="26">
        <f>'2009-10 3rd Calc'!F10-'0910 Appr.'!F10</f>
        <v>-45.48000000000013</v>
      </c>
      <c r="G10" s="26">
        <f>'2009-10 3rd Calc'!G10-'0910 Appr.'!G10</f>
        <v>-36.09999999999991</v>
      </c>
      <c r="H10" s="26">
        <f>'2009-10 3rd Calc'!H10-'0910 Appr.'!H10</f>
        <v>-29.68999999999994</v>
      </c>
      <c r="I10" s="26">
        <f>'2009-10 3rd Calc'!I10-'0910 Appr.'!I10</f>
        <v>-34.78</v>
      </c>
      <c r="J10" s="26">
        <f>'2009-10 3rd Calc'!J10-'0910 Appr.'!J10</f>
        <v>10.909999999999997</v>
      </c>
      <c r="K10" s="26">
        <f>'2009-10 3rd Calc'!K10-'0910 Appr.'!K10</f>
        <v>2.400000000000002</v>
      </c>
      <c r="L10" s="26">
        <f>'2009-10 3rd Calc'!L10-'0910 Appr.'!L10</f>
        <v>49.82999999999993</v>
      </c>
      <c r="M10" s="33">
        <f t="shared" si="0"/>
        <v>-210.99000000000046</v>
      </c>
    </row>
    <row r="11" spans="1:13" ht="15">
      <c r="A11" s="4" t="s">
        <v>157</v>
      </c>
      <c r="B11" s="5" t="s">
        <v>21</v>
      </c>
      <c r="C11" s="27">
        <f>'2009-10 3rd Calc'!C11-'0910 Appr.'!C11</f>
        <v>9.63000000000011</v>
      </c>
      <c r="D11" s="27">
        <f>'2009-10 3rd Calc'!D11-'0910 Appr.'!D11</f>
        <v>94.40999999999985</v>
      </c>
      <c r="E11" s="27">
        <f>'2009-10 3rd Calc'!E11-'0910 Appr.'!E11</f>
        <v>290.0400000000004</v>
      </c>
      <c r="F11" s="27">
        <f>'2009-10 3rd Calc'!F11-'0910 Appr.'!F11</f>
        <v>-17.690000000000055</v>
      </c>
      <c r="G11" s="27">
        <f>'2009-10 3rd Calc'!G11-'0910 Appr.'!G11</f>
        <v>-22.15000000000009</v>
      </c>
      <c r="H11" s="27">
        <f>'2009-10 3rd Calc'!H11-'0910 Appr.'!H11</f>
        <v>-72.52999999999997</v>
      </c>
      <c r="I11" s="27">
        <f>'2009-10 3rd Calc'!I11-'0910 Appr.'!I11</f>
        <v>52.70000000000002</v>
      </c>
      <c r="J11" s="27">
        <f>'2009-10 3rd Calc'!J11-'0910 Appr.'!J11</f>
        <v>-11.009999999999991</v>
      </c>
      <c r="K11" s="27">
        <f>'2009-10 3rd Calc'!K11-'0910 Appr.'!K11</f>
        <v>-11.099999999999994</v>
      </c>
      <c r="L11" s="27">
        <f>'2009-10 3rd Calc'!L11-'0910 Appr.'!L11</f>
        <v>-91.17000000000007</v>
      </c>
      <c r="M11" s="34">
        <f t="shared" si="0"/>
        <v>221.13000000000022</v>
      </c>
    </row>
    <row r="12" spans="1:13" ht="15">
      <c r="A12" s="9" t="s">
        <v>158</v>
      </c>
      <c r="B12" s="10" t="s">
        <v>22</v>
      </c>
      <c r="C12" s="26">
        <f>'2009-10 3rd Calc'!C12-'0910 Appr.'!C12</f>
        <v>-273.9300000000012</v>
      </c>
      <c r="D12" s="26">
        <f>'2009-10 3rd Calc'!D12-'0910 Appr.'!D12</f>
        <v>147.1800000000003</v>
      </c>
      <c r="E12" s="26">
        <f>'2009-10 3rd Calc'!E12-'0910 Appr.'!E12</f>
        <v>-73.84000000000015</v>
      </c>
      <c r="F12" s="26">
        <f>'2009-10 3rd Calc'!F12-'0910 Appr.'!F12</f>
        <v>127.84000000000015</v>
      </c>
      <c r="G12" s="26">
        <f>'2009-10 3rd Calc'!G12-'0910 Appr.'!G12</f>
        <v>62.26999999999998</v>
      </c>
      <c r="H12" s="26">
        <f>'2009-10 3rd Calc'!H12-'0910 Appr.'!H12</f>
        <v>-8.149999999999864</v>
      </c>
      <c r="I12" s="26">
        <f>'2009-10 3rd Calc'!I12-'0910 Appr.'!I12</f>
        <v>17.610000000000014</v>
      </c>
      <c r="J12" s="26">
        <f>'2009-10 3rd Calc'!J12-'0910 Appr.'!J12</f>
        <v>28.880000000000024</v>
      </c>
      <c r="K12" s="26">
        <f>'2009-10 3rd Calc'!K12-'0910 Appr.'!K12</f>
        <v>-18.63000000000001</v>
      </c>
      <c r="L12" s="26">
        <f>'2009-10 3rd Calc'!L12-'0910 Appr.'!L12</f>
        <v>-5.889999999999986</v>
      </c>
      <c r="M12" s="33">
        <f t="shared" si="0"/>
        <v>3.3399999999992502</v>
      </c>
    </row>
    <row r="13" spans="1:13" ht="15">
      <c r="A13" s="4" t="s">
        <v>159</v>
      </c>
      <c r="B13" s="5" t="s">
        <v>23</v>
      </c>
      <c r="C13" s="27">
        <f>'2009-10 3rd Calc'!C13-'0910 Appr.'!C13</f>
        <v>75.78999999999905</v>
      </c>
      <c r="D13" s="27">
        <f>'2009-10 3rd Calc'!D13-'0910 Appr.'!D13</f>
        <v>401.9800000000014</v>
      </c>
      <c r="E13" s="27">
        <f>'2009-10 3rd Calc'!E13-'0910 Appr.'!E13</f>
        <v>233.46999999999935</v>
      </c>
      <c r="F13" s="27">
        <f>'2009-10 3rd Calc'!F13-'0910 Appr.'!F13</f>
        <v>31.4200000000003</v>
      </c>
      <c r="G13" s="27">
        <f>'2009-10 3rd Calc'!G13-'0910 Appr.'!G13</f>
        <v>46.71000000000049</v>
      </c>
      <c r="H13" s="27">
        <f>'2009-10 3rd Calc'!H13-'0910 Appr.'!H13</f>
        <v>113.84999999999991</v>
      </c>
      <c r="I13" s="27">
        <f>'2009-10 3rd Calc'!I13-'0910 Appr.'!I13</f>
        <v>-294.6399999999994</v>
      </c>
      <c r="J13" s="27">
        <f>'2009-10 3rd Calc'!J13-'0910 Appr.'!J13</f>
        <v>8.469999999999942</v>
      </c>
      <c r="K13" s="27">
        <f>'2009-10 3rd Calc'!K13-'0910 Appr.'!K13</f>
        <v>7.740000000000009</v>
      </c>
      <c r="L13" s="27">
        <f>'2009-10 3rd Calc'!L13-'0910 Appr.'!L13</f>
        <v>-126.52999999999997</v>
      </c>
      <c r="M13" s="34">
        <f t="shared" si="0"/>
        <v>498.260000000001</v>
      </c>
    </row>
    <row r="14" spans="1:13" ht="15">
      <c r="A14" s="9" t="s">
        <v>160</v>
      </c>
      <c r="B14" s="10" t="s">
        <v>24</v>
      </c>
      <c r="C14" s="26">
        <f>'2009-10 3rd Calc'!C14-'0910 Appr.'!C14</f>
        <v>7.289999999999509</v>
      </c>
      <c r="D14" s="26">
        <f>'2009-10 3rd Calc'!D14-'0910 Appr.'!D14</f>
        <v>30.76000000000022</v>
      </c>
      <c r="E14" s="26">
        <f>'2009-10 3rd Calc'!E14-'0910 Appr.'!E14</f>
        <v>-54.77999999999997</v>
      </c>
      <c r="F14" s="26">
        <f>'2009-10 3rd Calc'!F14-'0910 Appr.'!F14</f>
        <v>-62.940000000000055</v>
      </c>
      <c r="G14" s="26">
        <f>'2009-10 3rd Calc'!G14-'0910 Appr.'!G14</f>
        <v>-29.299999999999955</v>
      </c>
      <c r="H14" s="26">
        <f>'2009-10 3rd Calc'!H14-'0910 Appr.'!H14</f>
        <v>-13.759999999999991</v>
      </c>
      <c r="I14" s="26">
        <f>'2009-10 3rd Calc'!I14-'0910 Appr.'!I14</f>
        <v>14.279999999999994</v>
      </c>
      <c r="J14" s="26">
        <f>'2009-10 3rd Calc'!J14-'0910 Appr.'!J14</f>
        <v>-3.8400000000000034</v>
      </c>
      <c r="K14" s="26">
        <f>'2009-10 3rd Calc'!K14-'0910 Appr.'!K14</f>
        <v>-3.3999999999999986</v>
      </c>
      <c r="L14" s="26">
        <f>'2009-10 3rd Calc'!L14-'0910 Appr.'!L14</f>
        <v>-16.170000000000016</v>
      </c>
      <c r="M14" s="33">
        <f t="shared" si="0"/>
        <v>-131.86000000000027</v>
      </c>
    </row>
    <row r="15" spans="1:13" ht="15">
      <c r="A15" s="4" t="s">
        <v>161</v>
      </c>
      <c r="B15" s="5" t="s">
        <v>144</v>
      </c>
      <c r="C15" s="27">
        <f>'2009-10 3rd Calc'!C15-'0910 Appr.'!C15</f>
        <v>-8568.409999999996</v>
      </c>
      <c r="D15" s="27">
        <f>'2009-10 3rd Calc'!D15-'0910 Appr.'!D15</f>
        <v>2685.9699999999866</v>
      </c>
      <c r="E15" s="27">
        <f>'2009-10 3rd Calc'!E15-'0910 Appr.'!E15</f>
        <v>1149.0100000000093</v>
      </c>
      <c r="F15" s="27">
        <f>'2009-10 3rd Calc'!F15-'0910 Appr.'!F15</f>
        <v>902.609999999997</v>
      </c>
      <c r="G15" s="27">
        <f>'2009-10 3rd Calc'!G15-'0910 Appr.'!G15</f>
        <v>-666.9199999999983</v>
      </c>
      <c r="H15" s="27">
        <f>'2009-10 3rd Calc'!H15-'0910 Appr.'!H15</f>
        <v>-637.619999999999</v>
      </c>
      <c r="I15" s="27">
        <f>'2009-10 3rd Calc'!I15-'0910 Appr.'!I15</f>
        <v>6388.6500000000015</v>
      </c>
      <c r="J15" s="27">
        <f>'2009-10 3rd Calc'!J15-'0910 Appr.'!J15</f>
        <v>-461.9699999999998</v>
      </c>
      <c r="K15" s="27">
        <f>'2009-10 3rd Calc'!K15-'0910 Appr.'!K15</f>
        <v>-0.9399999999999977</v>
      </c>
      <c r="L15" s="27">
        <f>'2009-10 3rd Calc'!L15-'0910 Appr.'!L15</f>
        <v>225.79000000000087</v>
      </c>
      <c r="M15" s="34">
        <f t="shared" si="0"/>
        <v>1016.1700000000019</v>
      </c>
    </row>
    <row r="16" spans="1:13" ht="15">
      <c r="A16" s="9" t="s">
        <v>162</v>
      </c>
      <c r="B16" s="10" t="s">
        <v>145</v>
      </c>
      <c r="C16" s="26">
        <f>'2009-10 3rd Calc'!C16-'0910 Appr.'!C16</f>
        <v>47.06000000000017</v>
      </c>
      <c r="D16" s="26">
        <f>'2009-10 3rd Calc'!D16-'0910 Appr.'!D16</f>
        <v>-29.1400000000001</v>
      </c>
      <c r="E16" s="26">
        <f>'2009-10 3rd Calc'!E16-'0910 Appr.'!E16</f>
        <v>18.300000000000068</v>
      </c>
      <c r="F16" s="26">
        <f>'2009-10 3rd Calc'!F16-'0910 Appr.'!F16</f>
        <v>-21.159999999999968</v>
      </c>
      <c r="G16" s="26">
        <f>'2009-10 3rd Calc'!G16-'0910 Appr.'!G16</f>
        <v>20.409999999999968</v>
      </c>
      <c r="H16" s="26">
        <f>'2009-10 3rd Calc'!H16-'0910 Appr.'!H16</f>
        <v>6.899999999999977</v>
      </c>
      <c r="I16" s="26">
        <f>'2009-10 3rd Calc'!I16-'0910 Appr.'!I16</f>
        <v>42.11000000000007</v>
      </c>
      <c r="J16" s="26">
        <f>'2009-10 3rd Calc'!J16-'0910 Appr.'!J16</f>
        <v>-0.39000000000000057</v>
      </c>
      <c r="K16" s="26">
        <f>'2009-10 3rd Calc'!K16-'0910 Appr.'!K16</f>
        <v>-3.94</v>
      </c>
      <c r="L16" s="26">
        <f>'2009-10 3rd Calc'!L16-'0910 Appr.'!L16</f>
        <v>-0.060000000000002274</v>
      </c>
      <c r="M16" s="33">
        <f t="shared" si="0"/>
        <v>80.09000000000019</v>
      </c>
    </row>
    <row r="17" spans="1:13" ht="15">
      <c r="A17" s="4" t="s">
        <v>163</v>
      </c>
      <c r="B17" s="5" t="s">
        <v>27</v>
      </c>
      <c r="C17" s="27">
        <f>'2009-10 3rd Calc'!C17-'0910 Appr.'!C17</f>
        <v>-70.55000000000007</v>
      </c>
      <c r="D17" s="27">
        <f>'2009-10 3rd Calc'!D17-'0910 Appr.'!D17</f>
        <v>8.600000000000023</v>
      </c>
      <c r="E17" s="27">
        <f>'2009-10 3rd Calc'!E17-'0910 Appr.'!E17</f>
        <v>-11.199999999999989</v>
      </c>
      <c r="F17" s="27">
        <f>'2009-10 3rd Calc'!F17-'0910 Appr.'!F17</f>
        <v>93.01999999999998</v>
      </c>
      <c r="G17" s="27">
        <f>'2009-10 3rd Calc'!G17-'0910 Appr.'!G17</f>
        <v>-3.7600000000000193</v>
      </c>
      <c r="H17" s="27">
        <f>'2009-10 3rd Calc'!H17-'0910 Appr.'!H17</f>
        <v>18.809999999999988</v>
      </c>
      <c r="I17" s="27">
        <f>'2009-10 3rd Calc'!I17-'0910 Appr.'!I17</f>
        <v>0</v>
      </c>
      <c r="J17" s="27">
        <f>'2009-10 3rd Calc'!J17-'0910 Appr.'!J17</f>
        <v>1.3500000000000014</v>
      </c>
      <c r="K17" s="27">
        <f>'2009-10 3rd Calc'!K17-'0910 Appr.'!K17</f>
        <v>1.83</v>
      </c>
      <c r="L17" s="27">
        <f>'2009-10 3rd Calc'!L17-'0910 Appr.'!L17</f>
        <v>-16.299999999999997</v>
      </c>
      <c r="M17" s="34">
        <f t="shared" si="0"/>
        <v>21.79999999999992</v>
      </c>
    </row>
    <row r="18" spans="1:13" ht="15">
      <c r="A18" s="9" t="s">
        <v>164</v>
      </c>
      <c r="B18" s="10" t="s">
        <v>28</v>
      </c>
      <c r="C18" s="26">
        <f>'2009-10 3rd Calc'!C18-'0910 Appr.'!C18</f>
        <v>-288.15000000000146</v>
      </c>
      <c r="D18" s="26">
        <f>'2009-10 3rd Calc'!D18-'0910 Appr.'!D18</f>
        <v>1295.5399999999936</v>
      </c>
      <c r="E18" s="26">
        <f>'2009-10 3rd Calc'!E18-'0910 Appr.'!E18</f>
        <v>26.68000000000029</v>
      </c>
      <c r="F18" s="26">
        <f>'2009-10 3rd Calc'!F18-'0910 Appr.'!F18</f>
        <v>-339.0000000000009</v>
      </c>
      <c r="G18" s="26">
        <f>'2009-10 3rd Calc'!G18-'0910 Appr.'!G18</f>
        <v>-143.4300000000003</v>
      </c>
      <c r="H18" s="26">
        <f>'2009-10 3rd Calc'!H18-'0910 Appr.'!H18</f>
        <v>-11.720000000000255</v>
      </c>
      <c r="I18" s="26">
        <f>'2009-10 3rd Calc'!I18-'0910 Appr.'!I18</f>
        <v>200.67999999999984</v>
      </c>
      <c r="J18" s="26">
        <f>'2009-10 3rd Calc'!J18-'0910 Appr.'!J18</f>
        <v>-182.3800000000001</v>
      </c>
      <c r="K18" s="26">
        <f>'2009-10 3rd Calc'!K18-'0910 Appr.'!K18</f>
        <v>-24.83000000000004</v>
      </c>
      <c r="L18" s="26">
        <f>'2009-10 3rd Calc'!L18-'0910 Appr.'!L18</f>
        <v>-444.62000000000035</v>
      </c>
      <c r="M18" s="33">
        <f t="shared" si="0"/>
        <v>88.76999999999032</v>
      </c>
    </row>
    <row r="19" spans="1:13" ht="15">
      <c r="A19" s="4" t="s">
        <v>165</v>
      </c>
      <c r="B19" s="5" t="s">
        <v>29</v>
      </c>
      <c r="C19" s="27">
        <f>'2009-10 3rd Calc'!C19-'0910 Appr.'!C19</f>
        <v>-3.8299999999999272</v>
      </c>
      <c r="D19" s="27">
        <f>'2009-10 3rd Calc'!D19-'0910 Appr.'!D19</f>
        <v>323.9899999999998</v>
      </c>
      <c r="E19" s="27">
        <f>'2009-10 3rd Calc'!E19-'0910 Appr.'!E19</f>
        <v>198.0600000000004</v>
      </c>
      <c r="F19" s="27">
        <f>'2009-10 3rd Calc'!F19-'0910 Appr.'!F19</f>
        <v>79.51000000000022</v>
      </c>
      <c r="G19" s="27">
        <f>'2009-10 3rd Calc'!G19-'0910 Appr.'!G19</f>
        <v>79.38999999999987</v>
      </c>
      <c r="H19" s="27">
        <f>'2009-10 3rd Calc'!H19-'0910 Appr.'!H19</f>
        <v>25.120000000000346</v>
      </c>
      <c r="I19" s="27">
        <f>'2009-10 3rd Calc'!I19-'0910 Appr.'!I19</f>
        <v>48.279999999999944</v>
      </c>
      <c r="J19" s="27">
        <f>'2009-10 3rd Calc'!J19-'0910 Appr.'!J19</f>
        <v>-16.739999999999952</v>
      </c>
      <c r="K19" s="27">
        <f>'2009-10 3rd Calc'!K19-'0910 Appr.'!K19</f>
        <v>16.77000000000001</v>
      </c>
      <c r="L19" s="27">
        <f>'2009-10 3rd Calc'!L19-'0910 Appr.'!L19</f>
        <v>-5.059999999999945</v>
      </c>
      <c r="M19" s="34">
        <f t="shared" si="0"/>
        <v>745.4900000000007</v>
      </c>
    </row>
    <row r="20" spans="1:13" ht="15">
      <c r="A20" s="9" t="s">
        <v>166</v>
      </c>
      <c r="B20" s="10" t="s">
        <v>30</v>
      </c>
      <c r="C20" s="26">
        <f>'2009-10 3rd Calc'!C20-'0910 Appr.'!C20</f>
        <v>-45.7800000000002</v>
      </c>
      <c r="D20" s="26">
        <f>'2009-10 3rd Calc'!D20-'0910 Appr.'!D20</f>
        <v>146.4300000000003</v>
      </c>
      <c r="E20" s="26">
        <f>'2009-10 3rd Calc'!E20-'0910 Appr.'!E20</f>
        <v>-5.059999999999945</v>
      </c>
      <c r="F20" s="26">
        <f>'2009-10 3rd Calc'!F20-'0910 Appr.'!F20</f>
        <v>2.5499999999999545</v>
      </c>
      <c r="G20" s="26">
        <f>'2009-10 3rd Calc'!G20-'0910 Appr.'!G20</f>
        <v>-48.09000000000003</v>
      </c>
      <c r="H20" s="26">
        <f>'2009-10 3rd Calc'!H20-'0910 Appr.'!H20</f>
        <v>2.3799999999999955</v>
      </c>
      <c r="I20" s="26">
        <f>'2009-10 3rd Calc'!I20-'0910 Appr.'!I20</f>
        <v>-37.35999999999993</v>
      </c>
      <c r="J20" s="26">
        <f>'2009-10 3rd Calc'!J20-'0910 Appr.'!J20</f>
        <v>-2.5700000000000003</v>
      </c>
      <c r="K20" s="26">
        <f>'2009-10 3rd Calc'!K20-'0910 Appr.'!K20</f>
        <v>-4.32</v>
      </c>
      <c r="L20" s="26">
        <f>'2009-10 3rd Calc'!L20-'0910 Appr.'!L20</f>
        <v>7.930000000000007</v>
      </c>
      <c r="M20" s="33">
        <f t="shared" si="0"/>
        <v>16.11000000000014</v>
      </c>
    </row>
    <row r="21" spans="1:13" ht="15">
      <c r="A21" s="4" t="s">
        <v>167</v>
      </c>
      <c r="B21" s="5" t="s">
        <v>31</v>
      </c>
      <c r="C21" s="27">
        <f>'2009-10 3rd Calc'!C21-'0910 Appr.'!C21</f>
        <v>-29.03000000000003</v>
      </c>
      <c r="D21" s="27">
        <f>'2009-10 3rd Calc'!D21-'0910 Appr.'!D21</f>
        <v>2.7399999999999523</v>
      </c>
      <c r="E21" s="27">
        <f>'2009-10 3rd Calc'!E21-'0910 Appr.'!E21</f>
        <v>12.180000000000007</v>
      </c>
      <c r="F21" s="27">
        <f>'2009-10 3rd Calc'!F21-'0910 Appr.'!F21</f>
        <v>-0.7400000000000091</v>
      </c>
      <c r="G21" s="27">
        <f>'2009-10 3rd Calc'!G21-'0910 Appr.'!G21</f>
        <v>5.589999999999989</v>
      </c>
      <c r="H21" s="27">
        <f>'2009-10 3rd Calc'!H21-'0910 Appr.'!H21</f>
        <v>4.619999999999997</v>
      </c>
      <c r="I21" s="27">
        <f>'2009-10 3rd Calc'!I21-'0910 Appr.'!I21</f>
        <v>-3.649999999999999</v>
      </c>
      <c r="J21" s="27">
        <f>'2009-10 3rd Calc'!J21-'0910 Appr.'!J21</f>
        <v>-1.3900000000000006</v>
      </c>
      <c r="K21" s="27">
        <f>'2009-10 3rd Calc'!K21-'0910 Appr.'!K21</f>
        <v>-0.9500000000000002</v>
      </c>
      <c r="L21" s="27">
        <f>'2009-10 3rd Calc'!L21-'0910 Appr.'!L21</f>
        <v>-6.990000000000002</v>
      </c>
      <c r="M21" s="34">
        <f t="shared" si="0"/>
        <v>-17.620000000000093</v>
      </c>
    </row>
    <row r="22" spans="1:13" ht="15">
      <c r="A22" s="9" t="s">
        <v>168</v>
      </c>
      <c r="B22" s="10" t="s">
        <v>32</v>
      </c>
      <c r="C22" s="26">
        <f>'2009-10 3rd Calc'!C22-'0910 Appr.'!C22</f>
        <v>1.349999999999909</v>
      </c>
      <c r="D22" s="26">
        <f>'2009-10 3rd Calc'!D22-'0910 Appr.'!D22</f>
        <v>67.16000000000008</v>
      </c>
      <c r="E22" s="26">
        <f>'2009-10 3rd Calc'!E22-'0910 Appr.'!E22</f>
        <v>51.70999999999992</v>
      </c>
      <c r="F22" s="26">
        <f>'2009-10 3rd Calc'!F22-'0910 Appr.'!F22</f>
        <v>-33.03000000000003</v>
      </c>
      <c r="G22" s="26">
        <f>'2009-10 3rd Calc'!G22-'0910 Appr.'!G22</f>
        <v>-25.920000000000016</v>
      </c>
      <c r="H22" s="26">
        <f>'2009-10 3rd Calc'!H22-'0910 Appr.'!H22</f>
        <v>-5.47999999999999</v>
      </c>
      <c r="I22" s="26">
        <f>'2009-10 3rd Calc'!I22-'0910 Appr.'!I22</f>
        <v>27.749999999999943</v>
      </c>
      <c r="J22" s="26">
        <f>'2009-10 3rd Calc'!J22-'0910 Appr.'!J22</f>
        <v>-22.05</v>
      </c>
      <c r="K22" s="26">
        <f>'2009-10 3rd Calc'!K22-'0910 Appr.'!K22</f>
        <v>-9.769999999999998</v>
      </c>
      <c r="L22" s="26">
        <f>'2009-10 3rd Calc'!L22-'0910 Appr.'!L22</f>
        <v>-19.20999999999998</v>
      </c>
      <c r="M22" s="33">
        <f t="shared" si="0"/>
        <v>32.50999999999985</v>
      </c>
    </row>
    <row r="23" spans="1:13" ht="15">
      <c r="A23" s="4" t="s">
        <v>169</v>
      </c>
      <c r="B23" s="5" t="s">
        <v>33</v>
      </c>
      <c r="C23" s="27">
        <f>'2009-10 3rd Calc'!C23-'0910 Appr.'!C23</f>
        <v>-11.979999999999905</v>
      </c>
      <c r="D23" s="27">
        <f>'2009-10 3rd Calc'!D23-'0910 Appr.'!D23</f>
        <v>48.14999999999998</v>
      </c>
      <c r="E23" s="27">
        <f>'2009-10 3rd Calc'!E23-'0910 Appr.'!E23</f>
        <v>-22.43999999999994</v>
      </c>
      <c r="F23" s="27">
        <f>'2009-10 3rd Calc'!F23-'0910 Appr.'!F23</f>
        <v>-7.069999999999993</v>
      </c>
      <c r="G23" s="27">
        <f>'2009-10 3rd Calc'!G23-'0910 Appr.'!G23</f>
        <v>-17.639999999999986</v>
      </c>
      <c r="H23" s="27">
        <f>'2009-10 3rd Calc'!H23-'0910 Appr.'!H23</f>
        <v>20.759999999999962</v>
      </c>
      <c r="I23" s="27">
        <f>'2009-10 3rd Calc'!I23-'0910 Appr.'!I23</f>
        <v>0</v>
      </c>
      <c r="J23" s="27">
        <f>'2009-10 3rd Calc'!J23-'0910 Appr.'!J23</f>
        <v>-2.969999999999999</v>
      </c>
      <c r="K23" s="27">
        <f>'2009-10 3rd Calc'!K23-'0910 Appr.'!K23</f>
        <v>1.7899999999999974</v>
      </c>
      <c r="L23" s="27">
        <f>'2009-10 3rd Calc'!L23-'0910 Appr.'!L23</f>
        <v>-3.3700000000000045</v>
      </c>
      <c r="M23" s="34">
        <f t="shared" si="0"/>
        <v>5.230000000000109</v>
      </c>
    </row>
    <row r="24" spans="1:13" ht="15">
      <c r="A24" s="9" t="s">
        <v>170</v>
      </c>
      <c r="B24" s="10" t="s">
        <v>34</v>
      </c>
      <c r="C24" s="26">
        <f>'2009-10 3rd Calc'!C24-'0910 Appr.'!C24</f>
        <v>4.430000000000007</v>
      </c>
      <c r="D24" s="26">
        <f>'2009-10 3rd Calc'!D24-'0910 Appr.'!D24</f>
        <v>25.79000000000002</v>
      </c>
      <c r="E24" s="26">
        <f>'2009-10 3rd Calc'!E24-'0910 Appr.'!E24</f>
        <v>20.660000000000025</v>
      </c>
      <c r="F24" s="26">
        <f>'2009-10 3rd Calc'!F24-'0910 Appr.'!F24</f>
        <v>19.820000000000007</v>
      </c>
      <c r="G24" s="26">
        <f>'2009-10 3rd Calc'!G24-'0910 Appr.'!G24</f>
        <v>-15.039999999999992</v>
      </c>
      <c r="H24" s="26">
        <f>'2009-10 3rd Calc'!H24-'0910 Appr.'!H24</f>
        <v>-5.63000000000001</v>
      </c>
      <c r="I24" s="26">
        <f>'2009-10 3rd Calc'!I24-'0910 Appr.'!I24</f>
        <v>7.600000000000001</v>
      </c>
      <c r="J24" s="26">
        <f>'2009-10 3rd Calc'!J24-'0910 Appr.'!J24</f>
        <v>-1.19</v>
      </c>
      <c r="K24" s="26">
        <f>'2009-10 3rd Calc'!K24-'0910 Appr.'!K24</f>
        <v>0</v>
      </c>
      <c r="L24" s="26">
        <f>'2009-10 3rd Calc'!L24-'0910 Appr.'!L24</f>
        <v>-1.7600000000000051</v>
      </c>
      <c r="M24" s="33">
        <f t="shared" si="0"/>
        <v>54.68000000000006</v>
      </c>
    </row>
    <row r="25" spans="1:13" ht="15">
      <c r="A25" s="4" t="s">
        <v>171</v>
      </c>
      <c r="B25" s="5" t="s">
        <v>35</v>
      </c>
      <c r="C25" s="27">
        <f>'2009-10 3rd Calc'!C25-'0910 Appr.'!C25</f>
        <v>0.4800000000000182</v>
      </c>
      <c r="D25" s="27">
        <f>'2009-10 3rd Calc'!D25-'0910 Appr.'!D25</f>
        <v>-7.830000000000041</v>
      </c>
      <c r="E25" s="27">
        <f>'2009-10 3rd Calc'!E25-'0910 Appr.'!E25</f>
        <v>-42.519999999999925</v>
      </c>
      <c r="F25" s="27">
        <f>'2009-10 3rd Calc'!F25-'0910 Appr.'!F25</f>
        <v>21.629999999999995</v>
      </c>
      <c r="G25" s="27">
        <f>'2009-10 3rd Calc'!G25-'0910 Appr.'!G25</f>
        <v>39.43000000000001</v>
      </c>
      <c r="H25" s="27">
        <f>'2009-10 3rd Calc'!H25-'0910 Appr.'!H25</f>
        <v>-27.97999999999999</v>
      </c>
      <c r="I25" s="27">
        <f>'2009-10 3rd Calc'!I25-'0910 Appr.'!I25</f>
        <v>0</v>
      </c>
      <c r="J25" s="27">
        <f>'2009-10 3rd Calc'!J25-'0910 Appr.'!J25</f>
        <v>-1.7899999999999991</v>
      </c>
      <c r="K25" s="27">
        <f>'2009-10 3rd Calc'!K25-'0910 Appr.'!K25</f>
        <v>-1.37</v>
      </c>
      <c r="L25" s="27">
        <f>'2009-10 3rd Calc'!L25-'0910 Appr.'!L25</f>
        <v>8.310000000000002</v>
      </c>
      <c r="M25" s="34">
        <f t="shared" si="0"/>
        <v>-11.639999999999933</v>
      </c>
    </row>
    <row r="26" spans="1:13" ht="15">
      <c r="A26" s="9" t="s">
        <v>172</v>
      </c>
      <c r="B26" s="10" t="s">
        <v>36</v>
      </c>
      <c r="C26" s="26">
        <f>'2009-10 3rd Calc'!C26-'0910 Appr.'!C26</f>
        <v>-50.92999999999995</v>
      </c>
      <c r="D26" s="26">
        <f>'2009-10 3rd Calc'!D26-'0910 Appr.'!D26</f>
        <v>-37.84000000000003</v>
      </c>
      <c r="E26" s="26">
        <f>'2009-10 3rd Calc'!E26-'0910 Appr.'!E26</f>
        <v>29.129999999999995</v>
      </c>
      <c r="F26" s="26">
        <f>'2009-10 3rd Calc'!F26-'0910 Appr.'!F26</f>
        <v>19.730000000000004</v>
      </c>
      <c r="G26" s="26">
        <f>'2009-10 3rd Calc'!G26-'0910 Appr.'!G26</f>
        <v>14.690000000000005</v>
      </c>
      <c r="H26" s="26">
        <f>'2009-10 3rd Calc'!H26-'0910 Appr.'!H26</f>
        <v>-15.530000000000001</v>
      </c>
      <c r="I26" s="26">
        <f>'2009-10 3rd Calc'!I26-'0910 Appr.'!I26</f>
        <v>14.130000000000003</v>
      </c>
      <c r="J26" s="26">
        <f>'2009-10 3rd Calc'!J26-'0910 Appr.'!J26</f>
        <v>2.3199999999999967</v>
      </c>
      <c r="K26" s="26">
        <f>'2009-10 3rd Calc'!K26-'0910 Appr.'!K26</f>
        <v>-7.039999999999999</v>
      </c>
      <c r="L26" s="26">
        <f>'2009-10 3rd Calc'!L26-'0910 Appr.'!L26</f>
        <v>-8.769999999999996</v>
      </c>
      <c r="M26" s="33">
        <f t="shared" si="0"/>
        <v>-40.10999999999997</v>
      </c>
    </row>
    <row r="27" spans="1:13" ht="15">
      <c r="A27" s="4" t="s">
        <v>173</v>
      </c>
      <c r="B27" s="5" t="s">
        <v>37</v>
      </c>
      <c r="C27" s="27">
        <f>'2009-10 3rd Calc'!C27-'0910 Appr.'!C27</f>
        <v>-32.88999999999987</v>
      </c>
      <c r="D27" s="27">
        <f>'2009-10 3rd Calc'!D27-'0910 Appr.'!D27</f>
        <v>30.670000000000073</v>
      </c>
      <c r="E27" s="27">
        <f>'2009-10 3rd Calc'!E27-'0910 Appr.'!E27</f>
        <v>-42.66999999999996</v>
      </c>
      <c r="F27" s="27">
        <f>'2009-10 3rd Calc'!F27-'0910 Appr.'!F27</f>
        <v>-13.139999999999986</v>
      </c>
      <c r="G27" s="27">
        <f>'2009-10 3rd Calc'!G27-'0910 Appr.'!G27</f>
        <v>-35.31</v>
      </c>
      <c r="H27" s="27">
        <f>'2009-10 3rd Calc'!H27-'0910 Appr.'!H27</f>
        <v>-37.59000000000003</v>
      </c>
      <c r="I27" s="27">
        <f>'2009-10 3rd Calc'!I27-'0910 Appr.'!I27</f>
        <v>-1</v>
      </c>
      <c r="J27" s="27">
        <f>'2009-10 3rd Calc'!J27-'0910 Appr.'!J27</f>
        <v>1.9399999999999977</v>
      </c>
      <c r="K27" s="27">
        <f>'2009-10 3rd Calc'!K27-'0910 Appr.'!K27</f>
        <v>-1.06</v>
      </c>
      <c r="L27" s="27">
        <f>'2009-10 3rd Calc'!L27-'0910 Appr.'!L27</f>
        <v>6.9399999999999835</v>
      </c>
      <c r="M27" s="34">
        <f t="shared" si="0"/>
        <v>-124.1099999999998</v>
      </c>
    </row>
    <row r="28" spans="1:13" ht="15">
      <c r="A28" s="9" t="s">
        <v>174</v>
      </c>
      <c r="B28" s="10" t="s">
        <v>38</v>
      </c>
      <c r="C28" s="26">
        <f>'2009-10 3rd Calc'!C28-'0910 Appr.'!C28</f>
        <v>-110.65000000000009</v>
      </c>
      <c r="D28" s="26">
        <f>'2009-10 3rd Calc'!D28-'0910 Appr.'!D28</f>
        <v>4.400000000000091</v>
      </c>
      <c r="E28" s="26">
        <f>'2009-10 3rd Calc'!E28-'0910 Appr.'!E28</f>
        <v>85.69999999999982</v>
      </c>
      <c r="F28" s="26">
        <f>'2009-10 3rd Calc'!F28-'0910 Appr.'!F28</f>
        <v>25.409999999999968</v>
      </c>
      <c r="G28" s="26">
        <f>'2009-10 3rd Calc'!G28-'0910 Appr.'!G28</f>
        <v>17.310000000000002</v>
      </c>
      <c r="H28" s="26">
        <f>'2009-10 3rd Calc'!H28-'0910 Appr.'!H28</f>
        <v>-87.01999999999998</v>
      </c>
      <c r="I28" s="26">
        <f>'2009-10 3rd Calc'!I28-'0910 Appr.'!I28</f>
        <v>117.93</v>
      </c>
      <c r="J28" s="26">
        <f>'2009-10 3rd Calc'!J28-'0910 Appr.'!J28</f>
        <v>-0.38000000000000256</v>
      </c>
      <c r="K28" s="26">
        <f>'2009-10 3rd Calc'!K28-'0910 Appr.'!K28</f>
        <v>1.7500000000000009</v>
      </c>
      <c r="L28" s="26">
        <f>'2009-10 3rd Calc'!L28-'0910 Appr.'!L28</f>
        <v>36.55000000000001</v>
      </c>
      <c r="M28" s="33">
        <f t="shared" si="0"/>
        <v>90.99999999999983</v>
      </c>
    </row>
    <row r="29" spans="1:13" ht="15">
      <c r="A29" s="4" t="s">
        <v>175</v>
      </c>
      <c r="B29" s="5" t="s">
        <v>39</v>
      </c>
      <c r="C29" s="27">
        <f>'2009-10 3rd Calc'!C29-'0910 Appr.'!C29</f>
        <v>210.6199999999999</v>
      </c>
      <c r="D29" s="27">
        <f>'2009-10 3rd Calc'!D29-'0910 Appr.'!D29</f>
        <v>145.95000000000073</v>
      </c>
      <c r="E29" s="27">
        <f>'2009-10 3rd Calc'!E29-'0910 Appr.'!E29</f>
        <v>201.57999999999993</v>
      </c>
      <c r="F29" s="27">
        <f>'2009-10 3rd Calc'!F29-'0910 Appr.'!F29</f>
        <v>-132.03999999999996</v>
      </c>
      <c r="G29" s="27">
        <f>'2009-10 3rd Calc'!G29-'0910 Appr.'!G29</f>
        <v>-108.80999999999995</v>
      </c>
      <c r="H29" s="27">
        <f>'2009-10 3rd Calc'!H29-'0910 Appr.'!H29</f>
        <v>-51.80000000000018</v>
      </c>
      <c r="I29" s="27">
        <f>'2009-10 3rd Calc'!I29-'0910 Appr.'!I29</f>
        <v>-58.39999999999998</v>
      </c>
      <c r="J29" s="27">
        <f>'2009-10 3rd Calc'!J29-'0910 Appr.'!J29</f>
        <v>3.2700000000000102</v>
      </c>
      <c r="K29" s="27">
        <f>'2009-10 3rd Calc'!K29-'0910 Appr.'!K29</f>
        <v>-3.1400000000000006</v>
      </c>
      <c r="L29" s="27">
        <f>'2009-10 3rd Calc'!L29-'0910 Appr.'!L29</f>
        <v>20.91999999999996</v>
      </c>
      <c r="M29" s="34">
        <f t="shared" si="0"/>
        <v>228.15000000000043</v>
      </c>
    </row>
    <row r="30" spans="1:13" ht="15">
      <c r="A30" s="9" t="s">
        <v>176</v>
      </c>
      <c r="B30" s="10" t="s">
        <v>40</v>
      </c>
      <c r="C30" s="26">
        <f>'2009-10 3rd Calc'!C30-'0910 Appr.'!C30</f>
        <v>-13.980000000000018</v>
      </c>
      <c r="D30" s="26">
        <f>'2009-10 3rd Calc'!D30-'0910 Appr.'!D30</f>
        <v>1.7899999999999636</v>
      </c>
      <c r="E30" s="26">
        <f>'2009-10 3rd Calc'!E30-'0910 Appr.'!E30</f>
        <v>6.430000000000291</v>
      </c>
      <c r="F30" s="26">
        <f>'2009-10 3rd Calc'!F30-'0910 Appr.'!F30</f>
        <v>-9.010000000000048</v>
      </c>
      <c r="G30" s="26">
        <f>'2009-10 3rd Calc'!G30-'0910 Appr.'!G30</f>
        <v>0.2299999999999045</v>
      </c>
      <c r="H30" s="26">
        <f>'2009-10 3rd Calc'!H30-'0910 Appr.'!H30</f>
        <v>-7.559999999999945</v>
      </c>
      <c r="I30" s="26">
        <f>'2009-10 3rd Calc'!I30-'0910 Appr.'!I30</f>
        <v>-47.110000000000014</v>
      </c>
      <c r="J30" s="26">
        <f>'2009-10 3rd Calc'!J30-'0910 Appr.'!J30</f>
        <v>-37.75999999999999</v>
      </c>
      <c r="K30" s="26">
        <f>'2009-10 3rd Calc'!K30-'0910 Appr.'!K30</f>
        <v>-5.48</v>
      </c>
      <c r="L30" s="26">
        <f>'2009-10 3rd Calc'!L30-'0910 Appr.'!L30</f>
        <v>-28.029999999999973</v>
      </c>
      <c r="M30" s="33">
        <f t="shared" si="0"/>
        <v>-140.47999999999985</v>
      </c>
    </row>
    <row r="31" spans="1:13" ht="15">
      <c r="A31" s="4" t="s">
        <v>177</v>
      </c>
      <c r="B31" s="5" t="s">
        <v>41</v>
      </c>
      <c r="C31" s="27">
        <f>'2009-10 3rd Calc'!C31-'0910 Appr.'!C31</f>
        <v>252.8199999999997</v>
      </c>
      <c r="D31" s="27">
        <f>'2009-10 3rd Calc'!D31-'0910 Appr.'!D31</f>
        <v>317.4599999999991</v>
      </c>
      <c r="E31" s="27">
        <f>'2009-10 3rd Calc'!E31-'0910 Appr.'!E31</f>
        <v>1187.2900000000009</v>
      </c>
      <c r="F31" s="27">
        <f>'2009-10 3rd Calc'!F31-'0910 Appr.'!F31</f>
        <v>681.6299999999992</v>
      </c>
      <c r="G31" s="27">
        <f>'2009-10 3rd Calc'!G31-'0910 Appr.'!G31</f>
        <v>432.90999999999985</v>
      </c>
      <c r="H31" s="27">
        <f>'2009-10 3rd Calc'!H31-'0910 Appr.'!H31</f>
        <v>189.17000000000098</v>
      </c>
      <c r="I31" s="27">
        <f>'2009-10 3rd Calc'!I31-'0910 Appr.'!I31</f>
        <v>-187.41999999999643</v>
      </c>
      <c r="J31" s="27">
        <f>'2009-10 3rd Calc'!J31-'0910 Appr.'!J31</f>
        <v>70.25999999999999</v>
      </c>
      <c r="K31" s="27">
        <f>'2009-10 3rd Calc'!K31-'0910 Appr.'!K31</f>
        <v>-82.18</v>
      </c>
      <c r="L31" s="27">
        <f>'2009-10 3rd Calc'!L31-'0910 Appr.'!L31</f>
        <v>-231.86000000000058</v>
      </c>
      <c r="M31" s="34">
        <f t="shared" si="0"/>
        <v>2630.080000000003</v>
      </c>
    </row>
    <row r="32" spans="1:13" ht="15">
      <c r="A32" s="9" t="s">
        <v>178</v>
      </c>
      <c r="B32" s="10" t="s">
        <v>42</v>
      </c>
      <c r="C32" s="26">
        <f>'2009-10 3rd Calc'!C32-'0910 Appr.'!C32</f>
        <v>-19.00999999999999</v>
      </c>
      <c r="D32" s="26">
        <f>'2009-10 3rd Calc'!D32-'0910 Appr.'!D32</f>
        <v>-45.409999999999854</v>
      </c>
      <c r="E32" s="26">
        <f>'2009-10 3rd Calc'!E32-'0910 Appr.'!E32</f>
        <v>16.06000000000006</v>
      </c>
      <c r="F32" s="26">
        <f>'2009-10 3rd Calc'!F32-'0910 Appr.'!F32</f>
        <v>13.500000000000028</v>
      </c>
      <c r="G32" s="26">
        <f>'2009-10 3rd Calc'!G32-'0910 Appr.'!G32</f>
        <v>-10.429999999999978</v>
      </c>
      <c r="H32" s="26">
        <f>'2009-10 3rd Calc'!H32-'0910 Appr.'!H32</f>
        <v>-1.8599999999999994</v>
      </c>
      <c r="I32" s="26">
        <f>'2009-10 3rd Calc'!I32-'0910 Appr.'!I32</f>
        <v>0.45999999999999996</v>
      </c>
      <c r="J32" s="26">
        <f>'2009-10 3rd Calc'!J32-'0910 Appr.'!J32</f>
        <v>-1.9899999999999984</v>
      </c>
      <c r="K32" s="26">
        <f>'2009-10 3rd Calc'!K32-'0910 Appr.'!K32</f>
        <v>0.52</v>
      </c>
      <c r="L32" s="26">
        <f>'2009-10 3rd Calc'!L32-'0910 Appr.'!L32</f>
        <v>-9.099999999999994</v>
      </c>
      <c r="M32" s="33">
        <f t="shared" si="0"/>
        <v>-57.25999999999973</v>
      </c>
    </row>
    <row r="33" spans="1:13" ht="15">
      <c r="A33" s="4" t="s">
        <v>179</v>
      </c>
      <c r="B33" s="5" t="s">
        <v>43</v>
      </c>
      <c r="C33" s="27">
        <f>'2009-10 3rd Calc'!C33-'0910 Appr.'!C33</f>
        <v>-153.6300000000001</v>
      </c>
      <c r="D33" s="27">
        <f>'2009-10 3rd Calc'!D33-'0910 Appr.'!D33</f>
        <v>-71.70000000000073</v>
      </c>
      <c r="E33" s="27">
        <f>'2009-10 3rd Calc'!E33-'0910 Appr.'!E33</f>
        <v>23.61999999999989</v>
      </c>
      <c r="F33" s="27">
        <f>'2009-10 3rd Calc'!F33-'0910 Appr.'!F33</f>
        <v>133.85000000000002</v>
      </c>
      <c r="G33" s="27">
        <f>'2009-10 3rd Calc'!G33-'0910 Appr.'!G33</f>
        <v>29.700000000000045</v>
      </c>
      <c r="H33" s="27">
        <f>'2009-10 3rd Calc'!H33-'0910 Appr.'!H33</f>
        <v>-37.84999999999991</v>
      </c>
      <c r="I33" s="27">
        <f>'2009-10 3rd Calc'!I33-'0910 Appr.'!I33</f>
        <v>2.1799999999998363</v>
      </c>
      <c r="J33" s="27">
        <f>'2009-10 3rd Calc'!J33-'0910 Appr.'!J33</f>
        <v>4.530000000000015</v>
      </c>
      <c r="K33" s="27">
        <f>'2009-10 3rd Calc'!K33-'0910 Appr.'!K33</f>
        <v>-1.2100000000000009</v>
      </c>
      <c r="L33" s="27">
        <f>'2009-10 3rd Calc'!L33-'0910 Appr.'!L33</f>
        <v>-58.17999999999995</v>
      </c>
      <c r="M33" s="34">
        <f t="shared" si="0"/>
        <v>-128.69000000000088</v>
      </c>
    </row>
    <row r="34" spans="1:13" ht="15">
      <c r="A34" s="9" t="s">
        <v>180</v>
      </c>
      <c r="B34" s="10" t="s">
        <v>44</v>
      </c>
      <c r="C34" s="26">
        <f>'2009-10 3rd Calc'!C34-'0910 Appr.'!C34</f>
        <v>8.240000000000009</v>
      </c>
      <c r="D34" s="26">
        <f>'2009-10 3rd Calc'!D34-'0910 Appr.'!D34</f>
        <v>36.14000000000033</v>
      </c>
      <c r="E34" s="26">
        <f>'2009-10 3rd Calc'!E34-'0910 Appr.'!E34</f>
        <v>141.30999999999995</v>
      </c>
      <c r="F34" s="26">
        <f>'2009-10 3rd Calc'!F34-'0910 Appr.'!F34</f>
        <v>-79.37</v>
      </c>
      <c r="G34" s="26">
        <f>'2009-10 3rd Calc'!G34-'0910 Appr.'!G34</f>
        <v>-26.740000000000066</v>
      </c>
      <c r="H34" s="26">
        <f>'2009-10 3rd Calc'!H34-'0910 Appr.'!H34</f>
        <v>-64</v>
      </c>
      <c r="I34" s="26">
        <f>'2009-10 3rd Calc'!I34-'0910 Appr.'!I34</f>
        <v>-10.470000000000006</v>
      </c>
      <c r="J34" s="26">
        <f>'2009-10 3rd Calc'!J34-'0910 Appr.'!J34</f>
        <v>-15.210000000000022</v>
      </c>
      <c r="K34" s="26">
        <f>'2009-10 3rd Calc'!K34-'0910 Appr.'!K34</f>
        <v>8.03</v>
      </c>
      <c r="L34" s="26">
        <f>'2009-10 3rd Calc'!L34-'0910 Appr.'!L34</f>
        <v>30.920000000000016</v>
      </c>
      <c r="M34" s="33">
        <f t="shared" si="0"/>
        <v>28.8500000000002</v>
      </c>
    </row>
    <row r="35" spans="1:13" ht="15">
      <c r="A35" s="4" t="s">
        <v>181</v>
      </c>
      <c r="B35" s="5" t="s">
        <v>45</v>
      </c>
      <c r="C35" s="27">
        <f>'2009-10 3rd Calc'!C35-'0910 Appr.'!C35</f>
        <v>-7.3700000000000045</v>
      </c>
      <c r="D35" s="27">
        <f>'2009-10 3rd Calc'!D35-'0910 Appr.'!D35</f>
        <v>10.20999999999998</v>
      </c>
      <c r="E35" s="27">
        <f>'2009-10 3rd Calc'!E35-'0910 Appr.'!E35</f>
        <v>56.92999999999998</v>
      </c>
      <c r="F35" s="27">
        <f>'2009-10 3rd Calc'!F35-'0910 Appr.'!F35</f>
        <v>25.450000000000003</v>
      </c>
      <c r="G35" s="27">
        <f>'2009-10 3rd Calc'!G35-'0910 Appr.'!G35</f>
        <v>14.909999999999997</v>
      </c>
      <c r="H35" s="27">
        <f>'2009-10 3rd Calc'!H35-'0910 Appr.'!H35</f>
        <v>11.79</v>
      </c>
      <c r="I35" s="27">
        <f>'2009-10 3rd Calc'!I35-'0910 Appr.'!I35</f>
        <v>-16.38</v>
      </c>
      <c r="J35" s="27">
        <f>'2009-10 3rd Calc'!J35-'0910 Appr.'!J35</f>
        <v>-3.5199999999999996</v>
      </c>
      <c r="K35" s="27">
        <f>'2009-10 3rd Calc'!K35-'0910 Appr.'!K35</f>
        <v>1.17</v>
      </c>
      <c r="L35" s="27">
        <f>'2009-10 3rd Calc'!L35-'0910 Appr.'!L35</f>
        <v>-13.55</v>
      </c>
      <c r="M35" s="34">
        <f t="shared" si="0"/>
        <v>79.63999999999997</v>
      </c>
    </row>
    <row r="36" spans="1:13" ht="15">
      <c r="A36" s="9" t="s">
        <v>182</v>
      </c>
      <c r="B36" s="10" t="s">
        <v>46</v>
      </c>
      <c r="C36" s="26">
        <f>'2009-10 3rd Calc'!C36-'0910 Appr.'!C36</f>
        <v>-1.7300000000000182</v>
      </c>
      <c r="D36" s="26">
        <f>'2009-10 3rd Calc'!D36-'0910 Appr.'!D36</f>
        <v>16.029999999999973</v>
      </c>
      <c r="E36" s="26">
        <f>'2009-10 3rd Calc'!E36-'0910 Appr.'!E36</f>
        <v>16.549999999999983</v>
      </c>
      <c r="F36" s="26">
        <f>'2009-10 3rd Calc'!F36-'0910 Appr.'!F36</f>
        <v>13.11999999999999</v>
      </c>
      <c r="G36" s="26">
        <f>'2009-10 3rd Calc'!G36-'0910 Appr.'!G36</f>
        <v>9.560000000000002</v>
      </c>
      <c r="H36" s="26">
        <f>'2009-10 3rd Calc'!H36-'0910 Appr.'!H36</f>
        <v>-0.6899999999999977</v>
      </c>
      <c r="I36" s="26">
        <f>'2009-10 3rd Calc'!I36-'0910 Appr.'!I36</f>
        <v>-0.5899999999999963</v>
      </c>
      <c r="J36" s="26">
        <f>'2009-10 3rd Calc'!J36-'0910 Appr.'!J36</f>
        <v>-0.5099999999999998</v>
      </c>
      <c r="K36" s="26">
        <f>'2009-10 3rd Calc'!K36-'0910 Appr.'!K36</f>
        <v>0</v>
      </c>
      <c r="L36" s="26">
        <f>'2009-10 3rd Calc'!L36-'0910 Appr.'!L36</f>
        <v>-1.490000000000002</v>
      </c>
      <c r="M36" s="33">
        <f t="shared" si="0"/>
        <v>50.249999999999936</v>
      </c>
    </row>
    <row r="37" spans="1:13" ht="15">
      <c r="A37" s="4" t="s">
        <v>183</v>
      </c>
      <c r="B37" s="5" t="s">
        <v>47</v>
      </c>
      <c r="C37" s="27">
        <f>'2009-10 3rd Calc'!C37-'0910 Appr.'!C37</f>
        <v>46.69000000000051</v>
      </c>
      <c r="D37" s="27">
        <f>'2009-10 3rd Calc'!D37-'0910 Appr.'!D37</f>
        <v>232.65999999999985</v>
      </c>
      <c r="E37" s="27">
        <f>'2009-10 3rd Calc'!E37-'0910 Appr.'!E37</f>
        <v>152.67999999999847</v>
      </c>
      <c r="F37" s="27">
        <f>'2009-10 3rd Calc'!F37-'0910 Appr.'!F37</f>
        <v>-99.59999999999991</v>
      </c>
      <c r="G37" s="27">
        <f>'2009-10 3rd Calc'!G37-'0910 Appr.'!G37</f>
        <v>-160.42999999999984</v>
      </c>
      <c r="H37" s="27">
        <f>'2009-10 3rd Calc'!H37-'0910 Appr.'!H37</f>
        <v>5.730000000000018</v>
      </c>
      <c r="I37" s="27">
        <f>'2009-10 3rd Calc'!I37-'0910 Appr.'!I37</f>
        <v>-265.52999999999975</v>
      </c>
      <c r="J37" s="27">
        <f>'2009-10 3rd Calc'!J37-'0910 Appr.'!J37</f>
        <v>19.32000000000002</v>
      </c>
      <c r="K37" s="27">
        <f>'2009-10 3rd Calc'!K37-'0910 Appr.'!K37</f>
        <v>4.850000000000001</v>
      </c>
      <c r="L37" s="27">
        <f>'2009-10 3rd Calc'!L37-'0910 Appr.'!L37</f>
        <v>12.389999999999873</v>
      </c>
      <c r="M37" s="34">
        <f t="shared" si="0"/>
        <v>-51.24000000000074</v>
      </c>
    </row>
    <row r="38" spans="1:13" ht="15">
      <c r="A38" s="9" t="s">
        <v>184</v>
      </c>
      <c r="B38" s="10" t="s">
        <v>48</v>
      </c>
      <c r="C38" s="26">
        <f>'2009-10 3rd Calc'!C38-'0910 Appr.'!C38</f>
        <v>-178.27999999999884</v>
      </c>
      <c r="D38" s="26">
        <f>'2009-10 3rd Calc'!D38-'0910 Appr.'!D38</f>
        <v>569.3499999999985</v>
      </c>
      <c r="E38" s="26">
        <f>'2009-10 3rd Calc'!E38-'0910 Appr.'!E38</f>
        <v>168.48999999999978</v>
      </c>
      <c r="F38" s="26">
        <f>'2009-10 3rd Calc'!F38-'0910 Appr.'!F38</f>
        <v>-118.44000000000051</v>
      </c>
      <c r="G38" s="26">
        <f>'2009-10 3rd Calc'!G38-'0910 Appr.'!G38</f>
        <v>68.99000000000069</v>
      </c>
      <c r="H38" s="26">
        <f>'2009-10 3rd Calc'!H38-'0910 Appr.'!H38</f>
        <v>-17.25</v>
      </c>
      <c r="I38" s="26">
        <f>'2009-10 3rd Calc'!I38-'0910 Appr.'!I38</f>
        <v>-309.77999999999975</v>
      </c>
      <c r="J38" s="26">
        <f>'2009-10 3rd Calc'!J38-'0910 Appr.'!J38</f>
        <v>-11.090000000000032</v>
      </c>
      <c r="K38" s="26">
        <f>'2009-10 3rd Calc'!K38-'0910 Appr.'!K38</f>
        <v>1.7099999999999795</v>
      </c>
      <c r="L38" s="26">
        <f>'2009-10 3rd Calc'!L38-'0910 Appr.'!L38</f>
        <v>394.28999999999996</v>
      </c>
      <c r="M38" s="33">
        <f t="shared" si="0"/>
        <v>567.9899999999998</v>
      </c>
    </row>
    <row r="39" spans="1:13" ht="15">
      <c r="A39" s="4" t="s">
        <v>185</v>
      </c>
      <c r="B39" s="5" t="s">
        <v>49</v>
      </c>
      <c r="C39" s="27">
        <f>'2009-10 3rd Calc'!C39-'0910 Appr.'!C39</f>
        <v>-197.02000000000044</v>
      </c>
      <c r="D39" s="27">
        <f>'2009-10 3rd Calc'!D39-'0910 Appr.'!D39</f>
        <v>-0.07999999999992724</v>
      </c>
      <c r="E39" s="27">
        <f>'2009-10 3rd Calc'!E39-'0910 Appr.'!E39</f>
        <v>-129.26000000000022</v>
      </c>
      <c r="F39" s="27">
        <f>'2009-10 3rd Calc'!F39-'0910 Appr.'!F39</f>
        <v>150.24000000000024</v>
      </c>
      <c r="G39" s="27">
        <f>'2009-10 3rd Calc'!G39-'0910 Appr.'!G39</f>
        <v>-90.71000000000004</v>
      </c>
      <c r="H39" s="27">
        <f>'2009-10 3rd Calc'!H39-'0910 Appr.'!H39</f>
        <v>8.450000000000045</v>
      </c>
      <c r="I39" s="27">
        <f>'2009-10 3rd Calc'!I39-'0910 Appr.'!I39</f>
        <v>99.47999999999996</v>
      </c>
      <c r="J39" s="27">
        <f>'2009-10 3rd Calc'!J39-'0910 Appr.'!J39</f>
        <v>-0.5300000000000864</v>
      </c>
      <c r="K39" s="27">
        <f>'2009-10 3rd Calc'!K39-'0910 Appr.'!K39</f>
        <v>-6.240000000000009</v>
      </c>
      <c r="L39" s="27">
        <f>'2009-10 3rd Calc'!L39-'0910 Appr.'!L39</f>
        <v>-140.51</v>
      </c>
      <c r="M39" s="34">
        <f t="shared" si="0"/>
        <v>-306.18000000000046</v>
      </c>
    </row>
    <row r="40" spans="1:13" ht="15">
      <c r="A40" s="9" t="s">
        <v>186</v>
      </c>
      <c r="B40" s="10" t="s">
        <v>50</v>
      </c>
      <c r="C40" s="26">
        <f>'2009-10 3rd Calc'!C40-'0910 Appr.'!C40</f>
        <v>-57.12000000000012</v>
      </c>
      <c r="D40" s="26">
        <f>'2009-10 3rd Calc'!D40-'0910 Appr.'!D40</f>
        <v>-4.4699999999998</v>
      </c>
      <c r="E40" s="26">
        <f>'2009-10 3rd Calc'!E40-'0910 Appr.'!E40</f>
        <v>-34.860000000000014</v>
      </c>
      <c r="F40" s="26">
        <f>'2009-10 3rd Calc'!F40-'0910 Appr.'!F40</f>
        <v>-8.980000000000018</v>
      </c>
      <c r="G40" s="26">
        <f>'2009-10 3rd Calc'!G40-'0910 Appr.'!G40</f>
        <v>-29.590000000000032</v>
      </c>
      <c r="H40" s="26">
        <f>'2009-10 3rd Calc'!H40-'0910 Appr.'!H40</f>
        <v>-8.45999999999998</v>
      </c>
      <c r="I40" s="26">
        <f>'2009-10 3rd Calc'!I40-'0910 Appr.'!I40</f>
        <v>26.650000000000006</v>
      </c>
      <c r="J40" s="26">
        <f>'2009-10 3rd Calc'!J40-'0910 Appr.'!J40</f>
        <v>0.5899999999999999</v>
      </c>
      <c r="K40" s="26">
        <f>'2009-10 3rd Calc'!K40-'0910 Appr.'!K40</f>
        <v>-0.47999999999999954</v>
      </c>
      <c r="L40" s="26">
        <f>'2009-10 3rd Calc'!L40-'0910 Appr.'!L40</f>
        <v>18.049999999999983</v>
      </c>
      <c r="M40" s="33">
        <f t="shared" si="0"/>
        <v>-98.66999999999997</v>
      </c>
    </row>
    <row r="41" spans="1:13" ht="15">
      <c r="A41" s="4" t="s">
        <v>187</v>
      </c>
      <c r="B41" s="5" t="s">
        <v>51</v>
      </c>
      <c r="C41" s="27">
        <f>'2009-10 3rd Calc'!C41-'0910 Appr.'!C41</f>
        <v>-0.1400000000000432</v>
      </c>
      <c r="D41" s="27">
        <f>'2009-10 3rd Calc'!D41-'0910 Appr.'!D41</f>
        <v>18.220000000000027</v>
      </c>
      <c r="E41" s="27">
        <f>'2009-10 3rd Calc'!E41-'0910 Appr.'!E41</f>
        <v>18.789999999999992</v>
      </c>
      <c r="F41" s="27">
        <f>'2009-10 3rd Calc'!F41-'0910 Appr.'!F41</f>
        <v>-11.629999999999995</v>
      </c>
      <c r="G41" s="27">
        <f>'2009-10 3rd Calc'!G41-'0910 Appr.'!G41</f>
        <v>21.14</v>
      </c>
      <c r="H41" s="27">
        <f>'2009-10 3rd Calc'!H41-'0910 Appr.'!H41</f>
        <v>2.500000000000014</v>
      </c>
      <c r="I41" s="27">
        <f>'2009-10 3rd Calc'!I41-'0910 Appr.'!I41</f>
        <v>-0.2600000000000001</v>
      </c>
      <c r="J41" s="27">
        <f>'2009-10 3rd Calc'!J41-'0910 Appr.'!J41</f>
        <v>-26.230000000000008</v>
      </c>
      <c r="K41" s="27">
        <f>'2009-10 3rd Calc'!K41-'0910 Appr.'!K41</f>
        <v>-2.4899999999999998</v>
      </c>
      <c r="L41" s="27">
        <f>'2009-10 3rd Calc'!L41-'0910 Appr.'!L41</f>
        <v>-4.090000000000003</v>
      </c>
      <c r="M41" s="34">
        <f t="shared" si="0"/>
        <v>15.809999999999988</v>
      </c>
    </row>
    <row r="42" spans="1:13" ht="15">
      <c r="A42" s="9" t="s">
        <v>188</v>
      </c>
      <c r="B42" s="10" t="s">
        <v>52</v>
      </c>
      <c r="C42" s="26">
        <f>'2009-10 3rd Calc'!C42-'0910 Appr.'!C42</f>
        <v>-7.409999999999968</v>
      </c>
      <c r="D42" s="26">
        <f>'2009-10 3rd Calc'!D42-'0910 Appr.'!D42</f>
        <v>24.739999999999895</v>
      </c>
      <c r="E42" s="26">
        <f>'2009-10 3rd Calc'!E42-'0910 Appr.'!E42</f>
        <v>12.860000000000014</v>
      </c>
      <c r="F42" s="26">
        <f>'2009-10 3rd Calc'!F42-'0910 Appr.'!F42</f>
        <v>-15.06000000000003</v>
      </c>
      <c r="G42" s="26">
        <f>'2009-10 3rd Calc'!G42-'0910 Appr.'!G42</f>
        <v>-12.939999999999998</v>
      </c>
      <c r="H42" s="26">
        <f>'2009-10 3rd Calc'!H42-'0910 Appr.'!H42</f>
        <v>21.569999999999993</v>
      </c>
      <c r="I42" s="26">
        <f>'2009-10 3rd Calc'!I42-'0910 Appr.'!I42</f>
        <v>-0.1900000000000004</v>
      </c>
      <c r="J42" s="26">
        <f>'2009-10 3rd Calc'!J42-'0910 Appr.'!J42</f>
        <v>-1.03</v>
      </c>
      <c r="K42" s="26">
        <f>'2009-10 3rd Calc'!K42-'0910 Appr.'!K42</f>
        <v>0.12</v>
      </c>
      <c r="L42" s="26">
        <f>'2009-10 3rd Calc'!L42-'0910 Appr.'!L42</f>
        <v>2.9200000000000017</v>
      </c>
      <c r="M42" s="33">
        <f t="shared" si="0"/>
        <v>25.579999999999906</v>
      </c>
    </row>
    <row r="43" spans="1:13" ht="15">
      <c r="A43" s="4" t="s">
        <v>189</v>
      </c>
      <c r="B43" s="5" t="s">
        <v>53</v>
      </c>
      <c r="C43" s="27">
        <f>'2009-10 3rd Calc'!C43-'0910 Appr.'!C43</f>
        <v>-337.0500000000011</v>
      </c>
      <c r="D43" s="27">
        <f>'2009-10 3rd Calc'!D43-'0910 Appr.'!D43</f>
        <v>92.18999999999869</v>
      </c>
      <c r="E43" s="27">
        <f>'2009-10 3rd Calc'!E43-'0910 Appr.'!E43</f>
        <v>542.0799999999999</v>
      </c>
      <c r="F43" s="27">
        <f>'2009-10 3rd Calc'!F43-'0910 Appr.'!F43</f>
        <v>-16.149999999999636</v>
      </c>
      <c r="G43" s="27">
        <f>'2009-10 3rd Calc'!G43-'0910 Appr.'!G43</f>
        <v>127.60000000000036</v>
      </c>
      <c r="H43" s="27">
        <f>'2009-10 3rd Calc'!H43-'0910 Appr.'!H43</f>
        <v>-145.11000000000013</v>
      </c>
      <c r="I43" s="27">
        <f>'2009-10 3rd Calc'!I43-'0910 Appr.'!I43</f>
        <v>326.6400000000003</v>
      </c>
      <c r="J43" s="27">
        <f>'2009-10 3rd Calc'!J43-'0910 Appr.'!J43</f>
        <v>-31.339999999999918</v>
      </c>
      <c r="K43" s="27">
        <f>'2009-10 3rd Calc'!K43-'0910 Appr.'!K43</f>
        <v>3.0900000000000034</v>
      </c>
      <c r="L43" s="27">
        <f>'2009-10 3rd Calc'!L43-'0910 Appr.'!L43</f>
        <v>-382.0100000000001</v>
      </c>
      <c r="M43" s="34">
        <f t="shared" si="0"/>
        <v>179.93999999999846</v>
      </c>
    </row>
    <row r="44" spans="1:13" ht="15">
      <c r="A44" s="9" t="s">
        <v>190</v>
      </c>
      <c r="B44" s="10" t="s">
        <v>54</v>
      </c>
      <c r="C44" s="26">
        <f>'2009-10 3rd Calc'!C44-'0910 Appr.'!C44</f>
        <v>-359.0099999999984</v>
      </c>
      <c r="D44" s="26">
        <f>'2009-10 3rd Calc'!D44-'0910 Appr.'!D44</f>
        <v>-153.23999999999978</v>
      </c>
      <c r="E44" s="26">
        <f>'2009-10 3rd Calc'!E44-'0910 Appr.'!E44</f>
        <v>181.69999999999982</v>
      </c>
      <c r="F44" s="26">
        <f>'2009-10 3rd Calc'!F44-'0910 Appr.'!F44</f>
        <v>1.5700000000001637</v>
      </c>
      <c r="G44" s="26">
        <f>'2009-10 3rd Calc'!G44-'0910 Appr.'!G44</f>
        <v>-48.35999999999967</v>
      </c>
      <c r="H44" s="26">
        <f>'2009-10 3rd Calc'!H44-'0910 Appr.'!H44</f>
        <v>-107.35999999999967</v>
      </c>
      <c r="I44" s="26">
        <f>'2009-10 3rd Calc'!I44-'0910 Appr.'!I44</f>
        <v>28.54000000000019</v>
      </c>
      <c r="J44" s="26">
        <f>'2009-10 3rd Calc'!J44-'0910 Appr.'!J44</f>
        <v>-9.629999999999939</v>
      </c>
      <c r="K44" s="26">
        <f>'2009-10 3rd Calc'!K44-'0910 Appr.'!K44</f>
        <v>6.990000000000002</v>
      </c>
      <c r="L44" s="26">
        <f>'2009-10 3rd Calc'!L44-'0910 Appr.'!L44</f>
        <v>-55.63999999999987</v>
      </c>
      <c r="M44" s="33">
        <f t="shared" si="0"/>
        <v>-514.4399999999971</v>
      </c>
    </row>
    <row r="45" spans="1:13" ht="15">
      <c r="A45" s="4" t="s">
        <v>191</v>
      </c>
      <c r="B45" s="5" t="s">
        <v>55</v>
      </c>
      <c r="C45" s="27">
        <f>'2009-10 3rd Calc'!C45-'0910 Appr.'!C45</f>
        <v>-92.13000000000011</v>
      </c>
      <c r="D45" s="27">
        <f>'2009-10 3rd Calc'!D45-'0910 Appr.'!D45</f>
        <v>-64.74999999999909</v>
      </c>
      <c r="E45" s="27">
        <f>'2009-10 3rd Calc'!E45-'0910 Appr.'!E45</f>
        <v>116.15000000000009</v>
      </c>
      <c r="F45" s="27">
        <f>'2009-10 3rd Calc'!F45-'0910 Appr.'!F45</f>
        <v>-1.259999999999991</v>
      </c>
      <c r="G45" s="27">
        <f>'2009-10 3rd Calc'!G45-'0910 Appr.'!G45</f>
        <v>-18.579999999999927</v>
      </c>
      <c r="H45" s="27">
        <f>'2009-10 3rd Calc'!H45-'0910 Appr.'!H45</f>
        <v>-10.670000000000073</v>
      </c>
      <c r="I45" s="27">
        <f>'2009-10 3rd Calc'!I45-'0910 Appr.'!I45</f>
        <v>138.8699999999999</v>
      </c>
      <c r="J45" s="27">
        <f>'2009-10 3rd Calc'!J45-'0910 Appr.'!J45</f>
        <v>-13.199999999999989</v>
      </c>
      <c r="K45" s="27">
        <f>'2009-10 3rd Calc'!K45-'0910 Appr.'!K45</f>
        <v>-5.900000000000006</v>
      </c>
      <c r="L45" s="27">
        <f>'2009-10 3rd Calc'!L45-'0910 Appr.'!L45</f>
        <v>-47.440000000000055</v>
      </c>
      <c r="M45" s="34">
        <f t="shared" si="0"/>
        <v>1.0900000000007424</v>
      </c>
    </row>
    <row r="46" spans="1:13" ht="15">
      <c r="A46" s="9" t="s">
        <v>192</v>
      </c>
      <c r="B46" s="10" t="s">
        <v>56</v>
      </c>
      <c r="C46" s="26">
        <f>'2009-10 3rd Calc'!C46-'0910 Appr.'!C46</f>
        <v>-13.8599999999999</v>
      </c>
      <c r="D46" s="26">
        <f>'2009-10 3rd Calc'!D46-'0910 Appr.'!D46</f>
        <v>77.25</v>
      </c>
      <c r="E46" s="26">
        <f>'2009-10 3rd Calc'!E46-'0910 Appr.'!E46</f>
        <v>-59.49999999999977</v>
      </c>
      <c r="F46" s="26">
        <f>'2009-10 3rd Calc'!F46-'0910 Appr.'!F46</f>
        <v>-50.710000000000036</v>
      </c>
      <c r="G46" s="26">
        <f>'2009-10 3rd Calc'!G46-'0910 Appr.'!G46</f>
        <v>-54.24000000000001</v>
      </c>
      <c r="H46" s="26">
        <f>'2009-10 3rd Calc'!H46-'0910 Appr.'!H46</f>
        <v>4.199999999999932</v>
      </c>
      <c r="I46" s="26">
        <f>'2009-10 3rd Calc'!I46-'0910 Appr.'!I46</f>
        <v>39.91999999999996</v>
      </c>
      <c r="J46" s="26">
        <f>'2009-10 3rd Calc'!J46-'0910 Appr.'!J46</f>
        <v>-3.7099999999999937</v>
      </c>
      <c r="K46" s="26">
        <f>'2009-10 3rd Calc'!K46-'0910 Appr.'!K46</f>
        <v>-1.3600000000000003</v>
      </c>
      <c r="L46" s="26">
        <f>'2009-10 3rd Calc'!L46-'0910 Appr.'!L46</f>
        <v>-27.930000000000007</v>
      </c>
      <c r="M46" s="33">
        <f t="shared" si="0"/>
        <v>-89.93999999999983</v>
      </c>
    </row>
    <row r="47" spans="1:13" ht="15">
      <c r="A47" s="4" t="s">
        <v>193</v>
      </c>
      <c r="B47" s="5" t="s">
        <v>57</v>
      </c>
      <c r="C47" s="27">
        <f>'2009-10 3rd Calc'!C47-'0910 Appr.'!C47</f>
        <v>64.77999999999975</v>
      </c>
      <c r="D47" s="27">
        <f>'2009-10 3rd Calc'!D47-'0910 Appr.'!D47</f>
        <v>66.90999999999985</v>
      </c>
      <c r="E47" s="27">
        <f>'2009-10 3rd Calc'!E47-'0910 Appr.'!E47</f>
        <v>156.75</v>
      </c>
      <c r="F47" s="27">
        <f>'2009-10 3rd Calc'!F47-'0910 Appr.'!F47</f>
        <v>-20.069999999999936</v>
      </c>
      <c r="G47" s="27">
        <f>'2009-10 3rd Calc'!G47-'0910 Appr.'!G47</f>
        <v>-14.56000000000006</v>
      </c>
      <c r="H47" s="27">
        <f>'2009-10 3rd Calc'!H47-'0910 Appr.'!H47</f>
        <v>-34.81999999999999</v>
      </c>
      <c r="I47" s="27">
        <f>'2009-10 3rd Calc'!I47-'0910 Appr.'!I47</f>
        <v>-4.1299999999999955</v>
      </c>
      <c r="J47" s="27">
        <f>'2009-10 3rd Calc'!J47-'0910 Appr.'!J47</f>
        <v>-7.11999999999999</v>
      </c>
      <c r="K47" s="27">
        <f>'2009-10 3rd Calc'!K47-'0910 Appr.'!K47</f>
        <v>4.16</v>
      </c>
      <c r="L47" s="27">
        <f>'2009-10 3rd Calc'!L47-'0910 Appr.'!L47</f>
        <v>-24.379999999999995</v>
      </c>
      <c r="M47" s="34">
        <f t="shared" si="0"/>
        <v>187.5199999999996</v>
      </c>
    </row>
    <row r="48" spans="1:13" ht="15">
      <c r="A48" s="9" t="s">
        <v>194</v>
      </c>
      <c r="B48" s="10" t="s">
        <v>58</v>
      </c>
      <c r="C48" s="26">
        <f>'2009-10 3rd Calc'!C48-'0910 Appr.'!C48</f>
        <v>-195.21999999999935</v>
      </c>
      <c r="D48" s="26">
        <f>'2009-10 3rd Calc'!D48-'0910 Appr.'!D48</f>
        <v>-57.270000000002256</v>
      </c>
      <c r="E48" s="26">
        <f>'2009-10 3rd Calc'!E48-'0910 Appr.'!E48</f>
        <v>13.219999999999345</v>
      </c>
      <c r="F48" s="26">
        <f>'2009-10 3rd Calc'!F48-'0910 Appr.'!F48</f>
        <v>-149.80000000000018</v>
      </c>
      <c r="G48" s="26">
        <f>'2009-10 3rd Calc'!G48-'0910 Appr.'!G48</f>
        <v>-89.21000000000004</v>
      </c>
      <c r="H48" s="26">
        <f>'2009-10 3rd Calc'!H48-'0910 Appr.'!H48</f>
        <v>124.84000000000015</v>
      </c>
      <c r="I48" s="26">
        <f>'2009-10 3rd Calc'!I48-'0910 Appr.'!I48</f>
        <v>39.530000000000086</v>
      </c>
      <c r="J48" s="26">
        <f>'2009-10 3rd Calc'!J48-'0910 Appr.'!J48</f>
        <v>15.139999999999958</v>
      </c>
      <c r="K48" s="26">
        <f>'2009-10 3rd Calc'!K48-'0910 Appr.'!K48</f>
        <v>-26.180000000000007</v>
      </c>
      <c r="L48" s="26">
        <f>'2009-10 3rd Calc'!L48-'0910 Appr.'!L48</f>
        <v>-47.26999999999998</v>
      </c>
      <c r="M48" s="33">
        <f t="shared" si="0"/>
        <v>-372.22000000000224</v>
      </c>
    </row>
    <row r="49" spans="1:13" ht="15">
      <c r="A49" s="4" t="s">
        <v>195</v>
      </c>
      <c r="B49" s="5" t="s">
        <v>59</v>
      </c>
      <c r="C49" s="27">
        <f>'2009-10 3rd Calc'!C49-'0910 Appr.'!C49</f>
        <v>-17.199999999999818</v>
      </c>
      <c r="D49" s="27">
        <f>'2009-10 3rd Calc'!D49-'0910 Appr.'!D49</f>
        <v>-4.440000000000055</v>
      </c>
      <c r="E49" s="27">
        <f>'2009-10 3rd Calc'!E49-'0910 Appr.'!E49</f>
        <v>-34.16000000000008</v>
      </c>
      <c r="F49" s="27">
        <f>'2009-10 3rd Calc'!F49-'0910 Appr.'!F49</f>
        <v>-51.69999999999999</v>
      </c>
      <c r="G49" s="27">
        <f>'2009-10 3rd Calc'!G49-'0910 Appr.'!G49</f>
        <v>27.569999999999936</v>
      </c>
      <c r="H49" s="27">
        <f>'2009-10 3rd Calc'!H49-'0910 Appr.'!H49</f>
        <v>18.50999999999999</v>
      </c>
      <c r="I49" s="27">
        <f>'2009-10 3rd Calc'!I49-'0910 Appr.'!I49</f>
        <v>140.94999999999993</v>
      </c>
      <c r="J49" s="27">
        <f>'2009-10 3rd Calc'!J49-'0910 Appr.'!J49</f>
        <v>-12.410000000000004</v>
      </c>
      <c r="K49" s="27">
        <f>'2009-10 3rd Calc'!K49-'0910 Appr.'!K49</f>
        <v>4.39</v>
      </c>
      <c r="L49" s="27">
        <f>'2009-10 3rd Calc'!L49-'0910 Appr.'!L49</f>
        <v>-13.170000000000016</v>
      </c>
      <c r="M49" s="34">
        <f t="shared" si="0"/>
        <v>58.339999999999904</v>
      </c>
    </row>
    <row r="50" spans="1:13" ht="15">
      <c r="A50" s="9" t="s">
        <v>196</v>
      </c>
      <c r="B50" s="10" t="s">
        <v>60</v>
      </c>
      <c r="C50" s="26">
        <f>'2009-10 3rd Calc'!C50-'0910 Appr.'!C50</f>
        <v>1575</v>
      </c>
      <c r="D50" s="26">
        <f>'2009-10 3rd Calc'!D50-'0910 Appr.'!D50</f>
        <v>3223.929999999993</v>
      </c>
      <c r="E50" s="26">
        <f>'2009-10 3rd Calc'!E50-'0910 Appr.'!E50</f>
        <v>307.57999999999447</v>
      </c>
      <c r="F50" s="26">
        <f>'2009-10 3rd Calc'!F50-'0910 Appr.'!F50</f>
        <v>16.25</v>
      </c>
      <c r="G50" s="26">
        <f>'2009-10 3rd Calc'!G50-'0910 Appr.'!G50</f>
        <v>246.7400000000016</v>
      </c>
      <c r="H50" s="26">
        <f>'2009-10 3rd Calc'!H50-'0910 Appr.'!H50</f>
        <v>446.59000000000015</v>
      </c>
      <c r="I50" s="26">
        <f>'2009-10 3rd Calc'!I50-'0910 Appr.'!I50</f>
        <v>-4714.239999999998</v>
      </c>
      <c r="J50" s="26">
        <f>'2009-10 3rd Calc'!J50-'0910 Appr.'!J50</f>
        <v>-381.7399999999998</v>
      </c>
      <c r="K50" s="26">
        <f>'2009-10 3rd Calc'!K50-'0910 Appr.'!K50</f>
        <v>-94.70000000000016</v>
      </c>
      <c r="L50" s="26">
        <f>'2009-10 3rd Calc'!L50-'0910 Appr.'!L50</f>
        <v>1028.7600000000002</v>
      </c>
      <c r="M50" s="33">
        <f t="shared" si="0"/>
        <v>1654.1699999999914</v>
      </c>
    </row>
    <row r="51" spans="1:13" ht="15">
      <c r="A51" s="4" t="s">
        <v>197</v>
      </c>
      <c r="B51" s="5" t="s">
        <v>61</v>
      </c>
      <c r="C51" s="27">
        <f>'2009-10 3rd Calc'!C51-'0910 Appr.'!C51</f>
        <v>-378.60999999999876</v>
      </c>
      <c r="D51" s="27">
        <f>'2009-10 3rd Calc'!D51-'0910 Appr.'!D51</f>
        <v>647.2300000000014</v>
      </c>
      <c r="E51" s="27">
        <f>'2009-10 3rd Calc'!E51-'0910 Appr.'!E51</f>
        <v>199.25000000000182</v>
      </c>
      <c r="F51" s="27">
        <f>'2009-10 3rd Calc'!F51-'0910 Appr.'!F51</f>
        <v>64.01999999999998</v>
      </c>
      <c r="G51" s="27">
        <f>'2009-10 3rd Calc'!G51-'0910 Appr.'!G51</f>
        <v>79.41999999999962</v>
      </c>
      <c r="H51" s="27">
        <f>'2009-10 3rd Calc'!H51-'0910 Appr.'!H51</f>
        <v>18.299999999999955</v>
      </c>
      <c r="I51" s="27">
        <f>'2009-10 3rd Calc'!I51-'0910 Appr.'!I51</f>
        <v>-33.89000000000033</v>
      </c>
      <c r="J51" s="27">
        <f>'2009-10 3rd Calc'!J51-'0910 Appr.'!J51</f>
        <v>-238.2299999999999</v>
      </c>
      <c r="K51" s="27">
        <f>'2009-10 3rd Calc'!K51-'0910 Appr.'!K51</f>
        <v>-8.58999999999999</v>
      </c>
      <c r="L51" s="27">
        <f>'2009-10 3rd Calc'!L51-'0910 Appr.'!L51</f>
        <v>166.05999999999995</v>
      </c>
      <c r="M51" s="34">
        <f t="shared" si="0"/>
        <v>514.9600000000037</v>
      </c>
    </row>
    <row r="52" spans="1:13" ht="15">
      <c r="A52" s="9" t="s">
        <v>198</v>
      </c>
      <c r="B52" s="10" t="s">
        <v>62</v>
      </c>
      <c r="C52" s="26">
        <f>'2009-10 3rd Calc'!C52-'0910 Appr.'!C52</f>
        <v>1022.6300000000047</v>
      </c>
      <c r="D52" s="26">
        <f>'2009-10 3rd Calc'!D52-'0910 Appr.'!D52</f>
        <v>-510.1399999999994</v>
      </c>
      <c r="E52" s="26">
        <f>'2009-10 3rd Calc'!E52-'0910 Appr.'!E52</f>
        <v>1409.560000000005</v>
      </c>
      <c r="F52" s="26">
        <f>'2009-10 3rd Calc'!F52-'0910 Appr.'!F52</f>
        <v>277.8099999999995</v>
      </c>
      <c r="G52" s="26">
        <f>'2009-10 3rd Calc'!G52-'0910 Appr.'!G52</f>
        <v>623.3099999999995</v>
      </c>
      <c r="H52" s="26">
        <f>'2009-10 3rd Calc'!H52-'0910 Appr.'!H52</f>
        <v>379.85000000000036</v>
      </c>
      <c r="I52" s="26">
        <f>'2009-10 3rd Calc'!I52-'0910 Appr.'!I52</f>
        <v>229.61000000000058</v>
      </c>
      <c r="J52" s="26">
        <f>'2009-10 3rd Calc'!J52-'0910 Appr.'!J52</f>
        <v>-66.28999999999996</v>
      </c>
      <c r="K52" s="26">
        <f>'2009-10 3rd Calc'!K52-'0910 Appr.'!K52</f>
        <v>17.609999999999957</v>
      </c>
      <c r="L52" s="26">
        <f>'2009-10 3rd Calc'!L52-'0910 Appr.'!L52</f>
        <v>-92.94000000000051</v>
      </c>
      <c r="M52" s="33">
        <f t="shared" si="0"/>
        <v>3291.0100000000098</v>
      </c>
    </row>
    <row r="53" spans="1:13" ht="15">
      <c r="A53" s="4" t="s">
        <v>199</v>
      </c>
      <c r="B53" s="5" t="s">
        <v>63</v>
      </c>
      <c r="C53" s="27">
        <f>'2009-10 3rd Calc'!C53-'0910 Appr.'!C53</f>
        <v>-322.39000000000124</v>
      </c>
      <c r="D53" s="27">
        <f>'2009-10 3rd Calc'!D53-'0910 Appr.'!D53</f>
        <v>259.4900000000016</v>
      </c>
      <c r="E53" s="27">
        <f>'2009-10 3rd Calc'!E53-'0910 Appr.'!E53</f>
        <v>268.3899999999994</v>
      </c>
      <c r="F53" s="27">
        <f>'2009-10 3rd Calc'!F53-'0910 Appr.'!F53</f>
        <v>-27.139999999999873</v>
      </c>
      <c r="G53" s="27">
        <f>'2009-10 3rd Calc'!G53-'0910 Appr.'!G53</f>
        <v>51.289999999999054</v>
      </c>
      <c r="H53" s="27">
        <f>'2009-10 3rd Calc'!H53-'0910 Appr.'!H53</f>
        <v>67.38000000000011</v>
      </c>
      <c r="I53" s="27">
        <f>'2009-10 3rd Calc'!I53-'0910 Appr.'!I53</f>
        <v>64.03999999999951</v>
      </c>
      <c r="J53" s="27">
        <f>'2009-10 3rd Calc'!J53-'0910 Appr.'!J53</f>
        <v>-62.27999999999986</v>
      </c>
      <c r="K53" s="27">
        <f>'2009-10 3rd Calc'!K53-'0910 Appr.'!K53</f>
        <v>-3.579999999999984</v>
      </c>
      <c r="L53" s="27">
        <f>'2009-10 3rd Calc'!L53-'0910 Appr.'!L53</f>
        <v>2.980000000000018</v>
      </c>
      <c r="M53" s="34">
        <f t="shared" si="0"/>
        <v>298.17999999999876</v>
      </c>
    </row>
    <row r="54" spans="1:13" ht="15">
      <c r="A54" s="9" t="s">
        <v>200</v>
      </c>
      <c r="B54" s="10" t="s">
        <v>64</v>
      </c>
      <c r="C54" s="26">
        <f>'2009-10 3rd Calc'!C54-'0910 Appr.'!C54</f>
        <v>296.1700000000019</v>
      </c>
      <c r="D54" s="26">
        <f>'2009-10 3rd Calc'!D54-'0910 Appr.'!D54</f>
        <v>470.52999999999884</v>
      </c>
      <c r="E54" s="26">
        <f>'2009-10 3rd Calc'!E54-'0910 Appr.'!E54</f>
        <v>520.619999999999</v>
      </c>
      <c r="F54" s="26">
        <f>'2009-10 3rd Calc'!F54-'0910 Appr.'!F54</f>
        <v>-400.1400000000003</v>
      </c>
      <c r="G54" s="26">
        <f>'2009-10 3rd Calc'!G54-'0910 Appr.'!G54</f>
        <v>-302.7999999999993</v>
      </c>
      <c r="H54" s="26">
        <f>'2009-10 3rd Calc'!H54-'0910 Appr.'!H54</f>
        <v>-214.65999999999985</v>
      </c>
      <c r="I54" s="26">
        <f>'2009-10 3rd Calc'!I54-'0910 Appr.'!I54</f>
        <v>403.2600000000007</v>
      </c>
      <c r="J54" s="26">
        <f>'2009-10 3rd Calc'!J54-'0910 Appr.'!J54</f>
        <v>-30.050000000000068</v>
      </c>
      <c r="K54" s="26">
        <f>'2009-10 3rd Calc'!K54-'0910 Appr.'!K54</f>
        <v>-97.36000000000001</v>
      </c>
      <c r="L54" s="26">
        <f>'2009-10 3rd Calc'!L54-'0910 Appr.'!L54</f>
        <v>136.83000000000038</v>
      </c>
      <c r="M54" s="33">
        <f t="shared" si="0"/>
        <v>782.4000000000012</v>
      </c>
    </row>
    <row r="55" spans="1:13" ht="15">
      <c r="A55" s="4" t="s">
        <v>201</v>
      </c>
      <c r="B55" s="5" t="s">
        <v>65</v>
      </c>
      <c r="C55" s="27">
        <f>'2009-10 3rd Calc'!C55-'0910 Appr.'!C55</f>
        <v>-155.10000000000218</v>
      </c>
      <c r="D55" s="27">
        <f>'2009-10 3rd Calc'!D55-'0910 Appr.'!D55</f>
        <v>-322.67999999999665</v>
      </c>
      <c r="E55" s="27">
        <f>'2009-10 3rd Calc'!E55-'0910 Appr.'!E55</f>
        <v>240.88999999999942</v>
      </c>
      <c r="F55" s="27">
        <f>'2009-10 3rd Calc'!F55-'0910 Appr.'!F55</f>
        <v>-76.05999999999949</v>
      </c>
      <c r="G55" s="27">
        <f>'2009-10 3rd Calc'!G55-'0910 Appr.'!G55</f>
        <v>-12.979999999999563</v>
      </c>
      <c r="H55" s="27">
        <f>'2009-10 3rd Calc'!H55-'0910 Appr.'!H55</f>
        <v>165.52999999999975</v>
      </c>
      <c r="I55" s="27">
        <f>'2009-10 3rd Calc'!I55-'0910 Appr.'!I55</f>
        <v>481.3199999999997</v>
      </c>
      <c r="J55" s="27">
        <f>'2009-10 3rd Calc'!J55-'0910 Appr.'!J55</f>
        <v>3.3799999999999955</v>
      </c>
      <c r="K55" s="27">
        <f>'2009-10 3rd Calc'!K55-'0910 Appr.'!K55</f>
        <v>30.92999999999998</v>
      </c>
      <c r="L55" s="27">
        <f>'2009-10 3rd Calc'!L55-'0910 Appr.'!L55</f>
        <v>-126.19000000000005</v>
      </c>
      <c r="M55" s="34">
        <f t="shared" si="0"/>
        <v>229.04000000000087</v>
      </c>
    </row>
    <row r="56" spans="1:13" ht="15">
      <c r="A56" s="9" t="s">
        <v>202</v>
      </c>
      <c r="B56" s="10" t="s">
        <v>66</v>
      </c>
      <c r="C56" s="26">
        <f>'2009-10 3rd Calc'!C56-'0910 Appr.'!C56</f>
        <v>-1.5799999999999272</v>
      </c>
      <c r="D56" s="26">
        <f>'2009-10 3rd Calc'!D56-'0910 Appr.'!D56</f>
        <v>-9.610000000000127</v>
      </c>
      <c r="E56" s="26">
        <f>'2009-10 3rd Calc'!E56-'0910 Appr.'!E56</f>
        <v>41.569999999999936</v>
      </c>
      <c r="F56" s="26">
        <f>'2009-10 3rd Calc'!F56-'0910 Appr.'!F56</f>
        <v>-9.949999999999932</v>
      </c>
      <c r="G56" s="26">
        <f>'2009-10 3rd Calc'!G56-'0910 Appr.'!G56</f>
        <v>-10.409999999999968</v>
      </c>
      <c r="H56" s="26">
        <f>'2009-10 3rd Calc'!H56-'0910 Appr.'!H56</f>
        <v>-12.599999999999909</v>
      </c>
      <c r="I56" s="26">
        <f>'2009-10 3rd Calc'!I56-'0910 Appr.'!I56</f>
        <v>-32.490000000000066</v>
      </c>
      <c r="J56" s="26">
        <f>'2009-10 3rd Calc'!J56-'0910 Appr.'!J56</f>
        <v>-2.04999999999999</v>
      </c>
      <c r="K56" s="26">
        <f>'2009-10 3rd Calc'!K56-'0910 Appr.'!K56</f>
        <v>-2.960000000000001</v>
      </c>
      <c r="L56" s="26">
        <f>'2009-10 3rd Calc'!L56-'0910 Appr.'!L56</f>
        <v>-32.03000000000003</v>
      </c>
      <c r="M56" s="33">
        <f t="shared" si="0"/>
        <v>-72.11000000000001</v>
      </c>
    </row>
    <row r="57" spans="1:13" ht="15">
      <c r="A57" s="4" t="s">
        <v>203</v>
      </c>
      <c r="B57" s="5" t="s">
        <v>67</v>
      </c>
      <c r="C57" s="27">
        <f>'2009-10 3rd Calc'!C57-'0910 Appr.'!C57</f>
        <v>60.61000000000058</v>
      </c>
      <c r="D57" s="27">
        <f>'2009-10 3rd Calc'!D57-'0910 Appr.'!D57</f>
        <v>-177.51000000000022</v>
      </c>
      <c r="E57" s="27">
        <f>'2009-10 3rd Calc'!E57-'0910 Appr.'!E57</f>
        <v>143.67000000000007</v>
      </c>
      <c r="F57" s="27">
        <f>'2009-10 3rd Calc'!F57-'0910 Appr.'!F57</f>
        <v>-148.8399999999997</v>
      </c>
      <c r="G57" s="27">
        <f>'2009-10 3rd Calc'!G57-'0910 Appr.'!G57</f>
        <v>7.519999999999982</v>
      </c>
      <c r="H57" s="27">
        <f>'2009-10 3rd Calc'!H57-'0910 Appr.'!H57</f>
        <v>105.61000000000013</v>
      </c>
      <c r="I57" s="27">
        <f>'2009-10 3rd Calc'!I57-'0910 Appr.'!I57</f>
        <v>55.15999999999999</v>
      </c>
      <c r="J57" s="27">
        <f>'2009-10 3rd Calc'!J57-'0910 Appr.'!J57</f>
        <v>6.07000000000005</v>
      </c>
      <c r="K57" s="27">
        <f>'2009-10 3rd Calc'!K57-'0910 Appr.'!K57</f>
        <v>-28.640000000000008</v>
      </c>
      <c r="L57" s="27">
        <f>'2009-10 3rd Calc'!L57-'0910 Appr.'!L57</f>
        <v>-109.03999999999985</v>
      </c>
      <c r="M57" s="34">
        <f t="shared" si="0"/>
        <v>-85.38999999999896</v>
      </c>
    </row>
    <row r="58" spans="1:13" ht="15">
      <c r="A58" s="9" t="s">
        <v>204</v>
      </c>
      <c r="B58" s="10" t="s">
        <v>68</v>
      </c>
      <c r="C58" s="26">
        <f>'2009-10 3rd Calc'!C58-'0910 Appr.'!C58</f>
        <v>-668.2299999999996</v>
      </c>
      <c r="D58" s="26">
        <f>'2009-10 3rd Calc'!D58-'0910 Appr.'!D58</f>
        <v>-257.85000000000036</v>
      </c>
      <c r="E58" s="26">
        <f>'2009-10 3rd Calc'!E58-'0910 Appr.'!E58</f>
        <v>203.5699999999997</v>
      </c>
      <c r="F58" s="26">
        <f>'2009-10 3rd Calc'!F58-'0910 Appr.'!F58</f>
        <v>-97.51999999999975</v>
      </c>
      <c r="G58" s="26">
        <f>'2009-10 3rd Calc'!G58-'0910 Appr.'!G58</f>
        <v>-202.0600000000004</v>
      </c>
      <c r="H58" s="26">
        <f>'2009-10 3rd Calc'!H58-'0910 Appr.'!H58</f>
        <v>-93.43999999999983</v>
      </c>
      <c r="I58" s="26">
        <f>'2009-10 3rd Calc'!I58-'0910 Appr.'!I58</f>
        <v>-269.90999999999985</v>
      </c>
      <c r="J58" s="26">
        <f>'2009-10 3rd Calc'!J58-'0910 Appr.'!J58</f>
        <v>-96.97999999999999</v>
      </c>
      <c r="K58" s="26">
        <f>'2009-10 3rd Calc'!K58-'0910 Appr.'!K58</f>
        <v>-15.490000000000002</v>
      </c>
      <c r="L58" s="26">
        <f>'2009-10 3rd Calc'!L58-'0910 Appr.'!L58</f>
        <v>-190.69000000000005</v>
      </c>
      <c r="M58" s="33">
        <f t="shared" si="0"/>
        <v>-1688.6000000000001</v>
      </c>
    </row>
    <row r="59" spans="1:13" ht="15">
      <c r="A59" s="4" t="s">
        <v>205</v>
      </c>
      <c r="B59" s="5" t="s">
        <v>69</v>
      </c>
      <c r="C59" s="27">
        <f>'2009-10 3rd Calc'!C59-'0910 Appr.'!C59</f>
        <v>292.1999999999998</v>
      </c>
      <c r="D59" s="27">
        <f>'2009-10 3rd Calc'!D59-'0910 Appr.'!D59</f>
        <v>424.84000000000015</v>
      </c>
      <c r="E59" s="27">
        <f>'2009-10 3rd Calc'!E59-'0910 Appr.'!E59</f>
        <v>193.15999999999985</v>
      </c>
      <c r="F59" s="27">
        <f>'2009-10 3rd Calc'!F59-'0910 Appr.'!F59</f>
        <v>-45.13000000000011</v>
      </c>
      <c r="G59" s="27">
        <f>'2009-10 3rd Calc'!G59-'0910 Appr.'!G59</f>
        <v>-95.36000000000013</v>
      </c>
      <c r="H59" s="27">
        <f>'2009-10 3rd Calc'!H59-'0910 Appr.'!H59</f>
        <v>-111.91999999999996</v>
      </c>
      <c r="I59" s="27">
        <f>'2009-10 3rd Calc'!I59-'0910 Appr.'!I59</f>
        <v>-35.519999999999996</v>
      </c>
      <c r="J59" s="27">
        <f>'2009-10 3rd Calc'!J59-'0910 Appr.'!J59</f>
        <v>-50.3</v>
      </c>
      <c r="K59" s="27">
        <f>'2009-10 3rd Calc'!K59-'0910 Appr.'!K59</f>
        <v>-1.8300000000000054</v>
      </c>
      <c r="L59" s="27">
        <f>'2009-10 3rd Calc'!L59-'0910 Appr.'!L59</f>
        <v>29.350000000000023</v>
      </c>
      <c r="M59" s="34">
        <f t="shared" si="0"/>
        <v>599.4899999999997</v>
      </c>
    </row>
    <row r="60" spans="1:13" ht="15">
      <c r="A60" s="9" t="s">
        <v>206</v>
      </c>
      <c r="B60" s="10" t="s">
        <v>70</v>
      </c>
      <c r="C60" s="26">
        <f>'2009-10 3rd Calc'!C60-'0910 Appr.'!C60</f>
        <v>517.8400000000001</v>
      </c>
      <c r="D60" s="26">
        <f>'2009-10 3rd Calc'!D60-'0910 Appr.'!D60</f>
        <v>636.9499999999989</v>
      </c>
      <c r="E60" s="26">
        <f>'2009-10 3rd Calc'!E60-'0910 Appr.'!E60</f>
        <v>466.8600000000015</v>
      </c>
      <c r="F60" s="26">
        <f>'2009-10 3rd Calc'!F60-'0910 Appr.'!F60</f>
        <v>26.659999999999854</v>
      </c>
      <c r="G60" s="26">
        <f>'2009-10 3rd Calc'!G60-'0910 Appr.'!G60</f>
        <v>-200.94999999999982</v>
      </c>
      <c r="H60" s="26">
        <f>'2009-10 3rd Calc'!H60-'0910 Appr.'!H60</f>
        <v>-37.539999999999964</v>
      </c>
      <c r="I60" s="26">
        <f>'2009-10 3rd Calc'!I60-'0910 Appr.'!I60</f>
        <v>81.79999999999995</v>
      </c>
      <c r="J60" s="26">
        <f>'2009-10 3rd Calc'!J60-'0910 Appr.'!J60</f>
        <v>-23.560000000000002</v>
      </c>
      <c r="K60" s="26">
        <f>'2009-10 3rd Calc'!K60-'0910 Appr.'!K60</f>
        <v>-3.1799999999999784</v>
      </c>
      <c r="L60" s="26">
        <f>'2009-10 3rd Calc'!L60-'0910 Appr.'!L60</f>
        <v>-218.41000000000008</v>
      </c>
      <c r="M60" s="33">
        <f t="shared" si="0"/>
        <v>1246.4700000000005</v>
      </c>
    </row>
    <row r="61" spans="1:13" ht="15">
      <c r="A61" s="4" t="s">
        <v>207</v>
      </c>
      <c r="B61" s="5" t="s">
        <v>71</v>
      </c>
      <c r="C61" s="27">
        <f>'2009-10 3rd Calc'!C61-'0910 Appr.'!C61</f>
        <v>-94.72999999999956</v>
      </c>
      <c r="D61" s="27">
        <f>'2009-10 3rd Calc'!D61-'0910 Appr.'!D61</f>
        <v>-34.76000000000204</v>
      </c>
      <c r="E61" s="27">
        <f>'2009-10 3rd Calc'!E61-'0910 Appr.'!E61</f>
        <v>-392.52000000000044</v>
      </c>
      <c r="F61" s="27">
        <f>'2009-10 3rd Calc'!F61-'0910 Appr.'!F61</f>
        <v>-61.35999999999967</v>
      </c>
      <c r="G61" s="27">
        <f>'2009-10 3rd Calc'!G61-'0910 Appr.'!G61</f>
        <v>-114.23999999999978</v>
      </c>
      <c r="H61" s="27">
        <f>'2009-10 3rd Calc'!H61-'0910 Appr.'!H61</f>
        <v>460.92999999999984</v>
      </c>
      <c r="I61" s="27">
        <f>'2009-10 3rd Calc'!I61-'0910 Appr.'!I61</f>
        <v>-102.93000000000006</v>
      </c>
      <c r="J61" s="27">
        <f>'2009-10 3rd Calc'!J61-'0910 Appr.'!J61</f>
        <v>-10.080000000000041</v>
      </c>
      <c r="K61" s="27">
        <f>'2009-10 3rd Calc'!K61-'0910 Appr.'!K61</f>
        <v>-0.14999999999999858</v>
      </c>
      <c r="L61" s="27">
        <f>'2009-10 3rd Calc'!L61-'0910 Appr.'!L61</f>
        <v>42.95999999999981</v>
      </c>
      <c r="M61" s="34">
        <f t="shared" si="0"/>
        <v>-306.8800000000019</v>
      </c>
    </row>
    <row r="62" spans="1:13" ht="15">
      <c r="A62" s="9" t="s">
        <v>208</v>
      </c>
      <c r="B62" s="10" t="s">
        <v>72</v>
      </c>
      <c r="C62" s="26">
        <f>'2009-10 3rd Calc'!C62-'0910 Appr.'!C62</f>
        <v>-58.409999999999854</v>
      </c>
      <c r="D62" s="26">
        <f>'2009-10 3rd Calc'!D62-'0910 Appr.'!D62</f>
        <v>-43.039999999999964</v>
      </c>
      <c r="E62" s="26">
        <f>'2009-10 3rd Calc'!E62-'0910 Appr.'!E62</f>
        <v>-43</v>
      </c>
      <c r="F62" s="26">
        <f>'2009-10 3rd Calc'!F62-'0910 Appr.'!F62</f>
        <v>-1.009999999999991</v>
      </c>
      <c r="G62" s="26">
        <f>'2009-10 3rd Calc'!G62-'0910 Appr.'!G62</f>
        <v>-3.670000000000016</v>
      </c>
      <c r="H62" s="26">
        <f>'2009-10 3rd Calc'!H62-'0910 Appr.'!H62</f>
        <v>-8.060000000000002</v>
      </c>
      <c r="I62" s="26">
        <f>'2009-10 3rd Calc'!I62-'0910 Appr.'!I62</f>
        <v>14.069999999999993</v>
      </c>
      <c r="J62" s="26">
        <f>'2009-10 3rd Calc'!J62-'0910 Appr.'!J62</f>
        <v>-11.36</v>
      </c>
      <c r="K62" s="26">
        <f>'2009-10 3rd Calc'!K62-'0910 Appr.'!K62</f>
        <v>1.1600000000000001</v>
      </c>
      <c r="L62" s="26">
        <f>'2009-10 3rd Calc'!L62-'0910 Appr.'!L62</f>
        <v>-10.090000000000032</v>
      </c>
      <c r="M62" s="33">
        <f t="shared" si="0"/>
        <v>-163.40999999999988</v>
      </c>
    </row>
    <row r="63" spans="1:13" ht="15">
      <c r="A63" s="4" t="s">
        <v>209</v>
      </c>
      <c r="B63" s="5" t="s">
        <v>73</v>
      </c>
      <c r="C63" s="27">
        <f>'2009-10 3rd Calc'!C63-'0910 Appr.'!C63</f>
        <v>78.3599999999999</v>
      </c>
      <c r="D63" s="27">
        <f>'2009-10 3rd Calc'!D63-'0910 Appr.'!D63</f>
        <v>135.54999999999995</v>
      </c>
      <c r="E63" s="27">
        <f>'2009-10 3rd Calc'!E63-'0910 Appr.'!E63</f>
        <v>-20.38000000000011</v>
      </c>
      <c r="F63" s="27">
        <f>'2009-10 3rd Calc'!F63-'0910 Appr.'!F63</f>
        <v>6.060000000000002</v>
      </c>
      <c r="G63" s="27">
        <f>'2009-10 3rd Calc'!G63-'0910 Appr.'!G63</f>
        <v>29.529999999999973</v>
      </c>
      <c r="H63" s="27">
        <f>'2009-10 3rd Calc'!H63-'0910 Appr.'!H63</f>
        <v>9.439999999999998</v>
      </c>
      <c r="I63" s="27">
        <f>'2009-10 3rd Calc'!I63-'0910 Appr.'!I63</f>
        <v>-25.58000000000007</v>
      </c>
      <c r="J63" s="27">
        <f>'2009-10 3rd Calc'!J63-'0910 Appr.'!J63</f>
        <v>3.63</v>
      </c>
      <c r="K63" s="27">
        <f>'2009-10 3rd Calc'!K63-'0910 Appr.'!K63</f>
        <v>0.22</v>
      </c>
      <c r="L63" s="27">
        <f>'2009-10 3rd Calc'!L63-'0910 Appr.'!L63</f>
        <v>-5.730000000000018</v>
      </c>
      <c r="M63" s="34">
        <f t="shared" si="0"/>
        <v>211.09999999999962</v>
      </c>
    </row>
    <row r="64" spans="1:13" ht="15">
      <c r="A64" s="9" t="s">
        <v>210</v>
      </c>
      <c r="B64" s="10" t="s">
        <v>74</v>
      </c>
      <c r="C64" s="26">
        <f>'2009-10 3rd Calc'!C64-'0910 Appr.'!C64</f>
        <v>-11.750000000000114</v>
      </c>
      <c r="D64" s="26">
        <f>'2009-10 3rd Calc'!D64-'0910 Appr.'!D64</f>
        <v>36.67000000000007</v>
      </c>
      <c r="E64" s="26">
        <f>'2009-10 3rd Calc'!E64-'0910 Appr.'!E64</f>
        <v>30.81000000000006</v>
      </c>
      <c r="F64" s="26">
        <f>'2009-10 3rd Calc'!F64-'0910 Appr.'!F64</f>
        <v>-0.3499999999999943</v>
      </c>
      <c r="G64" s="26">
        <f>'2009-10 3rd Calc'!G64-'0910 Appr.'!G64</f>
        <v>-43.16</v>
      </c>
      <c r="H64" s="26">
        <f>'2009-10 3rd Calc'!H64-'0910 Appr.'!H64</f>
        <v>-11.829999999999984</v>
      </c>
      <c r="I64" s="26">
        <f>'2009-10 3rd Calc'!I64-'0910 Appr.'!I64</f>
        <v>-0.76</v>
      </c>
      <c r="J64" s="26">
        <f>'2009-10 3rd Calc'!J64-'0910 Appr.'!J64</f>
        <v>-9.800000000000002</v>
      </c>
      <c r="K64" s="26">
        <f>'2009-10 3rd Calc'!K64-'0910 Appr.'!K64</f>
        <v>-1.2900000000000005</v>
      </c>
      <c r="L64" s="26">
        <f>'2009-10 3rd Calc'!L64-'0910 Appr.'!L64</f>
        <v>-7.670000000000005</v>
      </c>
      <c r="M64" s="33">
        <f t="shared" si="0"/>
        <v>-19.129999999999967</v>
      </c>
    </row>
    <row r="65" spans="1:13" ht="15">
      <c r="A65" s="4" t="s">
        <v>211</v>
      </c>
      <c r="B65" s="5" t="s">
        <v>75</v>
      </c>
      <c r="C65" s="27">
        <f>'2009-10 3rd Calc'!C65-'0910 Appr.'!C65</f>
        <v>13.399999999999977</v>
      </c>
      <c r="D65" s="27">
        <f>'2009-10 3rd Calc'!D65-'0910 Appr.'!D65</f>
        <v>-30.299999999999955</v>
      </c>
      <c r="E65" s="27">
        <f>'2009-10 3rd Calc'!E65-'0910 Appr.'!E65</f>
        <v>11.730000000000018</v>
      </c>
      <c r="F65" s="27">
        <f>'2009-10 3rd Calc'!F65-'0910 Appr.'!F65</f>
        <v>-14.669999999999987</v>
      </c>
      <c r="G65" s="27">
        <f>'2009-10 3rd Calc'!G65-'0910 Appr.'!G65</f>
        <v>3.8499999999999943</v>
      </c>
      <c r="H65" s="27">
        <f>'2009-10 3rd Calc'!H65-'0910 Appr.'!H65</f>
        <v>-1.1100000000000136</v>
      </c>
      <c r="I65" s="27">
        <f>'2009-10 3rd Calc'!I65-'0910 Appr.'!I65</f>
        <v>0</v>
      </c>
      <c r="J65" s="27">
        <f>'2009-10 3rd Calc'!J65-'0910 Appr.'!J65</f>
        <v>-0.40000000000000213</v>
      </c>
      <c r="K65" s="27">
        <f>'2009-10 3rd Calc'!K65-'0910 Appr.'!K65</f>
        <v>-0.18000000000000005</v>
      </c>
      <c r="L65" s="27">
        <f>'2009-10 3rd Calc'!L65-'0910 Appr.'!L65</f>
        <v>14.959999999999994</v>
      </c>
      <c r="M65" s="34">
        <f t="shared" si="0"/>
        <v>-2.719999999999974</v>
      </c>
    </row>
    <row r="66" spans="1:13" ht="15">
      <c r="A66" s="9" t="s">
        <v>212</v>
      </c>
      <c r="B66" s="10" t="s">
        <v>76</v>
      </c>
      <c r="C66" s="26">
        <f>'2009-10 3rd Calc'!C66-'0910 Appr.'!C66</f>
        <v>67.07999999999993</v>
      </c>
      <c r="D66" s="26">
        <f>'2009-10 3rd Calc'!D66-'0910 Appr.'!D66</f>
        <v>436.98999999999796</v>
      </c>
      <c r="E66" s="26">
        <f>'2009-10 3rd Calc'!E66-'0910 Appr.'!E66</f>
        <v>8.8799999999992</v>
      </c>
      <c r="F66" s="26">
        <f>'2009-10 3rd Calc'!F66-'0910 Appr.'!F66</f>
        <v>100.44000000000005</v>
      </c>
      <c r="G66" s="26">
        <f>'2009-10 3rd Calc'!G66-'0910 Appr.'!G66</f>
        <v>-190.13999999999942</v>
      </c>
      <c r="H66" s="26">
        <f>'2009-10 3rd Calc'!H66-'0910 Appr.'!H66</f>
        <v>185.97000000000025</v>
      </c>
      <c r="I66" s="26">
        <f>'2009-10 3rd Calc'!I66-'0910 Appr.'!I66</f>
        <v>-20.77999999999929</v>
      </c>
      <c r="J66" s="26">
        <f>'2009-10 3rd Calc'!J66-'0910 Appr.'!J66</f>
        <v>-36.93999999999994</v>
      </c>
      <c r="K66" s="26">
        <f>'2009-10 3rd Calc'!K66-'0910 Appr.'!K66</f>
        <v>7.819999999999993</v>
      </c>
      <c r="L66" s="26">
        <f>'2009-10 3rd Calc'!L66-'0910 Appr.'!L66</f>
        <v>-4.629999999999882</v>
      </c>
      <c r="M66" s="33">
        <f t="shared" si="0"/>
        <v>554.6899999999989</v>
      </c>
    </row>
    <row r="67" spans="1:13" ht="15">
      <c r="A67" s="4" t="s">
        <v>213</v>
      </c>
      <c r="B67" s="5" t="s">
        <v>77</v>
      </c>
      <c r="C67" s="27">
        <f>'2009-10 3rd Calc'!C67-'0910 Appr.'!C67</f>
        <v>-4.589999999999918</v>
      </c>
      <c r="D67" s="27">
        <f>'2009-10 3rd Calc'!D67-'0910 Appr.'!D67</f>
        <v>-22.340000000000146</v>
      </c>
      <c r="E67" s="27">
        <f>'2009-10 3rd Calc'!E67-'0910 Appr.'!E67</f>
        <v>-0.9900000000000091</v>
      </c>
      <c r="F67" s="27">
        <f>'2009-10 3rd Calc'!F67-'0910 Appr.'!F67</f>
        <v>22.529999999999973</v>
      </c>
      <c r="G67" s="27">
        <f>'2009-10 3rd Calc'!G67-'0910 Appr.'!G67</f>
        <v>-21.110000000000014</v>
      </c>
      <c r="H67" s="27">
        <f>'2009-10 3rd Calc'!H67-'0910 Appr.'!H67</f>
        <v>-26.069999999999965</v>
      </c>
      <c r="I67" s="27">
        <f>'2009-10 3rd Calc'!I67-'0910 Appr.'!I67</f>
        <v>-0.33999999999999986</v>
      </c>
      <c r="J67" s="27">
        <f>'2009-10 3rd Calc'!J67-'0910 Appr.'!J67</f>
        <v>-0.8000000000000007</v>
      </c>
      <c r="K67" s="27">
        <f>'2009-10 3rd Calc'!K67-'0910 Appr.'!K67</f>
        <v>-0.9999999999999982</v>
      </c>
      <c r="L67" s="27">
        <f>'2009-10 3rd Calc'!L67-'0910 Appr.'!L67</f>
        <v>-22.139999999999986</v>
      </c>
      <c r="M67" s="34">
        <f aca="true" t="shared" si="1" ref="M67:M78">SUM(C67:L67)</f>
        <v>-76.85000000000007</v>
      </c>
    </row>
    <row r="68" spans="1:13" ht="15">
      <c r="A68" s="9" t="s">
        <v>214</v>
      </c>
      <c r="B68" s="10" t="s">
        <v>78</v>
      </c>
      <c r="C68" s="26">
        <f>'2009-10 3rd Calc'!C68-'0910 Appr.'!C68</f>
        <v>33.74999999999977</v>
      </c>
      <c r="D68" s="26">
        <f>'2009-10 3rd Calc'!D68-'0910 Appr.'!D68</f>
        <v>71.11000000000013</v>
      </c>
      <c r="E68" s="26">
        <f>'2009-10 3rd Calc'!E68-'0910 Appr.'!E68</f>
        <v>18.37000000000012</v>
      </c>
      <c r="F68" s="26">
        <f>'2009-10 3rd Calc'!F68-'0910 Appr.'!F68</f>
        <v>-16.029999999999973</v>
      </c>
      <c r="G68" s="26">
        <f>'2009-10 3rd Calc'!G68-'0910 Appr.'!G68</f>
        <v>-32.64999999999998</v>
      </c>
      <c r="H68" s="26">
        <f>'2009-10 3rd Calc'!H68-'0910 Appr.'!H68</f>
        <v>9.620000000000005</v>
      </c>
      <c r="I68" s="26">
        <f>'2009-10 3rd Calc'!I68-'0910 Appr.'!I68</f>
        <v>-10.110000000000014</v>
      </c>
      <c r="J68" s="26">
        <f>'2009-10 3rd Calc'!J68-'0910 Appr.'!J68</f>
        <v>-4.590000000000001</v>
      </c>
      <c r="K68" s="26">
        <f>'2009-10 3rd Calc'!K68-'0910 Appr.'!K68</f>
        <v>0.9899999999999998</v>
      </c>
      <c r="L68" s="26">
        <f>'2009-10 3rd Calc'!L68-'0910 Appr.'!L68</f>
        <v>33.06000000000003</v>
      </c>
      <c r="M68" s="33">
        <f t="shared" si="1"/>
        <v>103.52000000000008</v>
      </c>
    </row>
    <row r="69" spans="1:13" ht="15">
      <c r="A69" s="4" t="s">
        <v>215</v>
      </c>
      <c r="B69" s="5" t="s">
        <v>79</v>
      </c>
      <c r="C69" s="27">
        <f>'2009-10 3rd Calc'!C69-'0910 Appr.'!C69</f>
        <v>-50.08000000000004</v>
      </c>
      <c r="D69" s="27">
        <f>'2009-10 3rd Calc'!D69-'0910 Appr.'!D69</f>
        <v>2.5700000000001637</v>
      </c>
      <c r="E69" s="27">
        <f>'2009-10 3rd Calc'!E69-'0910 Appr.'!E69</f>
        <v>-34.06000000000006</v>
      </c>
      <c r="F69" s="27">
        <f>'2009-10 3rd Calc'!F69-'0910 Appr.'!F69</f>
        <v>47.72999999999999</v>
      </c>
      <c r="G69" s="27">
        <f>'2009-10 3rd Calc'!G69-'0910 Appr.'!G69</f>
        <v>13.310000000000002</v>
      </c>
      <c r="H69" s="27">
        <f>'2009-10 3rd Calc'!H69-'0910 Appr.'!H69</f>
        <v>1.1599999999999966</v>
      </c>
      <c r="I69" s="27">
        <f>'2009-10 3rd Calc'!I69-'0910 Appr.'!I69</f>
        <v>-4.23</v>
      </c>
      <c r="J69" s="27">
        <f>'2009-10 3rd Calc'!J69-'0910 Appr.'!J69</f>
        <v>-2.1500000000000004</v>
      </c>
      <c r="K69" s="27">
        <f>'2009-10 3rd Calc'!K69-'0910 Appr.'!K69</f>
        <v>1.9300000000000006</v>
      </c>
      <c r="L69" s="27">
        <f>'2009-10 3rd Calc'!L69-'0910 Appr.'!L69</f>
        <v>-11.810000000000002</v>
      </c>
      <c r="M69" s="34">
        <f t="shared" si="1"/>
        <v>-35.62999999999995</v>
      </c>
    </row>
    <row r="70" spans="1:13" ht="15">
      <c r="A70" s="9" t="s">
        <v>216</v>
      </c>
      <c r="B70" s="10" t="s">
        <v>146</v>
      </c>
      <c r="C70" s="26">
        <f>'2009-10 3rd Calc'!C70-'0910 Appr.'!C70</f>
        <v>0</v>
      </c>
      <c r="D70" s="26">
        <f>'2009-10 3rd Calc'!D70-'0910 Appr.'!D70</f>
        <v>-0.759999999999998</v>
      </c>
      <c r="E70" s="26">
        <f>'2009-10 3rd Calc'!E70-'0910 Appr.'!E70</f>
        <v>10.23999999999998</v>
      </c>
      <c r="F70" s="26">
        <f>'2009-10 3rd Calc'!F70-'0910 Appr.'!F70</f>
        <v>0</v>
      </c>
      <c r="G70" s="26">
        <f>'2009-10 3rd Calc'!G70-'0910 Appr.'!G70</f>
        <v>-7.650000000000002</v>
      </c>
      <c r="H70" s="26">
        <f>'2009-10 3rd Calc'!H70-'0910 Appr.'!H70</f>
        <v>-34.75999999999999</v>
      </c>
      <c r="I70" s="26">
        <f>'2009-10 3rd Calc'!I70-'0910 Appr.'!I70</f>
        <v>0</v>
      </c>
      <c r="J70" s="26">
        <f>'2009-10 3rd Calc'!J70-'0910 Appr.'!J70</f>
        <v>0</v>
      </c>
      <c r="K70" s="26">
        <f>'2009-10 3rd Calc'!K70-'0910 Appr.'!K70</f>
        <v>0</v>
      </c>
      <c r="L70" s="26">
        <f>'2009-10 3rd Calc'!L70-'0910 Appr.'!L70</f>
        <v>5.36999999999999</v>
      </c>
      <c r="M70" s="33">
        <f t="shared" si="1"/>
        <v>-27.560000000000016</v>
      </c>
    </row>
    <row r="71" spans="1:13" ht="15">
      <c r="A71" s="4" t="s">
        <v>81</v>
      </c>
      <c r="B71" s="5" t="s">
        <v>82</v>
      </c>
      <c r="C71" s="27">
        <f>'2009-10 3rd Calc'!C71-'0910 Appr.'!C71</f>
        <v>22.50999999999999</v>
      </c>
      <c r="D71" s="27">
        <f>'2009-10 3rd Calc'!D71-'0910 Appr.'!D71</f>
        <v>-36.22</v>
      </c>
      <c r="E71" s="27">
        <f>'2009-10 3rd Calc'!E71-'0910 Appr.'!E71</f>
        <v>-46.50000000000003</v>
      </c>
      <c r="F71" s="27">
        <f>'2009-10 3rd Calc'!F71-'0910 Appr.'!F71</f>
        <v>2.08</v>
      </c>
      <c r="G71" s="27">
        <f>'2009-10 3rd Calc'!G71-'0910 Appr.'!G71</f>
        <v>3</v>
      </c>
      <c r="H71" s="27">
        <f>'2009-10 3rd Calc'!H71-'0910 Appr.'!H71</f>
        <v>0</v>
      </c>
      <c r="I71" s="27">
        <f>'2009-10 3rd Calc'!I71-'0910 Appr.'!I71</f>
        <v>-30</v>
      </c>
      <c r="J71" s="27">
        <f>'2009-10 3rd Calc'!J71-'0910 Appr.'!J71</f>
        <v>0</v>
      </c>
      <c r="K71" s="27">
        <f>'2009-10 3rd Calc'!K71-'0910 Appr.'!K71</f>
        <v>0</v>
      </c>
      <c r="L71" s="27">
        <f>'2009-10 3rd Calc'!L71-'0910 Appr.'!L71</f>
        <v>3.71</v>
      </c>
      <c r="M71" s="34">
        <f t="shared" si="1"/>
        <v>-81.42000000000004</v>
      </c>
    </row>
    <row r="72" spans="1:13" ht="15">
      <c r="A72" s="9" t="s">
        <v>83</v>
      </c>
      <c r="B72" s="10" t="s">
        <v>84</v>
      </c>
      <c r="C72" s="26">
        <f>'2009-10 3rd Calc'!C72-'0910 Appr.'!C72</f>
        <v>1.7800000000000011</v>
      </c>
      <c r="D72" s="26">
        <f>'2009-10 3rd Calc'!D72-'0910 Appr.'!D72</f>
        <v>-2.099999999999966</v>
      </c>
      <c r="E72" s="26">
        <f>'2009-10 3rd Calc'!E72-'0910 Appr.'!E72</f>
        <v>-4.709999999999994</v>
      </c>
      <c r="F72" s="26">
        <f>'2009-10 3rd Calc'!F72-'0910 Appr.'!F72</f>
        <v>-4.739999999999995</v>
      </c>
      <c r="G72" s="26">
        <f>'2009-10 3rd Calc'!G72-'0910 Appr.'!G72</f>
        <v>-0.08999999999999986</v>
      </c>
      <c r="H72" s="26">
        <f>'2009-10 3rd Calc'!H72-'0910 Appr.'!H72</f>
        <v>0.87</v>
      </c>
      <c r="I72" s="26">
        <f>'2009-10 3rd Calc'!I72-'0910 Appr.'!I72</f>
        <v>1.19</v>
      </c>
      <c r="J72" s="26">
        <f>'2009-10 3rd Calc'!J72-'0910 Appr.'!J72</f>
        <v>0</v>
      </c>
      <c r="K72" s="26">
        <f>'2009-10 3rd Calc'!K72-'0910 Appr.'!K72</f>
        <v>0</v>
      </c>
      <c r="L72" s="26">
        <f>'2009-10 3rd Calc'!L72-'0910 Appr.'!L72</f>
        <v>0</v>
      </c>
      <c r="M72" s="33">
        <f t="shared" si="1"/>
        <v>-7.7999999999999545</v>
      </c>
    </row>
    <row r="73" spans="1:13" ht="15">
      <c r="A73" s="4" t="s">
        <v>85</v>
      </c>
      <c r="B73" s="5" t="s">
        <v>86</v>
      </c>
      <c r="C73" s="27">
        <f>'2009-10 3rd Calc'!C73-'0910 Appr.'!C73</f>
        <v>-68.75999999999999</v>
      </c>
      <c r="D73" s="27">
        <f>'2009-10 3rd Calc'!D73-'0910 Appr.'!D73</f>
        <v>-53.940000000000055</v>
      </c>
      <c r="E73" s="27">
        <f>'2009-10 3rd Calc'!E73-'0910 Appr.'!E73</f>
        <v>0</v>
      </c>
      <c r="F73" s="27">
        <f>'2009-10 3rd Calc'!F73-'0910 Appr.'!F73</f>
        <v>6.780000000000001</v>
      </c>
      <c r="G73" s="27">
        <f>'2009-10 3rd Calc'!G73-'0910 Appr.'!G73</f>
        <v>2.6200000000000045</v>
      </c>
      <c r="H73" s="27">
        <f>'2009-10 3rd Calc'!H73-'0910 Appr.'!H73</f>
        <v>0</v>
      </c>
      <c r="I73" s="27">
        <f>'2009-10 3rd Calc'!I73-'0910 Appr.'!I73</f>
        <v>28.98</v>
      </c>
      <c r="J73" s="27">
        <f>'2009-10 3rd Calc'!J73-'0910 Appr.'!J73</f>
        <v>1.9899999999999984</v>
      </c>
      <c r="K73" s="27">
        <f>'2009-10 3rd Calc'!K73-'0910 Appr.'!K73</f>
        <v>3.03</v>
      </c>
      <c r="L73" s="27">
        <f>'2009-10 3rd Calc'!L73-'0910 Appr.'!L73</f>
        <v>0</v>
      </c>
      <c r="M73" s="34">
        <f t="shared" si="1"/>
        <v>-79.30000000000004</v>
      </c>
    </row>
    <row r="74" spans="1:13" ht="15">
      <c r="A74" s="9" t="s">
        <v>87</v>
      </c>
      <c r="B74" s="10" t="s">
        <v>88</v>
      </c>
      <c r="C74" s="26">
        <f>'2009-10 3rd Calc'!C74-'0910 Appr.'!C74</f>
        <v>-10.490000000000009</v>
      </c>
      <c r="D74" s="26">
        <f>'2009-10 3rd Calc'!D74-'0910 Appr.'!D74</f>
        <v>33.139999999999986</v>
      </c>
      <c r="E74" s="26">
        <f>'2009-10 3rd Calc'!E74-'0910 Appr.'!E74</f>
        <v>0</v>
      </c>
      <c r="F74" s="26">
        <f>'2009-10 3rd Calc'!F74-'0910 Appr.'!F74</f>
        <v>6.019999999999996</v>
      </c>
      <c r="G74" s="26">
        <f>'2009-10 3rd Calc'!G74-'0910 Appr.'!G74</f>
        <v>-8.340000000000003</v>
      </c>
      <c r="H74" s="26">
        <f>'2009-10 3rd Calc'!H74-'0910 Appr.'!H74</f>
        <v>0</v>
      </c>
      <c r="I74" s="26">
        <f>'2009-10 3rd Calc'!I74-'0910 Appr.'!I74</f>
        <v>-6.790000000000003</v>
      </c>
      <c r="J74" s="26">
        <f>'2009-10 3rd Calc'!J74-'0910 Appr.'!J74</f>
        <v>-2.619999999999999</v>
      </c>
      <c r="K74" s="26">
        <f>'2009-10 3rd Calc'!K74-'0910 Appr.'!K74</f>
        <v>0</v>
      </c>
      <c r="L74" s="26">
        <f>'2009-10 3rd Calc'!L74-'0910 Appr.'!L74</f>
        <v>0</v>
      </c>
      <c r="M74" s="33">
        <f t="shared" si="1"/>
        <v>10.919999999999968</v>
      </c>
    </row>
    <row r="75" spans="1:13" ht="15">
      <c r="A75" s="4" t="s">
        <v>89</v>
      </c>
      <c r="B75" s="5" t="s">
        <v>90</v>
      </c>
      <c r="C75" s="27">
        <f>'2009-10 3rd Calc'!C75-'0910 Appr.'!C75</f>
        <v>46.610000000000014</v>
      </c>
      <c r="D75" s="27">
        <f>'2009-10 3rd Calc'!D75-'0910 Appr.'!D75</f>
        <v>-21.049999999999955</v>
      </c>
      <c r="E75" s="27">
        <f>'2009-10 3rd Calc'!E75-'0910 Appr.'!E75</f>
        <v>39.22000000000003</v>
      </c>
      <c r="F75" s="27">
        <f>'2009-10 3rd Calc'!F75-'0910 Appr.'!F75</f>
        <v>1.9699999999999989</v>
      </c>
      <c r="G75" s="27">
        <f>'2009-10 3rd Calc'!G75-'0910 Appr.'!G75</f>
        <v>21.08</v>
      </c>
      <c r="H75" s="27">
        <f>'2009-10 3rd Calc'!H75-'0910 Appr.'!H75</f>
        <v>4.219999999999999</v>
      </c>
      <c r="I75" s="27">
        <f>'2009-10 3rd Calc'!I75-'0910 Appr.'!I75</f>
        <v>-0.1200000000000001</v>
      </c>
      <c r="J75" s="27">
        <f>'2009-10 3rd Calc'!J75-'0910 Appr.'!J75</f>
        <v>0</v>
      </c>
      <c r="K75" s="27">
        <f>'2009-10 3rd Calc'!K75-'0910 Appr.'!K75</f>
        <v>0</v>
      </c>
      <c r="L75" s="27">
        <f>'2009-10 3rd Calc'!L75-'0910 Appr.'!L75</f>
        <v>12.770000000000003</v>
      </c>
      <c r="M75" s="34">
        <f t="shared" si="1"/>
        <v>104.70000000000007</v>
      </c>
    </row>
    <row r="76" spans="1:13" ht="15">
      <c r="A76" s="9" t="s">
        <v>91</v>
      </c>
      <c r="B76" s="10" t="s">
        <v>92</v>
      </c>
      <c r="C76" s="26">
        <f>'2009-10 3rd Calc'!C76-'0910 Appr.'!C76</f>
        <v>9.580000000000013</v>
      </c>
      <c r="D76" s="26">
        <f>'2009-10 3rd Calc'!D76-'0910 Appr.'!D76</f>
        <v>23.410000000000025</v>
      </c>
      <c r="E76" s="26">
        <f>'2009-10 3rd Calc'!E76-'0910 Appr.'!E76</f>
        <v>-26.379999999999995</v>
      </c>
      <c r="F76" s="26">
        <f>'2009-10 3rd Calc'!F76-'0910 Appr.'!F76</f>
        <v>-8.98</v>
      </c>
      <c r="G76" s="26">
        <f>'2009-10 3rd Calc'!G76-'0910 Appr.'!G76</f>
        <v>-26.639999999999986</v>
      </c>
      <c r="H76" s="26">
        <f>'2009-10 3rd Calc'!H76-'0910 Appr.'!H76</f>
        <v>10.270000000000003</v>
      </c>
      <c r="I76" s="26">
        <f>'2009-10 3rd Calc'!I76-'0910 Appr.'!I76</f>
        <v>0</v>
      </c>
      <c r="J76" s="26">
        <f>'2009-10 3rd Calc'!J76-'0910 Appr.'!J76</f>
        <v>0</v>
      </c>
      <c r="K76" s="26">
        <f>'2009-10 3rd Calc'!K76-'0910 Appr.'!K76</f>
        <v>0</v>
      </c>
      <c r="L76" s="26">
        <f>'2009-10 3rd Calc'!L76-'0910 Appr.'!L76</f>
        <v>0</v>
      </c>
      <c r="M76" s="33">
        <f t="shared" si="1"/>
        <v>-18.73999999999994</v>
      </c>
    </row>
    <row r="77" spans="1:13" ht="15">
      <c r="A77" s="4" t="s">
        <v>93</v>
      </c>
      <c r="B77" s="5" t="s">
        <v>94</v>
      </c>
      <c r="C77" s="27">
        <f>'2009-10 3rd Calc'!C77-'0910 Appr.'!C77</f>
        <v>0</v>
      </c>
      <c r="D77" s="27">
        <f>'2009-10 3rd Calc'!D77-'0910 Appr.'!D77</f>
        <v>288.3900000000003</v>
      </c>
      <c r="E77" s="27">
        <f>'2009-10 3rd Calc'!E77-'0910 Appr.'!E77</f>
        <v>-2793.4500000000007</v>
      </c>
      <c r="F77" s="27">
        <f>'2009-10 3rd Calc'!F77-'0910 Appr.'!F77</f>
        <v>0</v>
      </c>
      <c r="G77" s="27">
        <f>'2009-10 3rd Calc'!G77-'0910 Appr.'!G77</f>
        <v>0</v>
      </c>
      <c r="H77" s="27">
        <f>'2009-10 3rd Calc'!H77-'0910 Appr.'!H77</f>
        <v>0</v>
      </c>
      <c r="I77" s="27">
        <f>'2009-10 3rd Calc'!I77-'0910 Appr.'!I77</f>
        <v>0</v>
      </c>
      <c r="J77" s="27">
        <f>'2009-10 3rd Calc'!J77-'0910 Appr.'!J77</f>
        <v>0</v>
      </c>
      <c r="K77" s="27">
        <f>'2009-10 3rd Calc'!K77-'0910 Appr.'!K77</f>
        <v>0</v>
      </c>
      <c r="L77" s="27">
        <f>'2009-10 3rd Calc'!L77-'0910 Appr.'!L77</f>
        <v>0</v>
      </c>
      <c r="M77" s="34">
        <f t="shared" si="1"/>
        <v>-2505.0600000000004</v>
      </c>
    </row>
    <row r="78" spans="1:13" ht="15">
      <c r="A78" s="21"/>
      <c r="B78" s="21" t="s">
        <v>217</v>
      </c>
      <c r="C78" s="35">
        <f aca="true" t="shared" si="2" ref="C78:L78">SUM(C3:C77)</f>
        <v>-6760.979999999987</v>
      </c>
      <c r="D78" s="35">
        <f t="shared" si="2"/>
        <v>13027.579999999973</v>
      </c>
      <c r="E78" s="35">
        <f t="shared" si="2"/>
        <v>6069.860000000004</v>
      </c>
      <c r="F78" s="35">
        <f t="shared" si="2"/>
        <v>334.6099999999956</v>
      </c>
      <c r="G78" s="35">
        <f t="shared" si="2"/>
        <v>-1174.5899999999965</v>
      </c>
      <c r="H78" s="35">
        <f t="shared" si="2"/>
        <v>224.09000000000304</v>
      </c>
      <c r="I78" s="35">
        <f t="shared" si="2"/>
        <v>2915.7700000000077</v>
      </c>
      <c r="J78" s="35">
        <f t="shared" si="2"/>
        <v>-1677.5199999999993</v>
      </c>
      <c r="K78" s="35">
        <f t="shared" si="2"/>
        <v>-427.49000000000007</v>
      </c>
      <c r="L78" s="35">
        <f t="shared" si="2"/>
        <v>-220.99999999999994</v>
      </c>
      <c r="M78" s="36">
        <f t="shared" si="1"/>
        <v>12310.330000000002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59" r:id="rId1"/>
  <headerFooter differentFirst="1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8"/>
  <sheetViews>
    <sheetView zoomScalePageLayoutView="0" workbookViewId="0" topLeftCell="A7">
      <selection activeCell="M30" sqref="M30"/>
    </sheetView>
  </sheetViews>
  <sheetFormatPr defaultColWidth="9.140625" defaultRowHeight="15"/>
  <cols>
    <col min="1" max="1" width="3.00390625" style="0" customWidth="1"/>
    <col min="2" max="2" width="17.421875" style="0" customWidth="1"/>
    <col min="3" max="3" width="20.421875" style="0" customWidth="1"/>
    <col min="4" max="4" width="13.28125" style="0" bestFit="1" customWidth="1"/>
    <col min="5" max="5" width="13.140625" style="0" customWidth="1"/>
    <col min="6" max="8" width="13.28125" style="0" bestFit="1" customWidth="1"/>
  </cols>
  <sheetData>
    <row r="1" spans="2:8" ht="21">
      <c r="B1" s="44" t="s">
        <v>225</v>
      </c>
      <c r="C1" s="45"/>
      <c r="D1" s="45"/>
      <c r="E1" s="45"/>
      <c r="F1" s="45"/>
      <c r="G1" s="45"/>
      <c r="H1" s="45"/>
    </row>
    <row r="4" spans="2:8" ht="15">
      <c r="B4" s="21" t="s">
        <v>97</v>
      </c>
      <c r="C4" s="21"/>
      <c r="D4" s="21"/>
      <c r="E4" s="22"/>
      <c r="F4" s="22"/>
      <c r="G4" s="22"/>
      <c r="H4" s="22"/>
    </row>
    <row r="5" spans="2:8" ht="30">
      <c r="B5" s="23" t="s">
        <v>98</v>
      </c>
      <c r="C5" s="24"/>
      <c r="D5" s="38" t="s">
        <v>221</v>
      </c>
      <c r="E5" s="39" t="s">
        <v>223</v>
      </c>
      <c r="F5" s="39" t="s">
        <v>218</v>
      </c>
      <c r="G5" s="39" t="s">
        <v>219</v>
      </c>
      <c r="H5" s="39" t="s">
        <v>220</v>
      </c>
    </row>
    <row r="6" spans="2:8" ht="15">
      <c r="B6" s="9" t="s">
        <v>103</v>
      </c>
      <c r="C6" s="10"/>
      <c r="D6" s="42">
        <f>SUM('[3]08-09 F BP'!$M$6:$M$72)</f>
        <v>2598133.2599999993</v>
      </c>
      <c r="E6" s="26">
        <v>2595750.93</v>
      </c>
      <c r="F6" s="26">
        <f>SUM('2010-11 Forecast'!M2:M68)</f>
        <v>2605187.319999999</v>
      </c>
      <c r="G6" s="26">
        <f>SUM('2011-12 Forecast'!M2:M68)</f>
        <v>2622896.87</v>
      </c>
      <c r="H6" s="26">
        <f>SUM('2012-13 Forecast'!M2:M68)</f>
        <v>2656879.8300000015</v>
      </c>
    </row>
    <row r="7" spans="2:8" ht="15">
      <c r="B7" s="4" t="s">
        <v>106</v>
      </c>
      <c r="C7" s="5"/>
      <c r="D7" s="43">
        <f>SUM('[3]08-09 F BP'!$M$73:$M$79)</f>
        <v>6330.34</v>
      </c>
      <c r="E7" s="27">
        <v>6552.97</v>
      </c>
      <c r="F7" s="27">
        <f>SUM('2010-11 Forecast'!M69:M75)</f>
        <v>6552.97</v>
      </c>
      <c r="G7" s="27">
        <f>SUM('2011-12 Forecast'!M69:M75)</f>
        <v>6552.97</v>
      </c>
      <c r="H7" s="27">
        <f>SUM('2012-13 Forecast'!M69:M75)</f>
        <v>6552.97</v>
      </c>
    </row>
    <row r="8" spans="2:8" ht="15">
      <c r="B8" s="9" t="s">
        <v>107</v>
      </c>
      <c r="C8" s="10"/>
      <c r="D8" s="42">
        <f>'[3]08-09 F BP'!$M$80</f>
        <v>12907.919999999998</v>
      </c>
      <c r="E8" s="26">
        <v>18013.16</v>
      </c>
      <c r="F8" s="26">
        <v>22516.460000000003</v>
      </c>
      <c r="G8" s="26">
        <f>'2011-12 Forecast'!M76</f>
        <v>28145.57</v>
      </c>
      <c r="H8" s="26">
        <f>'2012-13 Forecast'!M76</f>
        <v>35181.97</v>
      </c>
    </row>
    <row r="9" spans="2:8" ht="15">
      <c r="B9" s="4" t="s">
        <v>108</v>
      </c>
      <c r="C9" s="5"/>
      <c r="D9" s="27">
        <f>SUM(D6:D8)</f>
        <v>2617371.519999999</v>
      </c>
      <c r="E9" s="27">
        <f>SUM(E6:E8)</f>
        <v>2620317.0600000005</v>
      </c>
      <c r="F9" s="27">
        <f>SUM(F6:F8)</f>
        <v>2634256.749999999</v>
      </c>
      <c r="G9" s="27">
        <f>'2011-12 Forecast'!M77</f>
        <v>2657595.4099999997</v>
      </c>
      <c r="H9" s="27">
        <f>SUM(H6:H8)</f>
        <v>2698614.770000002</v>
      </c>
    </row>
    <row r="10" spans="2:8" ht="15">
      <c r="B10" s="21"/>
      <c r="C10" s="21" t="s">
        <v>109</v>
      </c>
      <c r="D10" s="21"/>
      <c r="E10" s="22"/>
      <c r="F10" s="22"/>
      <c r="G10" s="22"/>
      <c r="H10" s="22"/>
    </row>
    <row r="11" spans="2:8" ht="30">
      <c r="B11" s="23"/>
      <c r="C11" s="24"/>
      <c r="D11" s="38" t="s">
        <v>222</v>
      </c>
      <c r="E11" s="39" t="s">
        <v>224</v>
      </c>
      <c r="F11" s="39" t="s">
        <v>218</v>
      </c>
      <c r="G11" s="39" t="s">
        <v>219</v>
      </c>
      <c r="H11" s="39" t="s">
        <v>220</v>
      </c>
    </row>
    <row r="12" spans="2:8" ht="15">
      <c r="B12" s="9">
        <v>101</v>
      </c>
      <c r="C12" s="10" t="s">
        <v>110</v>
      </c>
      <c r="D12" s="40">
        <v>590090.78</v>
      </c>
      <c r="E12" s="26">
        <v>578250.77</v>
      </c>
      <c r="F12" s="26">
        <v>580377.2199999999</v>
      </c>
      <c r="G12" s="26">
        <v>592143.31</v>
      </c>
      <c r="H12" s="26">
        <v>613022.3000000003</v>
      </c>
    </row>
    <row r="13" spans="2:8" ht="15">
      <c r="B13" s="4">
        <v>102</v>
      </c>
      <c r="C13" s="5" t="s">
        <v>111</v>
      </c>
      <c r="D13" s="41">
        <v>733723.25</v>
      </c>
      <c r="E13" s="27">
        <v>739083.09</v>
      </c>
      <c r="F13" s="27">
        <v>744246.6399999999</v>
      </c>
      <c r="G13" s="27">
        <v>746923.78</v>
      </c>
      <c r="H13" s="27">
        <v>750543.7700000001</v>
      </c>
    </row>
    <row r="14" spans="2:8" ht="15">
      <c r="B14" s="9">
        <v>103</v>
      </c>
      <c r="C14" s="10" t="s">
        <v>112</v>
      </c>
      <c r="D14" s="40">
        <v>545246.4999999997</v>
      </c>
      <c r="E14" s="26">
        <v>551133.5500000002</v>
      </c>
      <c r="F14" s="26">
        <v>555126.86</v>
      </c>
      <c r="G14" s="26">
        <v>560201.9600000001</v>
      </c>
      <c r="H14" s="26">
        <v>568004.2399999999</v>
      </c>
    </row>
    <row r="15" spans="2:8" ht="15">
      <c r="B15" s="4">
        <v>111</v>
      </c>
      <c r="C15" s="5" t="s">
        <v>113</v>
      </c>
      <c r="D15" s="41">
        <v>139327.18</v>
      </c>
      <c r="E15" s="27">
        <v>139069.2799999999</v>
      </c>
      <c r="F15" s="27">
        <v>139389.2499999999</v>
      </c>
      <c r="G15" s="27">
        <v>141101.30999999997</v>
      </c>
      <c r="H15" s="27">
        <v>144697.53999999995</v>
      </c>
    </row>
    <row r="16" spans="2:8" ht="15">
      <c r="B16" s="9">
        <v>112</v>
      </c>
      <c r="C16" s="10" t="s">
        <v>114</v>
      </c>
      <c r="D16" s="40">
        <v>219283.77999999997</v>
      </c>
      <c r="E16" s="26">
        <v>217703.96</v>
      </c>
      <c r="F16" s="26">
        <v>218927.08</v>
      </c>
      <c r="G16" s="26">
        <v>219418.56</v>
      </c>
      <c r="H16" s="26">
        <v>219908.08</v>
      </c>
    </row>
    <row r="17" spans="2:8" ht="15">
      <c r="B17" s="4">
        <v>113</v>
      </c>
      <c r="C17" s="5" t="s">
        <v>115</v>
      </c>
      <c r="D17" s="41">
        <v>132924.03999999998</v>
      </c>
      <c r="E17" s="27">
        <v>132236.25999999998</v>
      </c>
      <c r="F17" s="27">
        <v>132437.33999999994</v>
      </c>
      <c r="G17" s="27">
        <v>132180.78999999995</v>
      </c>
      <c r="H17" s="27">
        <v>132658.28000000003</v>
      </c>
    </row>
    <row r="18" spans="2:8" ht="15">
      <c r="B18" s="9">
        <v>130</v>
      </c>
      <c r="C18" s="10" t="s">
        <v>116</v>
      </c>
      <c r="D18" s="40">
        <v>157451.90999999992</v>
      </c>
      <c r="E18" s="26">
        <v>166025.90000000008</v>
      </c>
      <c r="F18" s="26">
        <v>166608.37999999995</v>
      </c>
      <c r="G18" s="26">
        <v>168704.84000000003</v>
      </c>
      <c r="H18" s="26">
        <v>172192.96000000008</v>
      </c>
    </row>
    <row r="19" spans="2:8" ht="15">
      <c r="B19" s="4">
        <v>254</v>
      </c>
      <c r="C19" s="5" t="s">
        <v>117</v>
      </c>
      <c r="D19" s="41">
        <v>20314.64</v>
      </c>
      <c r="E19" s="27">
        <v>18804.379999999997</v>
      </c>
      <c r="F19" s="27">
        <v>18950.579999999998</v>
      </c>
      <c r="G19" s="27">
        <v>18999.18000000001</v>
      </c>
      <c r="H19" s="27">
        <v>19152.56</v>
      </c>
    </row>
    <row r="20" spans="2:8" ht="15">
      <c r="B20" s="9">
        <v>255</v>
      </c>
      <c r="C20" s="10" t="s">
        <v>118</v>
      </c>
      <c r="D20" s="40">
        <v>6014.049999999999</v>
      </c>
      <c r="E20" s="26">
        <v>5690.919999999998</v>
      </c>
      <c r="F20" s="26">
        <v>5722.07</v>
      </c>
      <c r="G20" s="26">
        <v>5721.04</v>
      </c>
      <c r="H20" s="26">
        <v>5759.060000000002</v>
      </c>
    </row>
    <row r="21" spans="2:8" ht="15">
      <c r="B21" s="4">
        <v>300</v>
      </c>
      <c r="C21" s="5" t="s">
        <v>119</v>
      </c>
      <c r="D21" s="41">
        <v>72995.39</v>
      </c>
      <c r="E21" s="27">
        <v>72318.95000000001</v>
      </c>
      <c r="F21" s="27">
        <v>72471.32999999999</v>
      </c>
      <c r="G21" s="27">
        <v>72200.64</v>
      </c>
      <c r="H21" s="27">
        <v>72675.98000000001</v>
      </c>
    </row>
    <row r="22" spans="2:8" ht="15">
      <c r="B22" s="9"/>
      <c r="C22" s="10" t="s">
        <v>120</v>
      </c>
      <c r="D22" s="26">
        <f>SUM(D12:D17)</f>
        <v>2360595.53</v>
      </c>
      <c r="E22" s="26">
        <f>SUM(E12:E17)</f>
        <v>2357476.9099999997</v>
      </c>
      <c r="F22" s="26">
        <f>SUM(F12:F17)</f>
        <v>2370504.3899999997</v>
      </c>
      <c r="G22" s="26">
        <f>SUM(G12:G17)</f>
        <v>2391969.7100000004</v>
      </c>
      <c r="H22" s="26">
        <f>SUM(H12:H17)</f>
        <v>2428834.21</v>
      </c>
    </row>
    <row r="23" spans="2:8" ht="15">
      <c r="B23" s="4"/>
      <c r="C23" s="5" t="s">
        <v>121</v>
      </c>
      <c r="D23" s="27">
        <f>SUM(D18:D21)</f>
        <v>256775.98999999993</v>
      </c>
      <c r="E23" s="27">
        <f>SUM(E18:E21)</f>
        <v>262840.1500000001</v>
      </c>
      <c r="F23" s="27">
        <f>SUM(F18:F21)</f>
        <v>263752.3599999999</v>
      </c>
      <c r="G23" s="27">
        <f>SUM(G18:G21)</f>
        <v>265625.70000000007</v>
      </c>
      <c r="H23" s="27">
        <f>SUM(H18:H21)</f>
        <v>269780.56000000006</v>
      </c>
    </row>
    <row r="24" spans="2:8" ht="15">
      <c r="B24" s="9"/>
      <c r="C24" s="10" t="s">
        <v>122</v>
      </c>
      <c r="D24" s="26">
        <f>SUM(D15:D17,D19:D20)</f>
        <v>517863.68999999994</v>
      </c>
      <c r="E24" s="26">
        <f>SUM(E15:E17,E19:E20)</f>
        <v>513504.7999999999</v>
      </c>
      <c r="F24" s="26">
        <f>SUM(F15:F17,F19:F20)</f>
        <v>515426.31999999983</v>
      </c>
      <c r="G24" s="26">
        <f>SUM(G15:G17,G19:G20)</f>
        <v>517420.8799999999</v>
      </c>
      <c r="H24" s="26">
        <f>SUM(H15:H17,H19:H20)</f>
        <v>522175.51999999996</v>
      </c>
    </row>
    <row r="25" spans="2:9" ht="15">
      <c r="B25" s="37"/>
      <c r="C25" s="37"/>
      <c r="D25" s="37"/>
      <c r="E25" s="37"/>
      <c r="F25" s="37"/>
      <c r="G25" s="37"/>
      <c r="H25" s="37"/>
      <c r="I25" s="37"/>
    </row>
    <row r="26" spans="2:9" ht="15">
      <c r="B26" s="37"/>
      <c r="C26" s="37"/>
      <c r="D26" s="37"/>
      <c r="E26" s="37"/>
      <c r="F26" s="37"/>
      <c r="G26" s="37"/>
      <c r="H26" s="37"/>
      <c r="I26" s="37"/>
    </row>
    <row r="27" spans="2:9" ht="15">
      <c r="B27" s="37"/>
      <c r="C27" s="37"/>
      <c r="D27" s="37"/>
      <c r="E27" s="37"/>
      <c r="F27" s="37"/>
      <c r="G27" s="37"/>
      <c r="H27" s="37"/>
      <c r="I27" s="37"/>
    </row>
    <row r="28" spans="2:9" ht="15">
      <c r="B28" s="37"/>
      <c r="C28" s="37"/>
      <c r="D28" s="37"/>
      <c r="E28" s="37"/>
      <c r="F28" s="37"/>
      <c r="G28" s="37"/>
      <c r="H28" s="37"/>
      <c r="I28" s="37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84" r:id="rId1"/>
  <headerFooter differentFirst="1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9"/>
  <sheetViews>
    <sheetView tabSelected="1" view="pageLayout" workbookViewId="0" topLeftCell="A59">
      <selection activeCell="M30" sqref="M30"/>
    </sheetView>
  </sheetViews>
  <sheetFormatPr defaultColWidth="9.140625" defaultRowHeight="15"/>
  <cols>
    <col min="1" max="1" width="5.00390625" style="3" bestFit="1" customWidth="1"/>
    <col min="2" max="2" width="11.00390625" style="3" customWidth="1"/>
    <col min="3" max="9" width="13.00390625" style="3" bestFit="1" customWidth="1"/>
    <col min="10" max="10" width="11.57421875" style="3" bestFit="1" customWidth="1"/>
    <col min="11" max="11" width="9.57421875" style="3" bestFit="1" customWidth="1"/>
    <col min="12" max="12" width="10.57421875" style="3" bestFit="1" customWidth="1"/>
    <col min="13" max="13" width="13.00390625" style="3" bestFit="1" customWidth="1"/>
    <col min="14" max="14" width="10.140625" style="3" customWidth="1"/>
    <col min="15" max="16384" width="9.140625" style="3" customWidth="1"/>
  </cols>
  <sheetData>
    <row r="1" spans="1:13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62" ht="15.75" thickTop="1">
      <c r="A2" s="4">
        <v>1</v>
      </c>
      <c r="B2" s="5" t="s">
        <v>13</v>
      </c>
      <c r="C2" s="6">
        <v>6688.620000000001</v>
      </c>
      <c r="D2" s="6">
        <v>6518.23</v>
      </c>
      <c r="E2" s="6">
        <v>5648.86</v>
      </c>
      <c r="F2" s="6">
        <v>2031.1100000000001</v>
      </c>
      <c r="G2" s="6">
        <v>3807.38</v>
      </c>
      <c r="H2" s="6">
        <v>1503.31</v>
      </c>
      <c r="I2" s="6">
        <v>305.22999999999996</v>
      </c>
      <c r="J2" s="6">
        <v>102.92</v>
      </c>
      <c r="K2" s="6">
        <v>19.909999999999997</v>
      </c>
      <c r="L2" s="6">
        <v>492.6600000000001</v>
      </c>
      <c r="M2" s="7">
        <v>27118.23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15">
      <c r="A3" s="9">
        <v>2</v>
      </c>
      <c r="B3" s="10" t="s">
        <v>14</v>
      </c>
      <c r="C3" s="11">
        <v>1530.17</v>
      </c>
      <c r="D3" s="11">
        <v>1672.12</v>
      </c>
      <c r="E3" s="11">
        <v>954.8399999999999</v>
      </c>
      <c r="F3" s="11">
        <v>235.04000000000002</v>
      </c>
      <c r="G3" s="11">
        <v>215.32999999999998</v>
      </c>
      <c r="H3" s="11">
        <v>164.06</v>
      </c>
      <c r="I3" s="11">
        <v>6.249999999999999</v>
      </c>
      <c r="J3" s="11">
        <v>15.62</v>
      </c>
      <c r="K3" s="11">
        <v>1.69</v>
      </c>
      <c r="L3" s="11">
        <v>253.51999999999998</v>
      </c>
      <c r="M3" s="12">
        <v>5048.639999999999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15">
      <c r="A4" s="4">
        <v>3</v>
      </c>
      <c r="B4" s="5" t="s">
        <v>15</v>
      </c>
      <c r="C4" s="6">
        <v>6722.870000000001</v>
      </c>
      <c r="D4" s="6">
        <v>7727.74</v>
      </c>
      <c r="E4" s="6">
        <v>5499.719999999999</v>
      </c>
      <c r="F4" s="6">
        <v>1376.0900000000001</v>
      </c>
      <c r="G4" s="6">
        <v>1882.84</v>
      </c>
      <c r="H4" s="6">
        <v>864.4300000000001</v>
      </c>
      <c r="I4" s="6">
        <v>336.17999999999995</v>
      </c>
      <c r="J4" s="6">
        <v>372.8400000000001</v>
      </c>
      <c r="K4" s="6">
        <v>101.94</v>
      </c>
      <c r="L4" s="6">
        <v>629.76</v>
      </c>
      <c r="M4" s="7">
        <v>25514.41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5">
      <c r="A5" s="9">
        <v>4</v>
      </c>
      <c r="B5" s="10" t="s">
        <v>16</v>
      </c>
      <c r="C5" s="11">
        <v>820.6</v>
      </c>
      <c r="D5" s="11">
        <v>822.26</v>
      </c>
      <c r="E5" s="11">
        <v>523.16</v>
      </c>
      <c r="F5" s="11">
        <v>226.55</v>
      </c>
      <c r="G5" s="11">
        <v>357.52</v>
      </c>
      <c r="H5" s="11">
        <v>220.59</v>
      </c>
      <c r="I5" s="11">
        <v>1.75</v>
      </c>
      <c r="J5" s="11">
        <v>28.95</v>
      </c>
      <c r="K5" s="11">
        <v>1.81</v>
      </c>
      <c r="L5" s="11">
        <v>112.12</v>
      </c>
      <c r="M5" s="12">
        <v>3115.31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5">
      <c r="A6" s="4">
        <v>5</v>
      </c>
      <c r="B6" s="5" t="s">
        <v>17</v>
      </c>
      <c r="C6" s="6">
        <v>15952.08</v>
      </c>
      <c r="D6" s="6">
        <v>19812.18</v>
      </c>
      <c r="E6" s="6">
        <v>15079.630000000001</v>
      </c>
      <c r="F6" s="6">
        <v>4742.23</v>
      </c>
      <c r="G6" s="6">
        <v>6997.47</v>
      </c>
      <c r="H6" s="6">
        <v>4394.469999999999</v>
      </c>
      <c r="I6" s="6">
        <v>1158.96</v>
      </c>
      <c r="J6" s="6">
        <v>702.94</v>
      </c>
      <c r="K6" s="6">
        <v>133.39999999999998</v>
      </c>
      <c r="L6" s="6">
        <v>1794.79</v>
      </c>
      <c r="M6" s="7">
        <v>70768.15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5">
      <c r="A7" s="9">
        <v>6</v>
      </c>
      <c r="B7" s="10" t="s">
        <v>18</v>
      </c>
      <c r="C7" s="11">
        <v>54815.509999999995</v>
      </c>
      <c r="D7" s="11">
        <v>73873.49</v>
      </c>
      <c r="E7" s="11">
        <v>56093.259999999995</v>
      </c>
      <c r="F7" s="11">
        <v>11717.8</v>
      </c>
      <c r="G7" s="11">
        <v>18381.38</v>
      </c>
      <c r="H7" s="11">
        <v>10555.6</v>
      </c>
      <c r="I7" s="11">
        <v>18713.090000000004</v>
      </c>
      <c r="J7" s="11">
        <v>1898.7299999999998</v>
      </c>
      <c r="K7" s="11">
        <v>1063.4499999999998</v>
      </c>
      <c r="L7" s="11">
        <v>6794.209999999999</v>
      </c>
      <c r="M7" s="12">
        <v>253906.52000000002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5">
      <c r="A8" s="4">
        <v>7</v>
      </c>
      <c r="B8" s="5" t="s">
        <v>19</v>
      </c>
      <c r="C8" s="6">
        <v>544.7800000000001</v>
      </c>
      <c r="D8" s="6">
        <v>622.21</v>
      </c>
      <c r="E8" s="6">
        <v>335.74</v>
      </c>
      <c r="F8" s="6">
        <v>203.99</v>
      </c>
      <c r="G8" s="6">
        <v>211.18</v>
      </c>
      <c r="H8" s="6">
        <v>128.45</v>
      </c>
      <c r="I8" s="6">
        <v>1.97</v>
      </c>
      <c r="J8" s="6">
        <v>28.210000000000004</v>
      </c>
      <c r="K8" s="6">
        <v>3.6799999999999997</v>
      </c>
      <c r="L8" s="6">
        <v>82.78</v>
      </c>
      <c r="M8" s="7">
        <v>2162.9900000000002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5">
      <c r="A9" s="9">
        <v>8</v>
      </c>
      <c r="B9" s="10" t="s">
        <v>20</v>
      </c>
      <c r="C9" s="11">
        <v>3419.82</v>
      </c>
      <c r="D9" s="11">
        <v>4626.66</v>
      </c>
      <c r="E9" s="11">
        <v>4101.18</v>
      </c>
      <c r="F9" s="11">
        <v>875.4100000000001</v>
      </c>
      <c r="G9" s="11">
        <v>1222.9699999999998</v>
      </c>
      <c r="H9" s="11">
        <v>1023.66</v>
      </c>
      <c r="I9" s="11">
        <v>117.62</v>
      </c>
      <c r="J9" s="11">
        <v>171.39</v>
      </c>
      <c r="K9" s="11">
        <v>19.02</v>
      </c>
      <c r="L9" s="11">
        <v>662.3</v>
      </c>
      <c r="M9" s="12">
        <v>16240.029999999999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5">
      <c r="A10" s="4">
        <v>9</v>
      </c>
      <c r="B10" s="5" t="s">
        <v>21</v>
      </c>
      <c r="C10" s="6">
        <v>3842.93</v>
      </c>
      <c r="D10" s="6">
        <v>4812.24</v>
      </c>
      <c r="E10" s="6">
        <v>3614.9799999999996</v>
      </c>
      <c r="F10" s="6">
        <v>813.75</v>
      </c>
      <c r="G10" s="6">
        <v>1361.22</v>
      </c>
      <c r="H10" s="6">
        <v>705.03</v>
      </c>
      <c r="I10" s="6">
        <v>160.21</v>
      </c>
      <c r="J10" s="6">
        <v>154.82999999999998</v>
      </c>
      <c r="K10" s="6">
        <v>15.8</v>
      </c>
      <c r="L10" s="6">
        <v>615.8100000000001</v>
      </c>
      <c r="M10" s="7">
        <v>16096.799999999997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15">
      <c r="A11" s="9">
        <v>10</v>
      </c>
      <c r="B11" s="10" t="s">
        <v>22</v>
      </c>
      <c r="C11" s="11">
        <v>7486.400000000001</v>
      </c>
      <c r="D11" s="11">
        <v>10350.22</v>
      </c>
      <c r="E11" s="11">
        <v>8411.75</v>
      </c>
      <c r="F11" s="11">
        <v>2762.04</v>
      </c>
      <c r="G11" s="11">
        <v>3415.61</v>
      </c>
      <c r="H11" s="11">
        <v>1805.11</v>
      </c>
      <c r="I11" s="11">
        <v>340.88000000000005</v>
      </c>
      <c r="J11" s="11">
        <v>229.31</v>
      </c>
      <c r="K11" s="11">
        <v>82.86000000000001</v>
      </c>
      <c r="L11" s="11">
        <v>924</v>
      </c>
      <c r="M11" s="12">
        <v>35808.17999999999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5">
      <c r="A12" s="4">
        <v>11</v>
      </c>
      <c r="B12" s="5" t="s">
        <v>23</v>
      </c>
      <c r="C12" s="6">
        <v>8767.77</v>
      </c>
      <c r="D12" s="6">
        <v>10949.84</v>
      </c>
      <c r="E12" s="6">
        <v>9206.3</v>
      </c>
      <c r="F12" s="6">
        <v>2063.46</v>
      </c>
      <c r="G12" s="6">
        <v>3536.56</v>
      </c>
      <c r="H12" s="6">
        <v>2527.23</v>
      </c>
      <c r="I12" s="6">
        <v>4976.0199999999995</v>
      </c>
      <c r="J12" s="6">
        <v>238.59</v>
      </c>
      <c r="K12" s="6">
        <v>160.13</v>
      </c>
      <c r="L12" s="6">
        <v>564.58</v>
      </c>
      <c r="M12" s="7">
        <v>42990.479999999996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5">
      <c r="A13" s="9">
        <v>12</v>
      </c>
      <c r="B13" s="10" t="s">
        <v>24</v>
      </c>
      <c r="C13" s="11">
        <v>2640.4199999999996</v>
      </c>
      <c r="D13" s="11">
        <v>3059.8</v>
      </c>
      <c r="E13" s="11">
        <v>2515.55</v>
      </c>
      <c r="F13" s="11">
        <v>664.54</v>
      </c>
      <c r="G13" s="11">
        <v>733.52</v>
      </c>
      <c r="H13" s="11">
        <v>604.03</v>
      </c>
      <c r="I13" s="11">
        <v>66.92</v>
      </c>
      <c r="J13" s="11">
        <v>42.35000000000001</v>
      </c>
      <c r="K13" s="11">
        <v>15.129999999999999</v>
      </c>
      <c r="L13" s="11">
        <v>449.12</v>
      </c>
      <c r="M13" s="12">
        <v>10791.380000000003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ht="15">
      <c r="A14" s="4">
        <v>13</v>
      </c>
      <c r="B14" s="5" t="s">
        <v>25</v>
      </c>
      <c r="C14" s="6">
        <v>61052.85999999999</v>
      </c>
      <c r="D14" s="6">
        <v>91572.49</v>
      </c>
      <c r="E14" s="6">
        <v>60075.34</v>
      </c>
      <c r="F14" s="6">
        <v>17967.64</v>
      </c>
      <c r="G14" s="6">
        <v>32948.82</v>
      </c>
      <c r="H14" s="6">
        <v>23162.95</v>
      </c>
      <c r="I14" s="6">
        <v>41671.38</v>
      </c>
      <c r="J14" s="6">
        <v>2486.73</v>
      </c>
      <c r="K14" s="6">
        <v>360.53999999999996</v>
      </c>
      <c r="L14" s="6">
        <v>9680.05</v>
      </c>
      <c r="M14" s="7">
        <v>340978.8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15">
      <c r="A15" s="9">
        <v>14</v>
      </c>
      <c r="B15" s="10" t="s">
        <v>26</v>
      </c>
      <c r="C15" s="11">
        <v>1104.63</v>
      </c>
      <c r="D15" s="11">
        <v>1411.9099999999999</v>
      </c>
      <c r="E15" s="11">
        <v>929.6600000000001</v>
      </c>
      <c r="F15" s="11">
        <v>304.65</v>
      </c>
      <c r="G15" s="11">
        <v>326.76</v>
      </c>
      <c r="H15" s="11">
        <v>363.25</v>
      </c>
      <c r="I15" s="11">
        <v>470.68</v>
      </c>
      <c r="J15" s="11">
        <v>6.16</v>
      </c>
      <c r="K15" s="11">
        <v>2.55</v>
      </c>
      <c r="L15" s="11">
        <v>178.75</v>
      </c>
      <c r="M15" s="12">
        <v>5099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5">
      <c r="A16" s="4">
        <v>15</v>
      </c>
      <c r="B16" s="5" t="s">
        <v>27</v>
      </c>
      <c r="C16" s="6">
        <v>479.63</v>
      </c>
      <c r="D16" s="6">
        <v>614.02</v>
      </c>
      <c r="E16" s="6">
        <v>393.03</v>
      </c>
      <c r="F16" s="6">
        <v>290.31</v>
      </c>
      <c r="G16" s="6">
        <v>179.16</v>
      </c>
      <c r="H16" s="6">
        <v>101.19</v>
      </c>
      <c r="I16" s="6">
        <v>0</v>
      </c>
      <c r="J16" s="6">
        <v>19.39</v>
      </c>
      <c r="K16" s="6">
        <v>4.23</v>
      </c>
      <c r="L16" s="6">
        <v>63.150000000000006</v>
      </c>
      <c r="M16" s="7">
        <v>2144.11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">
      <c r="A17" s="9">
        <v>16</v>
      </c>
      <c r="B17" s="10" t="s">
        <v>28</v>
      </c>
      <c r="C17" s="11">
        <v>34764.78</v>
      </c>
      <c r="D17" s="11">
        <v>36387.53</v>
      </c>
      <c r="E17" s="11">
        <v>24884.83</v>
      </c>
      <c r="F17" s="11">
        <v>6029.46</v>
      </c>
      <c r="G17" s="11">
        <v>9408.060000000001</v>
      </c>
      <c r="H17" s="11">
        <v>5432.87</v>
      </c>
      <c r="I17" s="11">
        <v>2881.0099999999998</v>
      </c>
      <c r="J17" s="11">
        <v>776.3800000000001</v>
      </c>
      <c r="K17" s="11">
        <v>359.21000000000004</v>
      </c>
      <c r="L17" s="11">
        <v>1930.48</v>
      </c>
      <c r="M17" s="12">
        <v>122854.61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ht="15">
      <c r="A18" s="4">
        <v>17</v>
      </c>
      <c r="B18" s="5" t="s">
        <v>29</v>
      </c>
      <c r="C18" s="6">
        <v>10175.529999999999</v>
      </c>
      <c r="D18" s="6">
        <v>11722.04</v>
      </c>
      <c r="E18" s="6">
        <v>7531.280000000001</v>
      </c>
      <c r="F18" s="6">
        <v>2891.0099999999998</v>
      </c>
      <c r="G18" s="6">
        <v>3335.88</v>
      </c>
      <c r="H18" s="6">
        <v>2327.04</v>
      </c>
      <c r="I18" s="6">
        <v>282.93</v>
      </c>
      <c r="J18" s="6">
        <v>255.23000000000002</v>
      </c>
      <c r="K18" s="6">
        <v>172.04999999999998</v>
      </c>
      <c r="L18" s="6">
        <v>1110.47</v>
      </c>
      <c r="M18" s="7">
        <v>39803.46000000001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15">
      <c r="A19" s="9">
        <v>18</v>
      </c>
      <c r="B19" s="10" t="s">
        <v>30</v>
      </c>
      <c r="C19" s="11">
        <v>3287.88</v>
      </c>
      <c r="D19" s="11">
        <v>4733.219999999999</v>
      </c>
      <c r="E19" s="11">
        <v>2784.81</v>
      </c>
      <c r="F19" s="11">
        <v>535.69</v>
      </c>
      <c r="G19" s="11">
        <v>950.1700000000001</v>
      </c>
      <c r="H19" s="11">
        <v>653.14</v>
      </c>
      <c r="I19" s="11">
        <v>234.14</v>
      </c>
      <c r="J19" s="11">
        <v>60.06999999999999</v>
      </c>
      <c r="K19" s="11">
        <v>23.759999999999998</v>
      </c>
      <c r="L19" s="11">
        <v>495.12999999999994</v>
      </c>
      <c r="M19" s="12">
        <v>13758.009999999998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15">
      <c r="A20" s="4">
        <v>19</v>
      </c>
      <c r="B20" s="5" t="s">
        <v>31</v>
      </c>
      <c r="C20" s="6">
        <v>368.55</v>
      </c>
      <c r="D20" s="6">
        <v>391.22999999999996</v>
      </c>
      <c r="E20" s="6">
        <v>190.48000000000002</v>
      </c>
      <c r="F20" s="6">
        <v>86.52000000000001</v>
      </c>
      <c r="G20" s="6">
        <v>94.16999999999999</v>
      </c>
      <c r="H20" s="6">
        <v>51.519999999999996</v>
      </c>
      <c r="I20" s="6">
        <v>2.3699999999999997</v>
      </c>
      <c r="J20" s="6">
        <v>13.44</v>
      </c>
      <c r="K20" s="6">
        <v>1.18</v>
      </c>
      <c r="L20" s="6">
        <v>49.99</v>
      </c>
      <c r="M20" s="7">
        <v>1249.45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5">
      <c r="A21" s="9">
        <v>20</v>
      </c>
      <c r="B21" s="10" t="s">
        <v>32</v>
      </c>
      <c r="C21" s="11">
        <v>1894.7199999999998</v>
      </c>
      <c r="D21" s="11">
        <v>1832.22</v>
      </c>
      <c r="E21" s="11">
        <v>861.3100000000001</v>
      </c>
      <c r="F21" s="11">
        <v>353.59</v>
      </c>
      <c r="G21" s="11">
        <v>319.03</v>
      </c>
      <c r="H21" s="11">
        <v>178.9</v>
      </c>
      <c r="I21" s="11">
        <v>318.3300000000001</v>
      </c>
      <c r="J21" s="11">
        <v>26.339999999999996</v>
      </c>
      <c r="K21" s="11">
        <v>12.16</v>
      </c>
      <c r="L21" s="11">
        <v>102.49000000000001</v>
      </c>
      <c r="M21" s="12">
        <v>5899.089999999999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5">
      <c r="A22" s="4">
        <v>21</v>
      </c>
      <c r="B22" s="5" t="s">
        <v>33</v>
      </c>
      <c r="C22" s="6">
        <v>585.4</v>
      </c>
      <c r="D22" s="6">
        <v>691.8299999999999</v>
      </c>
      <c r="E22" s="6">
        <v>366.52000000000004</v>
      </c>
      <c r="F22" s="6">
        <v>222.42</v>
      </c>
      <c r="G22" s="6">
        <v>318.26000000000005</v>
      </c>
      <c r="H22" s="6">
        <v>264.6</v>
      </c>
      <c r="I22" s="6">
        <v>29.450000000000006</v>
      </c>
      <c r="J22" s="6">
        <v>40.05</v>
      </c>
      <c r="K22" s="6">
        <v>10.21</v>
      </c>
      <c r="L22" s="6">
        <v>95.28</v>
      </c>
      <c r="M22" s="7">
        <v>2624.0200000000004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5">
      <c r="A23" s="9">
        <v>22</v>
      </c>
      <c r="B23" s="10" t="s">
        <v>34</v>
      </c>
      <c r="C23" s="11">
        <v>470.5</v>
      </c>
      <c r="D23" s="11">
        <v>493.15000000000003</v>
      </c>
      <c r="E23" s="11">
        <v>186.56</v>
      </c>
      <c r="F23" s="11">
        <v>109.05999999999999</v>
      </c>
      <c r="G23" s="11">
        <v>87</v>
      </c>
      <c r="H23" s="11">
        <v>54.769999999999996</v>
      </c>
      <c r="I23" s="11">
        <v>52.94</v>
      </c>
      <c r="J23" s="11">
        <v>0</v>
      </c>
      <c r="K23" s="11">
        <v>0</v>
      </c>
      <c r="L23" s="11">
        <v>45.37</v>
      </c>
      <c r="M23" s="12">
        <v>1499.35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5">
      <c r="A24" s="4">
        <v>23</v>
      </c>
      <c r="B24" s="5" t="s">
        <v>35</v>
      </c>
      <c r="C24" s="6">
        <v>440.29999999999995</v>
      </c>
      <c r="D24" s="6">
        <v>604.33</v>
      </c>
      <c r="E24" s="6">
        <v>385.5</v>
      </c>
      <c r="F24" s="6">
        <v>93.49000000000001</v>
      </c>
      <c r="G24" s="6">
        <v>206.56</v>
      </c>
      <c r="H24" s="6">
        <v>139.26</v>
      </c>
      <c r="I24" s="6">
        <v>0</v>
      </c>
      <c r="J24" s="6">
        <v>21.43</v>
      </c>
      <c r="K24" s="6">
        <v>7.25</v>
      </c>
      <c r="L24" s="6">
        <v>53.34</v>
      </c>
      <c r="M24" s="7">
        <v>1951.46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5">
      <c r="A25" s="9">
        <v>24</v>
      </c>
      <c r="B25" s="10" t="s">
        <v>36</v>
      </c>
      <c r="C25" s="11">
        <v>514.33</v>
      </c>
      <c r="D25" s="11">
        <v>551.39</v>
      </c>
      <c r="E25" s="11">
        <v>288.13</v>
      </c>
      <c r="F25" s="11">
        <v>109.17999999999999</v>
      </c>
      <c r="G25" s="11">
        <v>73.64</v>
      </c>
      <c r="H25" s="11">
        <v>41.019999999999996</v>
      </c>
      <c r="I25" s="11">
        <v>67.17999999999999</v>
      </c>
      <c r="J25" s="11">
        <v>23.479999999999997</v>
      </c>
      <c r="K25" s="11">
        <v>9.600000000000001</v>
      </c>
      <c r="L25" s="11">
        <v>54.39</v>
      </c>
      <c r="M25" s="12">
        <v>1732.3400000000001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5">
      <c r="A26" s="4">
        <v>25</v>
      </c>
      <c r="B26" s="5" t="s">
        <v>37</v>
      </c>
      <c r="C26" s="6">
        <v>1414.01</v>
      </c>
      <c r="D26" s="6">
        <v>1510.94</v>
      </c>
      <c r="E26" s="6">
        <v>744.36</v>
      </c>
      <c r="F26" s="6">
        <v>246.87</v>
      </c>
      <c r="G26" s="6">
        <v>335.58</v>
      </c>
      <c r="H26" s="6">
        <v>238.57</v>
      </c>
      <c r="I26" s="6">
        <v>276.85</v>
      </c>
      <c r="J26" s="6">
        <v>16.409999999999997</v>
      </c>
      <c r="K26" s="6">
        <v>1.27</v>
      </c>
      <c r="L26" s="6">
        <v>105.83999999999999</v>
      </c>
      <c r="M26" s="7">
        <v>4890.700000000001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5">
      <c r="A27" s="9">
        <v>26</v>
      </c>
      <c r="B27" s="10" t="s">
        <v>38</v>
      </c>
      <c r="C27" s="11">
        <v>1520.19</v>
      </c>
      <c r="D27" s="11">
        <v>2271</v>
      </c>
      <c r="E27" s="11">
        <v>1127.46</v>
      </c>
      <c r="F27" s="11">
        <v>363.93000000000006</v>
      </c>
      <c r="G27" s="11">
        <v>555.04</v>
      </c>
      <c r="H27" s="11">
        <v>246.06</v>
      </c>
      <c r="I27" s="11">
        <v>410.90999999999997</v>
      </c>
      <c r="J27" s="11">
        <v>16.990000000000002</v>
      </c>
      <c r="K27" s="11">
        <v>6.620000000000001</v>
      </c>
      <c r="L27" s="11">
        <v>272.54999999999995</v>
      </c>
      <c r="M27" s="12">
        <v>6790.75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15">
      <c r="A28" s="4">
        <v>27</v>
      </c>
      <c r="B28" s="5" t="s">
        <v>39</v>
      </c>
      <c r="C28" s="6">
        <v>5482.17</v>
      </c>
      <c r="D28" s="6">
        <v>7257.370000000001</v>
      </c>
      <c r="E28" s="6">
        <v>5086.13</v>
      </c>
      <c r="F28" s="6">
        <v>1045.17</v>
      </c>
      <c r="G28" s="6">
        <v>1477.4099999999999</v>
      </c>
      <c r="H28" s="6">
        <v>1126.08</v>
      </c>
      <c r="I28" s="6">
        <v>482.12999999999994</v>
      </c>
      <c r="J28" s="6">
        <v>123.19999999999999</v>
      </c>
      <c r="K28" s="6">
        <v>40.66</v>
      </c>
      <c r="L28" s="6">
        <v>945.83</v>
      </c>
      <c r="M28" s="7">
        <v>23066.150000000005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15">
      <c r="A29" s="9">
        <v>28</v>
      </c>
      <c r="B29" s="10" t="s">
        <v>40</v>
      </c>
      <c r="C29" s="11">
        <v>3251.88</v>
      </c>
      <c r="D29" s="11">
        <v>3402.26</v>
      </c>
      <c r="E29" s="11">
        <v>2283.67</v>
      </c>
      <c r="F29" s="11">
        <v>499.37</v>
      </c>
      <c r="G29" s="11">
        <v>740.7099999999999</v>
      </c>
      <c r="H29" s="11">
        <v>526.9</v>
      </c>
      <c r="I29" s="11">
        <v>498.17</v>
      </c>
      <c r="J29" s="11">
        <v>87.69</v>
      </c>
      <c r="K29" s="11">
        <v>26.860000000000007</v>
      </c>
      <c r="L29" s="11">
        <v>314.45000000000005</v>
      </c>
      <c r="M29" s="12">
        <v>11631.960000000003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15">
      <c r="A30" s="4">
        <v>29</v>
      </c>
      <c r="B30" s="5" t="s">
        <v>41</v>
      </c>
      <c r="C30" s="6">
        <v>40903.21</v>
      </c>
      <c r="D30" s="6">
        <v>53737.42</v>
      </c>
      <c r="E30" s="6">
        <v>38842.810000000005</v>
      </c>
      <c r="F30" s="6">
        <v>12197.67</v>
      </c>
      <c r="G30" s="6">
        <v>16666.97</v>
      </c>
      <c r="H30" s="6">
        <v>6739.7300000000005</v>
      </c>
      <c r="I30" s="6">
        <v>15653.35</v>
      </c>
      <c r="J30" s="6">
        <v>1250.9399999999998</v>
      </c>
      <c r="K30" s="6">
        <v>282.90000000000003</v>
      </c>
      <c r="L30" s="6">
        <v>6070.49</v>
      </c>
      <c r="M30" s="7">
        <v>192345.49000000002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5">
      <c r="A31" s="9">
        <v>30</v>
      </c>
      <c r="B31" s="10" t="s">
        <v>42</v>
      </c>
      <c r="C31" s="11">
        <v>918.51</v>
      </c>
      <c r="D31" s="11">
        <v>1059.26</v>
      </c>
      <c r="E31" s="11">
        <v>852.32</v>
      </c>
      <c r="F31" s="11">
        <v>209.24</v>
      </c>
      <c r="G31" s="11">
        <v>180.12</v>
      </c>
      <c r="H31" s="11">
        <v>143.06</v>
      </c>
      <c r="I31" s="11">
        <v>0.87</v>
      </c>
      <c r="J31" s="11">
        <v>8.8</v>
      </c>
      <c r="K31" s="11">
        <v>0.52</v>
      </c>
      <c r="L31" s="11">
        <v>143.56</v>
      </c>
      <c r="M31" s="12">
        <v>3516.2599999999998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5">
      <c r="A32" s="4">
        <v>31</v>
      </c>
      <c r="B32" s="5" t="s">
        <v>43</v>
      </c>
      <c r="C32" s="6">
        <v>4240.58</v>
      </c>
      <c r="D32" s="6">
        <v>5231.5599999999995</v>
      </c>
      <c r="E32" s="6">
        <v>4214.19</v>
      </c>
      <c r="F32" s="6">
        <v>749.2499999999999</v>
      </c>
      <c r="G32" s="6">
        <v>1299.5500000000002</v>
      </c>
      <c r="H32" s="6">
        <v>1196.6499999999999</v>
      </c>
      <c r="I32" s="6">
        <v>894.87</v>
      </c>
      <c r="J32" s="6">
        <v>121.53000000000002</v>
      </c>
      <c r="K32" s="6">
        <v>39.86</v>
      </c>
      <c r="L32" s="6">
        <v>632.4399999999999</v>
      </c>
      <c r="M32" s="7">
        <v>18620.479999999996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5">
      <c r="A33" s="9">
        <v>32</v>
      </c>
      <c r="B33" s="10" t="s">
        <v>44</v>
      </c>
      <c r="C33" s="11">
        <v>1902.71</v>
      </c>
      <c r="D33" s="11">
        <v>2082.09</v>
      </c>
      <c r="E33" s="11">
        <v>1512.54</v>
      </c>
      <c r="F33" s="11">
        <v>440.03</v>
      </c>
      <c r="G33" s="11">
        <v>420.63</v>
      </c>
      <c r="H33" s="11">
        <v>266.03999999999996</v>
      </c>
      <c r="I33" s="11">
        <v>38.78000000000001</v>
      </c>
      <c r="J33" s="11">
        <v>117.32</v>
      </c>
      <c r="K33" s="11">
        <v>13.610000000000001</v>
      </c>
      <c r="L33" s="11">
        <v>369.36</v>
      </c>
      <c r="M33" s="12">
        <v>7163.109999999999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15">
      <c r="A34" s="4">
        <v>33</v>
      </c>
      <c r="B34" s="5" t="s">
        <v>45</v>
      </c>
      <c r="C34" s="6">
        <v>324.71000000000004</v>
      </c>
      <c r="D34" s="6">
        <v>337.36</v>
      </c>
      <c r="E34" s="6">
        <v>188.60999999999999</v>
      </c>
      <c r="F34" s="6">
        <v>125.19999999999999</v>
      </c>
      <c r="G34" s="6">
        <v>74.22</v>
      </c>
      <c r="H34" s="6">
        <v>73.22</v>
      </c>
      <c r="I34" s="6">
        <v>2.98</v>
      </c>
      <c r="J34" s="6">
        <v>0</v>
      </c>
      <c r="K34" s="6">
        <v>1.94</v>
      </c>
      <c r="L34" s="6">
        <v>33.43</v>
      </c>
      <c r="M34" s="7">
        <v>1161.6700000000003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15">
      <c r="A35" s="9">
        <v>34</v>
      </c>
      <c r="B35" s="10" t="s">
        <v>46</v>
      </c>
      <c r="C35" s="11">
        <v>332.49</v>
      </c>
      <c r="D35" s="11">
        <v>380.42</v>
      </c>
      <c r="E35" s="11">
        <v>221.85</v>
      </c>
      <c r="F35" s="11">
        <v>87.9</v>
      </c>
      <c r="G35" s="11">
        <v>70.52</v>
      </c>
      <c r="H35" s="11">
        <v>39.06</v>
      </c>
      <c r="I35" s="11">
        <v>43.95000000000001</v>
      </c>
      <c r="J35" s="11">
        <v>1.96</v>
      </c>
      <c r="K35" s="11">
        <v>0</v>
      </c>
      <c r="L35" s="11">
        <v>35.790000000000006</v>
      </c>
      <c r="M35" s="12">
        <v>1213.94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5">
      <c r="A36" s="4">
        <v>35</v>
      </c>
      <c r="B36" s="5" t="s">
        <v>47</v>
      </c>
      <c r="C36" s="6">
        <v>10501.16</v>
      </c>
      <c r="D36" s="6">
        <v>12891.690000000002</v>
      </c>
      <c r="E36" s="6">
        <v>8048.969999999999</v>
      </c>
      <c r="F36" s="6">
        <v>1675.09</v>
      </c>
      <c r="G36" s="6">
        <v>2550.76</v>
      </c>
      <c r="H36" s="6">
        <v>1724.45</v>
      </c>
      <c r="I36" s="6">
        <v>1215.3999999999999</v>
      </c>
      <c r="J36" s="6">
        <v>237.63000000000002</v>
      </c>
      <c r="K36" s="6">
        <v>44.94</v>
      </c>
      <c r="L36" s="6">
        <v>1544.57</v>
      </c>
      <c r="M36" s="7">
        <v>40434.659999999996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5">
      <c r="A37" s="9">
        <v>36</v>
      </c>
      <c r="B37" s="10" t="s">
        <v>48</v>
      </c>
      <c r="C37" s="11">
        <v>19585.760000000002</v>
      </c>
      <c r="D37" s="11">
        <v>22550.76</v>
      </c>
      <c r="E37" s="11">
        <v>14184.079999999998</v>
      </c>
      <c r="F37" s="11">
        <v>4656.95</v>
      </c>
      <c r="G37" s="11">
        <v>7139.17</v>
      </c>
      <c r="H37" s="11">
        <v>4672.29</v>
      </c>
      <c r="I37" s="11">
        <v>4265.139999999999</v>
      </c>
      <c r="J37" s="11">
        <v>690.21</v>
      </c>
      <c r="K37" s="11">
        <v>157.1</v>
      </c>
      <c r="L37" s="11">
        <v>2288.18</v>
      </c>
      <c r="M37" s="12">
        <v>80189.64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5">
      <c r="A38" s="4">
        <v>37</v>
      </c>
      <c r="B38" s="5" t="s">
        <v>49</v>
      </c>
      <c r="C38" s="6">
        <v>8129.079999999999</v>
      </c>
      <c r="D38" s="6">
        <v>9837.06</v>
      </c>
      <c r="E38" s="6">
        <v>7180.99</v>
      </c>
      <c r="F38" s="6">
        <v>2525.62</v>
      </c>
      <c r="G38" s="6">
        <v>2422.2799999999997</v>
      </c>
      <c r="H38" s="6">
        <v>1575.21</v>
      </c>
      <c r="I38" s="6">
        <v>325.38</v>
      </c>
      <c r="J38" s="6">
        <v>334.20000000000005</v>
      </c>
      <c r="K38" s="6">
        <v>73.77000000000001</v>
      </c>
      <c r="L38" s="6">
        <v>606.44</v>
      </c>
      <c r="M38" s="7">
        <v>33010.03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5">
      <c r="A39" s="9">
        <v>38</v>
      </c>
      <c r="B39" s="10" t="s">
        <v>50</v>
      </c>
      <c r="C39" s="11">
        <v>1344.85</v>
      </c>
      <c r="D39" s="11">
        <v>1540.17</v>
      </c>
      <c r="E39" s="11">
        <v>1010.5999999999999</v>
      </c>
      <c r="F39" s="11">
        <v>487.09</v>
      </c>
      <c r="G39" s="11">
        <v>751.34</v>
      </c>
      <c r="H39" s="11">
        <v>493.95</v>
      </c>
      <c r="I39" s="11">
        <v>97.1</v>
      </c>
      <c r="J39" s="11">
        <v>18.78</v>
      </c>
      <c r="K39" s="11">
        <v>3.52</v>
      </c>
      <c r="L39" s="11">
        <v>179.7</v>
      </c>
      <c r="M39" s="12">
        <v>5927.1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5">
      <c r="A40" s="4">
        <v>39</v>
      </c>
      <c r="B40" s="5" t="s">
        <v>51</v>
      </c>
      <c r="C40" s="6">
        <v>424.26</v>
      </c>
      <c r="D40" s="6">
        <v>416.31000000000006</v>
      </c>
      <c r="E40" s="6">
        <v>262.04</v>
      </c>
      <c r="F40" s="6">
        <v>84.53999999999999</v>
      </c>
      <c r="G40" s="6">
        <v>100.74</v>
      </c>
      <c r="H40" s="6">
        <v>104.64</v>
      </c>
      <c r="I40" s="6">
        <v>0.5800000000000001</v>
      </c>
      <c r="J40" s="6">
        <v>16.659999999999997</v>
      </c>
      <c r="K40" s="6">
        <v>2.05</v>
      </c>
      <c r="L40" s="6">
        <v>65.94</v>
      </c>
      <c r="M40" s="7">
        <v>1477.7600000000002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5">
      <c r="A41" s="9">
        <v>40</v>
      </c>
      <c r="B41" s="10" t="s">
        <v>52</v>
      </c>
      <c r="C41" s="11">
        <v>618.62</v>
      </c>
      <c r="D41" s="11">
        <v>754.65</v>
      </c>
      <c r="E41" s="11">
        <v>495.08</v>
      </c>
      <c r="F41" s="11">
        <v>248.66</v>
      </c>
      <c r="G41" s="11">
        <v>218.2</v>
      </c>
      <c r="H41" s="11">
        <v>222.79000000000002</v>
      </c>
      <c r="I41" s="11">
        <v>2.87</v>
      </c>
      <c r="J41" s="11">
        <v>0</v>
      </c>
      <c r="K41" s="11">
        <v>0.1</v>
      </c>
      <c r="L41" s="11">
        <v>106.91999999999999</v>
      </c>
      <c r="M41" s="12">
        <v>2667.8899999999994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5">
      <c r="A42" s="4">
        <v>41</v>
      </c>
      <c r="B42" s="5" t="s">
        <v>53</v>
      </c>
      <c r="C42" s="6">
        <v>9168.72</v>
      </c>
      <c r="D42" s="6">
        <v>11757.560000000001</v>
      </c>
      <c r="E42" s="6">
        <v>8036.6</v>
      </c>
      <c r="F42" s="6">
        <v>2806.8900000000003</v>
      </c>
      <c r="G42" s="6">
        <v>4066.55</v>
      </c>
      <c r="H42" s="6">
        <v>2474.7200000000003</v>
      </c>
      <c r="I42" s="6">
        <v>3074.27</v>
      </c>
      <c r="J42" s="6">
        <v>371.76000000000005</v>
      </c>
      <c r="K42" s="6">
        <v>53.230000000000004</v>
      </c>
      <c r="L42" s="6">
        <v>695.93</v>
      </c>
      <c r="M42" s="7">
        <v>42506.23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5">
      <c r="A43" s="9">
        <v>42</v>
      </c>
      <c r="B43" s="10" t="s">
        <v>54</v>
      </c>
      <c r="C43" s="11">
        <v>9843.08</v>
      </c>
      <c r="D43" s="11">
        <v>12513.18</v>
      </c>
      <c r="E43" s="11">
        <v>8310.98</v>
      </c>
      <c r="F43" s="11">
        <v>2265.86</v>
      </c>
      <c r="G43" s="11">
        <v>3336.88</v>
      </c>
      <c r="H43" s="11">
        <v>2264.81</v>
      </c>
      <c r="I43" s="11">
        <v>1229.5900000000001</v>
      </c>
      <c r="J43" s="11">
        <v>276.73999999999995</v>
      </c>
      <c r="K43" s="11">
        <v>28.250000000000004</v>
      </c>
      <c r="L43" s="11">
        <v>1584.35</v>
      </c>
      <c r="M43" s="12">
        <v>41653.71999999999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5">
      <c r="A44" s="4">
        <v>43</v>
      </c>
      <c r="B44" s="5" t="s">
        <v>55</v>
      </c>
      <c r="C44" s="6">
        <v>3352.8700000000003</v>
      </c>
      <c r="D44" s="6">
        <v>4984.29</v>
      </c>
      <c r="E44" s="6">
        <v>3991.4</v>
      </c>
      <c r="F44" s="6">
        <v>1005.9300000000001</v>
      </c>
      <c r="G44" s="6">
        <v>1561.4</v>
      </c>
      <c r="H44" s="6">
        <v>695.99</v>
      </c>
      <c r="I44" s="6">
        <v>1320.5299999999997</v>
      </c>
      <c r="J44" s="6">
        <v>131.1</v>
      </c>
      <c r="K44" s="6">
        <v>104.17</v>
      </c>
      <c r="L44" s="6">
        <v>622.3800000000001</v>
      </c>
      <c r="M44" s="7">
        <v>17770.059999999998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5">
      <c r="A45" s="9">
        <v>44</v>
      </c>
      <c r="B45" s="10" t="s">
        <v>56</v>
      </c>
      <c r="C45" s="11">
        <v>1809.76</v>
      </c>
      <c r="D45" s="11">
        <v>2009.06</v>
      </c>
      <c r="E45" s="11">
        <v>1844.44</v>
      </c>
      <c r="F45" s="11">
        <v>428.69000000000005</v>
      </c>
      <c r="G45" s="11">
        <v>695.6</v>
      </c>
      <c r="H45" s="11">
        <v>625.72</v>
      </c>
      <c r="I45" s="11">
        <v>437.53999999999996</v>
      </c>
      <c r="J45" s="11">
        <v>47.470000000000006</v>
      </c>
      <c r="K45" s="11">
        <v>8.39</v>
      </c>
      <c r="L45" s="11">
        <v>214.53</v>
      </c>
      <c r="M45" s="12">
        <v>8121.200000000002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5">
      <c r="A46" s="4">
        <v>45</v>
      </c>
      <c r="B46" s="5" t="s">
        <v>57</v>
      </c>
      <c r="C46" s="6">
        <v>2683.11</v>
      </c>
      <c r="D46" s="6">
        <v>3810.95</v>
      </c>
      <c r="E46" s="6">
        <v>2558.72</v>
      </c>
      <c r="F46" s="6">
        <v>608.1800000000001</v>
      </c>
      <c r="G46" s="6">
        <v>755.24</v>
      </c>
      <c r="H46" s="6">
        <v>520.8</v>
      </c>
      <c r="I46" s="6">
        <v>50.529999999999994</v>
      </c>
      <c r="J46" s="6">
        <v>37.879999999999995</v>
      </c>
      <c r="K46" s="6">
        <v>20.35</v>
      </c>
      <c r="L46" s="6">
        <v>410.79</v>
      </c>
      <c r="M46" s="7">
        <v>11456.55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5">
      <c r="A47" s="9">
        <v>46</v>
      </c>
      <c r="B47" s="10" t="s">
        <v>58</v>
      </c>
      <c r="C47" s="11">
        <v>7328.530000000001</v>
      </c>
      <c r="D47" s="11">
        <v>8237.76</v>
      </c>
      <c r="E47" s="11">
        <v>6319.880000000001</v>
      </c>
      <c r="F47" s="11">
        <v>1500.94</v>
      </c>
      <c r="G47" s="11">
        <v>2153.91</v>
      </c>
      <c r="H47" s="11">
        <v>1441.24</v>
      </c>
      <c r="I47" s="11">
        <v>490.65</v>
      </c>
      <c r="J47" s="11">
        <v>165.77</v>
      </c>
      <c r="K47" s="11">
        <v>81.83</v>
      </c>
      <c r="L47" s="11">
        <v>827.45</v>
      </c>
      <c r="M47" s="12">
        <v>28547.960000000006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5">
      <c r="A48" s="4">
        <v>47</v>
      </c>
      <c r="B48" s="5" t="s">
        <v>59</v>
      </c>
      <c r="C48" s="6">
        <v>1367.78</v>
      </c>
      <c r="D48" s="6">
        <v>1852.5300000000002</v>
      </c>
      <c r="E48" s="6">
        <v>1474.1799999999998</v>
      </c>
      <c r="F48" s="6">
        <v>392.37</v>
      </c>
      <c r="G48" s="6">
        <v>678.8899999999999</v>
      </c>
      <c r="H48" s="6">
        <v>614.74</v>
      </c>
      <c r="I48" s="6">
        <v>482.5399999999999</v>
      </c>
      <c r="J48" s="6">
        <v>22.490000000000002</v>
      </c>
      <c r="K48" s="6">
        <v>6.29</v>
      </c>
      <c r="L48" s="6">
        <v>256.63000000000005</v>
      </c>
      <c r="M48" s="7">
        <v>7148.44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s="13" customFormat="1" ht="15">
      <c r="A49" s="9">
        <v>48</v>
      </c>
      <c r="B49" s="10" t="s">
        <v>60</v>
      </c>
      <c r="C49" s="11">
        <v>35239.44</v>
      </c>
      <c r="D49" s="11">
        <v>44375.03</v>
      </c>
      <c r="E49" s="11">
        <v>34099.4</v>
      </c>
      <c r="F49" s="11">
        <v>6275.280000000001</v>
      </c>
      <c r="G49" s="11">
        <v>13779.470000000001</v>
      </c>
      <c r="H49" s="11">
        <v>9574.86</v>
      </c>
      <c r="I49" s="11">
        <v>20248.22</v>
      </c>
      <c r="J49" s="11">
        <v>1967.88</v>
      </c>
      <c r="K49" s="11">
        <v>540.62</v>
      </c>
      <c r="L49" s="11">
        <v>4015.5</v>
      </c>
      <c r="M49" s="12">
        <v>170115.69999999998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5">
      <c r="A50" s="4">
        <v>49</v>
      </c>
      <c r="B50" s="5" t="s">
        <v>61</v>
      </c>
      <c r="C50" s="6">
        <v>9667.34</v>
      </c>
      <c r="D50" s="6">
        <v>15155.460000000001</v>
      </c>
      <c r="E50" s="6">
        <v>11165.21</v>
      </c>
      <c r="F50" s="6">
        <v>2004.5</v>
      </c>
      <c r="G50" s="6">
        <v>3124.8199999999997</v>
      </c>
      <c r="H50" s="6">
        <v>2053.52</v>
      </c>
      <c r="I50" s="6">
        <v>6697.289999999998</v>
      </c>
      <c r="J50" s="6">
        <v>414.63000000000005</v>
      </c>
      <c r="K50" s="6">
        <v>94.86</v>
      </c>
      <c r="L50" s="6">
        <v>1204.0300000000002</v>
      </c>
      <c r="M50" s="7">
        <v>51581.659999999996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5">
      <c r="A51" s="9">
        <v>50</v>
      </c>
      <c r="B51" s="10" t="s">
        <v>62</v>
      </c>
      <c r="C51" s="11">
        <v>34338.659999999996</v>
      </c>
      <c r="D51" s="11">
        <v>46439.7</v>
      </c>
      <c r="E51" s="11">
        <v>38856.83</v>
      </c>
      <c r="F51" s="11">
        <v>11097.470000000001</v>
      </c>
      <c r="G51" s="11">
        <v>15491.849999999999</v>
      </c>
      <c r="H51" s="11">
        <v>6911.4400000000005</v>
      </c>
      <c r="I51" s="11">
        <v>14469.709999999997</v>
      </c>
      <c r="J51" s="11">
        <v>1040.2500000000002</v>
      </c>
      <c r="K51" s="11">
        <v>345.33</v>
      </c>
      <c r="L51" s="11">
        <v>5131.03</v>
      </c>
      <c r="M51" s="12">
        <v>174122.26999999996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5">
      <c r="A52" s="4">
        <v>51</v>
      </c>
      <c r="B52" s="5" t="s">
        <v>63</v>
      </c>
      <c r="C52" s="6">
        <v>16346.470000000001</v>
      </c>
      <c r="D52" s="6">
        <v>19802.239999999998</v>
      </c>
      <c r="E52" s="6">
        <v>13401.96</v>
      </c>
      <c r="F52" s="6">
        <v>3132.58</v>
      </c>
      <c r="G52" s="6">
        <v>5900.76</v>
      </c>
      <c r="H52" s="6">
        <v>4114.339999999999</v>
      </c>
      <c r="I52" s="6">
        <v>2018.82</v>
      </c>
      <c r="J52" s="6">
        <v>618.4799999999999</v>
      </c>
      <c r="K52" s="6">
        <v>263.71</v>
      </c>
      <c r="L52" s="6">
        <v>1623.88</v>
      </c>
      <c r="M52" s="7">
        <v>67223.24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15">
      <c r="A53" s="9">
        <v>52</v>
      </c>
      <c r="B53" s="10" t="s">
        <v>64</v>
      </c>
      <c r="C53" s="11">
        <v>23022.730000000003</v>
      </c>
      <c r="D53" s="11">
        <v>28321.239999999998</v>
      </c>
      <c r="E53" s="11">
        <v>24090.96</v>
      </c>
      <c r="F53" s="11">
        <v>5845.28</v>
      </c>
      <c r="G53" s="11">
        <v>9571.17</v>
      </c>
      <c r="H53" s="11">
        <v>3885.68</v>
      </c>
      <c r="I53" s="11">
        <v>3354.1500000000005</v>
      </c>
      <c r="J53" s="11">
        <v>888.95</v>
      </c>
      <c r="K53" s="11">
        <v>220.35000000000002</v>
      </c>
      <c r="L53" s="11">
        <v>3197.8899999999994</v>
      </c>
      <c r="M53" s="12">
        <v>102398.39999999998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15">
      <c r="A54" s="4">
        <v>53</v>
      </c>
      <c r="B54" s="5" t="s">
        <v>65</v>
      </c>
      <c r="C54" s="6">
        <v>23010.739999999998</v>
      </c>
      <c r="D54" s="6">
        <v>27731.45</v>
      </c>
      <c r="E54" s="6">
        <v>17393.82</v>
      </c>
      <c r="F54" s="6">
        <v>3334.7599999999998</v>
      </c>
      <c r="G54" s="6">
        <v>6255.9400000000005</v>
      </c>
      <c r="H54" s="6">
        <v>5054.66</v>
      </c>
      <c r="I54" s="6">
        <v>6954.850000000001</v>
      </c>
      <c r="J54" s="6">
        <v>290.49</v>
      </c>
      <c r="K54" s="6">
        <v>242.60999999999999</v>
      </c>
      <c r="L54" s="6">
        <v>3013.34</v>
      </c>
      <c r="M54" s="7">
        <v>93282.66000000002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ht="15">
      <c r="A55" s="9">
        <v>54</v>
      </c>
      <c r="B55" s="10" t="s">
        <v>66</v>
      </c>
      <c r="C55" s="11">
        <v>2886.6400000000003</v>
      </c>
      <c r="D55" s="11">
        <v>3280.7500000000005</v>
      </c>
      <c r="E55" s="11">
        <v>1849.4</v>
      </c>
      <c r="F55" s="11">
        <v>752.79</v>
      </c>
      <c r="G55" s="11">
        <v>1009.0099999999999</v>
      </c>
      <c r="H55" s="11">
        <v>635.84</v>
      </c>
      <c r="I55" s="11">
        <v>433.74</v>
      </c>
      <c r="J55" s="11">
        <v>54.50000000000001</v>
      </c>
      <c r="K55" s="11">
        <v>8.049999999999999</v>
      </c>
      <c r="L55" s="11">
        <v>342.24</v>
      </c>
      <c r="M55" s="12">
        <v>11252.960000000001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ht="15">
      <c r="A56" s="4">
        <v>55</v>
      </c>
      <c r="B56" s="5" t="s">
        <v>67</v>
      </c>
      <c r="C56" s="6">
        <v>7314.719999999999</v>
      </c>
      <c r="D56" s="6">
        <v>8950.54</v>
      </c>
      <c r="E56" s="6">
        <v>7735.71</v>
      </c>
      <c r="F56" s="6">
        <v>1562.0300000000002</v>
      </c>
      <c r="G56" s="6">
        <v>2693.0200000000004</v>
      </c>
      <c r="H56" s="6">
        <v>1160.41</v>
      </c>
      <c r="I56" s="6">
        <v>115.01</v>
      </c>
      <c r="J56" s="6">
        <v>221.95</v>
      </c>
      <c r="K56" s="6">
        <v>45.73</v>
      </c>
      <c r="L56" s="6">
        <v>587.2</v>
      </c>
      <c r="M56" s="7">
        <v>30386.32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ht="15">
      <c r="A57" s="9">
        <v>56</v>
      </c>
      <c r="B57" s="10" t="s">
        <v>68</v>
      </c>
      <c r="C57" s="11">
        <v>9381.95</v>
      </c>
      <c r="D57" s="11">
        <v>11845.39</v>
      </c>
      <c r="E57" s="11">
        <v>7955.12</v>
      </c>
      <c r="F57" s="11">
        <v>1567.78</v>
      </c>
      <c r="G57" s="11">
        <v>2377.2799999999997</v>
      </c>
      <c r="H57" s="11">
        <v>1428.05</v>
      </c>
      <c r="I57" s="11">
        <v>2292.400000000001</v>
      </c>
      <c r="J57" s="11">
        <v>100.00999999999999</v>
      </c>
      <c r="K57" s="11">
        <v>18.1</v>
      </c>
      <c r="L57" s="11">
        <v>1104.6999999999998</v>
      </c>
      <c r="M57" s="12">
        <v>38070.78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ht="15">
      <c r="A58" s="4">
        <v>57</v>
      </c>
      <c r="B58" s="5" t="s">
        <v>69</v>
      </c>
      <c r="C58" s="6">
        <v>5775.58</v>
      </c>
      <c r="D58" s="6">
        <v>7863.759999999998</v>
      </c>
      <c r="E58" s="6">
        <v>6225.83</v>
      </c>
      <c r="F58" s="6">
        <v>1495.3000000000002</v>
      </c>
      <c r="G58" s="6">
        <v>1929.61</v>
      </c>
      <c r="H58" s="6">
        <v>828.3899999999999</v>
      </c>
      <c r="I58" s="6">
        <v>104.85999999999999</v>
      </c>
      <c r="J58" s="6">
        <v>108.31</v>
      </c>
      <c r="K58" s="6">
        <v>47.56999999999999</v>
      </c>
      <c r="L58" s="6">
        <v>704.1200000000001</v>
      </c>
      <c r="M58" s="7">
        <v>25083.329999999998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ht="15">
      <c r="A59" s="9">
        <v>58</v>
      </c>
      <c r="B59" s="10" t="s">
        <v>70</v>
      </c>
      <c r="C59" s="11">
        <v>9047.880000000001</v>
      </c>
      <c r="D59" s="11">
        <v>10630.49</v>
      </c>
      <c r="E59" s="11">
        <v>8501.44</v>
      </c>
      <c r="F59" s="11">
        <v>2352.67</v>
      </c>
      <c r="G59" s="11">
        <v>4790.51</v>
      </c>
      <c r="H59" s="11">
        <v>2662.85</v>
      </c>
      <c r="I59" s="11">
        <v>1827.2900000000004</v>
      </c>
      <c r="J59" s="11">
        <v>421.68</v>
      </c>
      <c r="K59" s="11">
        <v>92.31</v>
      </c>
      <c r="L59" s="11">
        <v>1077.51</v>
      </c>
      <c r="M59" s="12">
        <v>41404.630000000005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ht="15">
      <c r="A60" s="4">
        <v>59</v>
      </c>
      <c r="B60" s="5" t="s">
        <v>71</v>
      </c>
      <c r="C60" s="6">
        <v>14317.83</v>
      </c>
      <c r="D60" s="6">
        <v>18670.7</v>
      </c>
      <c r="E60" s="6">
        <v>14830.18</v>
      </c>
      <c r="F60" s="6">
        <v>3072.5699999999997</v>
      </c>
      <c r="G60" s="6">
        <v>5449.4400000000005</v>
      </c>
      <c r="H60" s="6">
        <v>3430.6800000000003</v>
      </c>
      <c r="I60" s="6">
        <v>1810.6000000000001</v>
      </c>
      <c r="J60" s="6">
        <v>343.82</v>
      </c>
      <c r="K60" s="6">
        <v>48.540000000000006</v>
      </c>
      <c r="L60" s="6">
        <v>1850.7600000000002</v>
      </c>
      <c r="M60" s="7">
        <v>63825.12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ht="15">
      <c r="A61" s="9">
        <v>60</v>
      </c>
      <c r="B61" s="10" t="s">
        <v>72</v>
      </c>
      <c r="C61" s="11">
        <v>1692.4</v>
      </c>
      <c r="D61" s="11">
        <v>2440.16</v>
      </c>
      <c r="E61" s="11">
        <v>1340.3799999999999</v>
      </c>
      <c r="F61" s="11">
        <v>374.53999999999996</v>
      </c>
      <c r="G61" s="11">
        <v>515.45</v>
      </c>
      <c r="H61" s="11">
        <v>350.39</v>
      </c>
      <c r="I61" s="11">
        <v>181.26999999999998</v>
      </c>
      <c r="J61" s="11">
        <v>25.729999999999997</v>
      </c>
      <c r="K61" s="11">
        <v>6.550000000000001</v>
      </c>
      <c r="L61" s="11">
        <v>336.8</v>
      </c>
      <c r="M61" s="12">
        <v>7263.67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ht="15">
      <c r="A62" s="4">
        <v>61</v>
      </c>
      <c r="B62" s="5" t="s">
        <v>73</v>
      </c>
      <c r="C62" s="6">
        <v>2074.3799999999997</v>
      </c>
      <c r="D62" s="6">
        <v>1876.6299999999999</v>
      </c>
      <c r="E62" s="6">
        <v>1151.33</v>
      </c>
      <c r="F62" s="6">
        <v>433.43</v>
      </c>
      <c r="G62" s="6">
        <v>342.84999999999997</v>
      </c>
      <c r="H62" s="6">
        <v>195.64000000000001</v>
      </c>
      <c r="I62" s="6">
        <v>192.13</v>
      </c>
      <c r="J62" s="6">
        <v>7.639999999999999</v>
      </c>
      <c r="K62" s="6">
        <v>0.22999999999999998</v>
      </c>
      <c r="L62" s="6">
        <v>219.69</v>
      </c>
      <c r="M62" s="7">
        <v>6493.95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ht="15">
      <c r="A63" s="9">
        <v>62</v>
      </c>
      <c r="B63" s="10" t="s">
        <v>74</v>
      </c>
      <c r="C63" s="11">
        <v>773.44</v>
      </c>
      <c r="D63" s="11">
        <v>951.26</v>
      </c>
      <c r="E63" s="11">
        <v>600.95</v>
      </c>
      <c r="F63" s="11">
        <v>215.72</v>
      </c>
      <c r="G63" s="11">
        <v>196.01999999999998</v>
      </c>
      <c r="H63" s="11">
        <v>130.9</v>
      </c>
      <c r="I63" s="11">
        <v>0</v>
      </c>
      <c r="J63" s="11">
        <v>16.66</v>
      </c>
      <c r="K63" s="11">
        <v>3.33</v>
      </c>
      <c r="L63" s="11">
        <v>29.34</v>
      </c>
      <c r="M63" s="12">
        <v>2917.62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ht="15">
      <c r="A64" s="4">
        <v>63</v>
      </c>
      <c r="B64" s="5" t="s">
        <v>75</v>
      </c>
      <c r="C64" s="6">
        <v>620.9</v>
      </c>
      <c r="D64" s="6">
        <v>673.2</v>
      </c>
      <c r="E64" s="6">
        <v>428.46000000000004</v>
      </c>
      <c r="F64" s="6">
        <v>142.54</v>
      </c>
      <c r="G64" s="6">
        <v>184.22</v>
      </c>
      <c r="H64" s="6">
        <v>116.63</v>
      </c>
      <c r="I64" s="6">
        <v>0</v>
      </c>
      <c r="J64" s="6">
        <v>13.98</v>
      </c>
      <c r="K64" s="6">
        <v>0.6</v>
      </c>
      <c r="L64" s="6">
        <v>103.97</v>
      </c>
      <c r="M64" s="7">
        <v>2284.4999999999995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15">
      <c r="A65" s="9">
        <v>64</v>
      </c>
      <c r="B65" s="10" t="s">
        <v>76</v>
      </c>
      <c r="C65" s="11">
        <v>14111.760000000002</v>
      </c>
      <c r="D65" s="11">
        <v>17896.56</v>
      </c>
      <c r="E65" s="11">
        <v>12787.3</v>
      </c>
      <c r="F65" s="11">
        <v>3079.74</v>
      </c>
      <c r="G65" s="11">
        <v>5252.099999999999</v>
      </c>
      <c r="H65" s="11">
        <v>3625.7200000000003</v>
      </c>
      <c r="I65" s="11">
        <v>2204.8399999999997</v>
      </c>
      <c r="J65" s="11">
        <v>536.24</v>
      </c>
      <c r="K65" s="11">
        <v>134.20000000000002</v>
      </c>
      <c r="L65" s="11">
        <v>1793.1</v>
      </c>
      <c r="M65" s="12">
        <v>61421.55999999999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ht="15">
      <c r="A66" s="4">
        <v>65</v>
      </c>
      <c r="B66" s="5" t="s">
        <v>77</v>
      </c>
      <c r="C66" s="6">
        <v>1198.07</v>
      </c>
      <c r="D66" s="6">
        <v>1524.1799999999998</v>
      </c>
      <c r="E66" s="6">
        <v>825.5</v>
      </c>
      <c r="F66" s="6">
        <v>592.44</v>
      </c>
      <c r="G66" s="6">
        <v>334.40000000000003</v>
      </c>
      <c r="H66" s="6">
        <v>227.35999999999999</v>
      </c>
      <c r="I66" s="6">
        <v>5.46</v>
      </c>
      <c r="J66" s="6">
        <v>20.04</v>
      </c>
      <c r="K66" s="6">
        <v>14</v>
      </c>
      <c r="L66" s="6">
        <v>145.31</v>
      </c>
      <c r="M66" s="7">
        <v>4886.76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ht="15">
      <c r="A67" s="9">
        <v>66</v>
      </c>
      <c r="B67" s="10" t="s">
        <v>78</v>
      </c>
      <c r="C67" s="11">
        <v>2116.77</v>
      </c>
      <c r="D67" s="11">
        <v>2353.1299999999997</v>
      </c>
      <c r="E67" s="11">
        <v>1383.07</v>
      </c>
      <c r="F67" s="11">
        <v>280.62</v>
      </c>
      <c r="G67" s="11">
        <v>416.90999999999997</v>
      </c>
      <c r="H67" s="11">
        <v>327.68</v>
      </c>
      <c r="I67" s="11">
        <v>141.1</v>
      </c>
      <c r="J67" s="11">
        <v>6.14</v>
      </c>
      <c r="K67" s="11">
        <v>4.449999999999999</v>
      </c>
      <c r="L67" s="11">
        <v>224.41</v>
      </c>
      <c r="M67" s="12">
        <v>7254.28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ht="15">
      <c r="A68" s="4">
        <v>67</v>
      </c>
      <c r="B68" s="5" t="s">
        <v>79</v>
      </c>
      <c r="C68" s="6">
        <v>884.92</v>
      </c>
      <c r="D68" s="6">
        <v>1078.7</v>
      </c>
      <c r="E68" s="6">
        <v>725.2</v>
      </c>
      <c r="F68" s="6">
        <v>217.73000000000002</v>
      </c>
      <c r="G68" s="6">
        <v>274.12</v>
      </c>
      <c r="H68" s="6">
        <v>152.19</v>
      </c>
      <c r="I68" s="6">
        <v>19.63</v>
      </c>
      <c r="J68" s="6">
        <v>14.85</v>
      </c>
      <c r="K68" s="6">
        <v>8.11</v>
      </c>
      <c r="L68" s="6">
        <v>75.89</v>
      </c>
      <c r="M68" s="7">
        <v>3451.3399999999997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1:62" ht="15">
      <c r="A69" s="9">
        <v>68</v>
      </c>
      <c r="B69" s="10" t="s">
        <v>80</v>
      </c>
      <c r="C69" s="11">
        <v>0</v>
      </c>
      <c r="D69" s="11">
        <v>54</v>
      </c>
      <c r="E69" s="11">
        <v>173.26</v>
      </c>
      <c r="F69" s="11">
        <v>0</v>
      </c>
      <c r="G69" s="11">
        <v>31.12</v>
      </c>
      <c r="H69" s="11">
        <v>140.47</v>
      </c>
      <c r="I69" s="11">
        <v>0</v>
      </c>
      <c r="J69" s="11">
        <v>0</v>
      </c>
      <c r="K69" s="11">
        <v>0</v>
      </c>
      <c r="L69" s="11">
        <v>52.51</v>
      </c>
      <c r="M69" s="12">
        <v>451.36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1:62" ht="15">
      <c r="A70" s="14" t="s">
        <v>81</v>
      </c>
      <c r="B70" s="5" t="s">
        <v>82</v>
      </c>
      <c r="C70" s="6">
        <v>176.37</v>
      </c>
      <c r="D70" s="6">
        <v>192.46</v>
      </c>
      <c r="E70" s="6">
        <v>141.01</v>
      </c>
      <c r="F70" s="6">
        <v>2.08</v>
      </c>
      <c r="G70" s="6">
        <v>3</v>
      </c>
      <c r="H70" s="6">
        <v>0</v>
      </c>
      <c r="I70" s="6">
        <v>0</v>
      </c>
      <c r="J70" s="6">
        <v>0</v>
      </c>
      <c r="K70" s="6">
        <v>0</v>
      </c>
      <c r="L70" s="6">
        <v>3.71</v>
      </c>
      <c r="M70" s="7">
        <v>518.6300000000001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ht="15">
      <c r="A71" s="15" t="s">
        <v>83</v>
      </c>
      <c r="B71" s="10" t="s">
        <v>84</v>
      </c>
      <c r="C71" s="11">
        <v>185.76</v>
      </c>
      <c r="D71" s="11">
        <v>298.35</v>
      </c>
      <c r="E71" s="11">
        <v>85.36999999999999</v>
      </c>
      <c r="F71" s="11">
        <v>32.09</v>
      </c>
      <c r="G71" s="11">
        <v>27.440000000000005</v>
      </c>
      <c r="H71" s="11">
        <v>1.7999999999999998</v>
      </c>
      <c r="I71" s="11">
        <v>2.75</v>
      </c>
      <c r="J71" s="11">
        <v>0</v>
      </c>
      <c r="K71" s="11">
        <v>0</v>
      </c>
      <c r="L71" s="11">
        <v>0</v>
      </c>
      <c r="M71" s="12">
        <v>633.5600000000001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ht="15">
      <c r="A72" s="14" t="s">
        <v>85</v>
      </c>
      <c r="B72" s="5" t="s">
        <v>86</v>
      </c>
      <c r="C72" s="6">
        <v>496.73</v>
      </c>
      <c r="D72" s="6">
        <v>778.66</v>
      </c>
      <c r="E72" s="6">
        <v>0</v>
      </c>
      <c r="F72" s="6">
        <v>53.83</v>
      </c>
      <c r="G72" s="6">
        <v>76.27000000000001</v>
      </c>
      <c r="H72" s="6">
        <v>0</v>
      </c>
      <c r="I72" s="6">
        <v>28.979999999999997</v>
      </c>
      <c r="J72" s="6">
        <v>18.06</v>
      </c>
      <c r="K72" s="6">
        <v>3.0300000000000002</v>
      </c>
      <c r="L72" s="6">
        <v>0</v>
      </c>
      <c r="M72" s="7">
        <v>1455.5599999999997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1:62" ht="15">
      <c r="A73" s="15" t="s">
        <v>87</v>
      </c>
      <c r="B73" s="10" t="s">
        <v>88</v>
      </c>
      <c r="C73" s="11">
        <v>343.11</v>
      </c>
      <c r="D73" s="11">
        <v>197.14</v>
      </c>
      <c r="E73" s="11">
        <v>0</v>
      </c>
      <c r="F73" s="11">
        <v>64.02</v>
      </c>
      <c r="G73" s="11">
        <v>33.66</v>
      </c>
      <c r="H73" s="11">
        <v>0</v>
      </c>
      <c r="I73" s="11">
        <v>10.59</v>
      </c>
      <c r="J73" s="11">
        <v>9.38</v>
      </c>
      <c r="K73" s="11">
        <v>0</v>
      </c>
      <c r="L73" s="11">
        <v>0</v>
      </c>
      <c r="M73" s="12">
        <v>657.9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  <row r="74" spans="1:62" ht="15">
      <c r="A74" s="14" t="s">
        <v>89</v>
      </c>
      <c r="B74" s="5" t="s">
        <v>90</v>
      </c>
      <c r="C74" s="6">
        <v>325.93</v>
      </c>
      <c r="D74" s="6">
        <v>568.6</v>
      </c>
      <c r="E74" s="6">
        <v>504.21999999999997</v>
      </c>
      <c r="F74" s="6">
        <v>41.97</v>
      </c>
      <c r="G74" s="6">
        <v>106.08</v>
      </c>
      <c r="H74" s="6">
        <v>81.37</v>
      </c>
      <c r="I74" s="6">
        <v>4.22</v>
      </c>
      <c r="J74" s="6">
        <v>0</v>
      </c>
      <c r="K74" s="6">
        <v>0</v>
      </c>
      <c r="L74" s="6">
        <v>72.31</v>
      </c>
      <c r="M74" s="7">
        <v>1704.7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</row>
    <row r="75" spans="1:62" ht="15">
      <c r="A75" s="15" t="s">
        <v>91</v>
      </c>
      <c r="B75" s="10" t="s">
        <v>92</v>
      </c>
      <c r="C75" s="11">
        <v>207.57999999999998</v>
      </c>
      <c r="D75" s="11">
        <v>320.40999999999997</v>
      </c>
      <c r="E75" s="11">
        <v>402.62</v>
      </c>
      <c r="F75" s="11">
        <v>9.02</v>
      </c>
      <c r="G75" s="11">
        <v>138.36</v>
      </c>
      <c r="H75" s="11">
        <v>53.269999999999996</v>
      </c>
      <c r="I75" s="11">
        <v>0</v>
      </c>
      <c r="J75" s="11">
        <v>0</v>
      </c>
      <c r="K75" s="11">
        <v>0</v>
      </c>
      <c r="L75" s="11">
        <v>0</v>
      </c>
      <c r="M75" s="12">
        <v>1131.26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spans="1:62" ht="15">
      <c r="A76" s="14" t="s">
        <v>93</v>
      </c>
      <c r="B76" s="5" t="s">
        <v>94</v>
      </c>
      <c r="C76" s="6">
        <v>0</v>
      </c>
      <c r="D76" s="6">
        <v>3698.45</v>
      </c>
      <c r="E76" s="6">
        <v>18818.010000000002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7">
        <v>22516.460000000003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</row>
    <row r="77" spans="1:62" ht="15">
      <c r="A77" s="16"/>
      <c r="B77" s="16" t="s">
        <v>95</v>
      </c>
      <c r="C77" s="17">
        <v>580377.2199999999</v>
      </c>
      <c r="D77" s="17">
        <v>744246.6399999999</v>
      </c>
      <c r="E77" s="17">
        <v>555126.86</v>
      </c>
      <c r="F77" s="17">
        <v>139389.2499999999</v>
      </c>
      <c r="G77" s="17">
        <v>218927.08</v>
      </c>
      <c r="H77" s="17">
        <v>132437.33999999994</v>
      </c>
      <c r="I77" s="17">
        <v>166608.37999999995</v>
      </c>
      <c r="J77" s="17">
        <v>18950.579999999998</v>
      </c>
      <c r="K77" s="17">
        <v>5722.07</v>
      </c>
      <c r="L77" s="17">
        <v>72471.32999999999</v>
      </c>
      <c r="M77" s="18">
        <v>2634256.7499999986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</row>
    <row r="78" spans="3:62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</row>
    <row r="79" spans="3:13" ht="12.7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</sheetData>
  <sheetProtection/>
  <printOptions/>
  <pageMargins left="0.75" right="0.28" top="1" bottom="0.56" header="0.5" footer="0.2"/>
  <pageSetup fitToHeight="1" fitToWidth="1" horizontalDpi="600" verticalDpi="600" orientation="portrait" scale="61" r:id="rId1"/>
  <headerFooter differentFirst="1" alignWithMargins="0">
    <oddHeader>&amp;C&amp;"+,Regular"&amp;26&amp;A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79"/>
  <sheetViews>
    <sheetView view="pageLayout" workbookViewId="0" topLeftCell="G58">
      <selection activeCell="M30" sqref="M30"/>
    </sheetView>
  </sheetViews>
  <sheetFormatPr defaultColWidth="9.140625" defaultRowHeight="15"/>
  <cols>
    <col min="1" max="1" width="5.00390625" style="3" bestFit="1" customWidth="1"/>
    <col min="2" max="2" width="11.8515625" style="3" customWidth="1"/>
    <col min="3" max="9" width="13.00390625" style="3" bestFit="1" customWidth="1"/>
    <col min="10" max="10" width="11.57421875" style="3" bestFit="1" customWidth="1"/>
    <col min="11" max="11" width="9.57421875" style="3" bestFit="1" customWidth="1"/>
    <col min="12" max="12" width="10.57421875" style="3" bestFit="1" customWidth="1"/>
    <col min="13" max="13" width="13.00390625" style="3" bestFit="1" customWidth="1"/>
    <col min="14" max="16384" width="9.140625" style="3" customWidth="1"/>
  </cols>
  <sheetData>
    <row r="1" spans="1:13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62" ht="15.75" thickTop="1">
      <c r="A2" s="4">
        <v>1</v>
      </c>
      <c r="B2" s="5" t="s">
        <v>13</v>
      </c>
      <c r="C2" s="6">
        <v>6863.070000000001</v>
      </c>
      <c r="D2" s="6">
        <v>6662.85</v>
      </c>
      <c r="E2" s="6">
        <v>5438.37</v>
      </c>
      <c r="F2" s="6">
        <v>2081.3999999999996</v>
      </c>
      <c r="G2" s="6">
        <v>3893.4599999999996</v>
      </c>
      <c r="H2" s="6">
        <v>1450.62</v>
      </c>
      <c r="I2" s="6">
        <v>309.12</v>
      </c>
      <c r="J2" s="6">
        <v>101.13</v>
      </c>
      <c r="K2" s="6">
        <v>19.87</v>
      </c>
      <c r="L2" s="6">
        <v>477.45000000000005</v>
      </c>
      <c r="M2" s="7">
        <v>27297.34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15">
      <c r="A3" s="9">
        <v>2</v>
      </c>
      <c r="B3" s="10" t="s">
        <v>14</v>
      </c>
      <c r="C3" s="11">
        <v>1557.27</v>
      </c>
      <c r="D3" s="11">
        <v>1786.24</v>
      </c>
      <c r="E3" s="11">
        <v>905.1200000000001</v>
      </c>
      <c r="F3" s="11">
        <v>239.11</v>
      </c>
      <c r="G3" s="11">
        <v>229.54000000000002</v>
      </c>
      <c r="H3" s="11">
        <v>152.86</v>
      </c>
      <c r="I3" s="11">
        <v>6.5</v>
      </c>
      <c r="J3" s="11">
        <v>16.169999999999998</v>
      </c>
      <c r="K3" s="11">
        <v>1.7699999999999998</v>
      </c>
      <c r="L3" s="11">
        <v>239.51</v>
      </c>
      <c r="M3" s="12">
        <v>5134.09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15">
      <c r="A4" s="4">
        <v>3</v>
      </c>
      <c r="B4" s="5" t="s">
        <v>15</v>
      </c>
      <c r="C4" s="6">
        <v>6941.900000000001</v>
      </c>
      <c r="D4" s="6">
        <v>7786.02</v>
      </c>
      <c r="E4" s="6">
        <v>5483.969999999999</v>
      </c>
      <c r="F4" s="6">
        <v>1414.48</v>
      </c>
      <c r="G4" s="6">
        <v>1896.23</v>
      </c>
      <c r="H4" s="6">
        <v>862.66</v>
      </c>
      <c r="I4" s="6">
        <v>341.1499999999999</v>
      </c>
      <c r="J4" s="6">
        <v>376.79</v>
      </c>
      <c r="K4" s="6">
        <v>102.78</v>
      </c>
      <c r="L4" s="6">
        <v>629.23</v>
      </c>
      <c r="M4" s="7">
        <v>25835.21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5">
      <c r="A5" s="9">
        <v>4</v>
      </c>
      <c r="B5" s="10" t="s">
        <v>16</v>
      </c>
      <c r="C5" s="11">
        <v>830.3199999999999</v>
      </c>
      <c r="D5" s="11">
        <v>819.1700000000001</v>
      </c>
      <c r="E5" s="11">
        <v>519.8900000000001</v>
      </c>
      <c r="F5" s="11">
        <v>227.23</v>
      </c>
      <c r="G5" s="11">
        <v>358.39</v>
      </c>
      <c r="H5" s="11">
        <v>218.97999999999996</v>
      </c>
      <c r="I5" s="11">
        <v>1.73</v>
      </c>
      <c r="J5" s="11">
        <v>29.270000000000003</v>
      </c>
      <c r="K5" s="11">
        <v>1.77</v>
      </c>
      <c r="L5" s="11">
        <v>110.72</v>
      </c>
      <c r="M5" s="12">
        <v>3117.47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5">
      <c r="A6" s="4">
        <v>5</v>
      </c>
      <c r="B6" s="5" t="s">
        <v>17</v>
      </c>
      <c r="C6" s="6">
        <v>16060.79</v>
      </c>
      <c r="D6" s="6">
        <v>19925.93</v>
      </c>
      <c r="E6" s="6">
        <v>15058.560000000001</v>
      </c>
      <c r="F6" s="6">
        <v>4753.27</v>
      </c>
      <c r="G6" s="6">
        <v>7021.3099999999995</v>
      </c>
      <c r="H6" s="6">
        <v>4384.8</v>
      </c>
      <c r="I6" s="6">
        <v>1165.94</v>
      </c>
      <c r="J6" s="6">
        <v>707.03</v>
      </c>
      <c r="K6" s="6">
        <v>134.32</v>
      </c>
      <c r="L6" s="6">
        <v>1808.7599999999998</v>
      </c>
      <c r="M6" s="7">
        <v>71020.71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5">
      <c r="A7" s="9">
        <v>6</v>
      </c>
      <c r="B7" s="10" t="s">
        <v>18</v>
      </c>
      <c r="C7" s="11">
        <v>55096.72</v>
      </c>
      <c r="D7" s="11">
        <v>73366.12</v>
      </c>
      <c r="E7" s="11">
        <v>56259.25</v>
      </c>
      <c r="F7" s="11">
        <v>11703.99</v>
      </c>
      <c r="G7" s="11">
        <v>18269.33</v>
      </c>
      <c r="H7" s="11">
        <v>10599.41</v>
      </c>
      <c r="I7" s="11">
        <v>18798.84</v>
      </c>
      <c r="J7" s="11">
        <v>1889.8500000000001</v>
      </c>
      <c r="K7" s="11">
        <v>1055.43</v>
      </c>
      <c r="L7" s="11">
        <v>6749.539999999999</v>
      </c>
      <c r="M7" s="12">
        <v>253788.47999999998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5">
      <c r="A8" s="4">
        <v>7</v>
      </c>
      <c r="B8" s="5" t="s">
        <v>19</v>
      </c>
      <c r="C8" s="6">
        <v>586.82</v>
      </c>
      <c r="D8" s="6">
        <v>605.48</v>
      </c>
      <c r="E8" s="6">
        <v>318.77000000000004</v>
      </c>
      <c r="F8" s="6">
        <v>213.54000000000002</v>
      </c>
      <c r="G8" s="6">
        <v>206.22999999999996</v>
      </c>
      <c r="H8" s="6">
        <v>122.69</v>
      </c>
      <c r="I8" s="6">
        <v>2.26</v>
      </c>
      <c r="J8" s="6">
        <v>27.530000000000005</v>
      </c>
      <c r="K8" s="6">
        <v>3.21</v>
      </c>
      <c r="L8" s="6">
        <v>77.1</v>
      </c>
      <c r="M8" s="7">
        <v>2163.6300000000006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5">
      <c r="A9" s="9">
        <v>8</v>
      </c>
      <c r="B9" s="10" t="s">
        <v>20</v>
      </c>
      <c r="C9" s="11">
        <v>3407.4100000000003</v>
      </c>
      <c r="D9" s="11">
        <v>4584.900000000001</v>
      </c>
      <c r="E9" s="11">
        <v>3938.43</v>
      </c>
      <c r="F9" s="11">
        <v>864.63</v>
      </c>
      <c r="G9" s="11">
        <v>1211.34</v>
      </c>
      <c r="H9" s="11">
        <v>978.48</v>
      </c>
      <c r="I9" s="11">
        <v>116.85000000000001</v>
      </c>
      <c r="J9" s="11">
        <v>167.84</v>
      </c>
      <c r="K9" s="11">
        <v>18.38</v>
      </c>
      <c r="L9" s="11">
        <v>636.61</v>
      </c>
      <c r="M9" s="12">
        <v>15924.87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5">
      <c r="A10" s="4">
        <v>9</v>
      </c>
      <c r="B10" s="5" t="s">
        <v>21</v>
      </c>
      <c r="C10" s="6">
        <v>4169.59</v>
      </c>
      <c r="D10" s="6">
        <v>4988.04</v>
      </c>
      <c r="E10" s="6">
        <v>3551.28</v>
      </c>
      <c r="F10" s="6">
        <v>872.44</v>
      </c>
      <c r="G10" s="6">
        <v>1411.03</v>
      </c>
      <c r="H10" s="6">
        <v>690.52</v>
      </c>
      <c r="I10" s="6">
        <v>170.13000000000002</v>
      </c>
      <c r="J10" s="6">
        <v>157.57</v>
      </c>
      <c r="K10" s="6">
        <v>16.15</v>
      </c>
      <c r="L10" s="6">
        <v>605.71</v>
      </c>
      <c r="M10" s="7">
        <v>16632.460000000003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15">
      <c r="A11" s="9">
        <v>10</v>
      </c>
      <c r="B11" s="10" t="s">
        <v>22</v>
      </c>
      <c r="C11" s="11">
        <v>7674.82</v>
      </c>
      <c r="D11" s="11">
        <v>10342.71</v>
      </c>
      <c r="E11" s="11">
        <v>8312.720000000001</v>
      </c>
      <c r="F11" s="11">
        <v>2791.05</v>
      </c>
      <c r="G11" s="11">
        <v>3402.7799999999997</v>
      </c>
      <c r="H11" s="11">
        <v>1781.15</v>
      </c>
      <c r="I11" s="11">
        <v>344.76</v>
      </c>
      <c r="J11" s="11">
        <v>229.25</v>
      </c>
      <c r="K11" s="11">
        <v>83.10000000000001</v>
      </c>
      <c r="L11" s="11">
        <v>906.71</v>
      </c>
      <c r="M11" s="12">
        <v>35869.049999999996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5">
      <c r="A12" s="4">
        <v>11</v>
      </c>
      <c r="B12" s="5" t="s">
        <v>23</v>
      </c>
      <c r="C12" s="6">
        <v>8740.170000000002</v>
      </c>
      <c r="D12" s="6">
        <v>10899.58</v>
      </c>
      <c r="E12" s="6">
        <v>9326.13</v>
      </c>
      <c r="F12" s="6">
        <v>2026.36</v>
      </c>
      <c r="G12" s="6">
        <v>3519.6199999999994</v>
      </c>
      <c r="H12" s="6">
        <v>2557.83</v>
      </c>
      <c r="I12" s="6">
        <v>4995.440000000001</v>
      </c>
      <c r="J12" s="6">
        <v>236.77999999999997</v>
      </c>
      <c r="K12" s="6">
        <v>158.13</v>
      </c>
      <c r="L12" s="6">
        <v>570.37</v>
      </c>
      <c r="M12" s="7">
        <v>43030.41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5">
      <c r="A13" s="9">
        <v>12</v>
      </c>
      <c r="B13" s="10" t="s">
        <v>24</v>
      </c>
      <c r="C13" s="11">
        <v>2559.58</v>
      </c>
      <c r="D13" s="11">
        <v>2999.2200000000003</v>
      </c>
      <c r="E13" s="11">
        <v>3069.5099999999998</v>
      </c>
      <c r="F13" s="11">
        <v>646.3</v>
      </c>
      <c r="G13" s="11">
        <v>718.31</v>
      </c>
      <c r="H13" s="11">
        <v>740.02</v>
      </c>
      <c r="I13" s="11">
        <v>67.35</v>
      </c>
      <c r="J13" s="11">
        <v>47.33</v>
      </c>
      <c r="K13" s="11">
        <v>15.929999999999998</v>
      </c>
      <c r="L13" s="11">
        <v>596.5799999999999</v>
      </c>
      <c r="M13" s="12">
        <v>11460.13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ht="15">
      <c r="A14" s="4">
        <v>13</v>
      </c>
      <c r="B14" s="5" t="s">
        <v>25</v>
      </c>
      <c r="C14" s="6">
        <v>61308.020000000004</v>
      </c>
      <c r="D14" s="6">
        <v>91596.63</v>
      </c>
      <c r="E14" s="6">
        <v>59473.08</v>
      </c>
      <c r="F14" s="6">
        <v>17935.81</v>
      </c>
      <c r="G14" s="6">
        <v>32957.71</v>
      </c>
      <c r="H14" s="6">
        <v>22821.479999999996</v>
      </c>
      <c r="I14" s="6">
        <v>41955.64000000001</v>
      </c>
      <c r="J14" s="6">
        <v>2448.59</v>
      </c>
      <c r="K14" s="6">
        <v>352.69000000000005</v>
      </c>
      <c r="L14" s="6">
        <v>9345.84</v>
      </c>
      <c r="M14" s="7">
        <v>340195.4900000001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15">
      <c r="A15" s="9">
        <v>14</v>
      </c>
      <c r="B15" s="10" t="s">
        <v>26</v>
      </c>
      <c r="C15" s="11">
        <v>1125.1100000000001</v>
      </c>
      <c r="D15" s="11">
        <v>1461.61</v>
      </c>
      <c r="E15" s="11">
        <v>888.04</v>
      </c>
      <c r="F15" s="11">
        <v>307.80999999999995</v>
      </c>
      <c r="G15" s="11">
        <v>336.7</v>
      </c>
      <c r="H15" s="11">
        <v>342.99</v>
      </c>
      <c r="I15" s="11">
        <v>475.63</v>
      </c>
      <c r="J15" s="11">
        <v>6.130000000000001</v>
      </c>
      <c r="K15" s="11">
        <v>2.58</v>
      </c>
      <c r="L15" s="11">
        <v>167.2</v>
      </c>
      <c r="M15" s="12">
        <v>5113.8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5">
      <c r="A16" s="4">
        <v>15</v>
      </c>
      <c r="B16" s="5" t="s">
        <v>27</v>
      </c>
      <c r="C16" s="6">
        <v>498.28999999999996</v>
      </c>
      <c r="D16" s="6">
        <v>628.14</v>
      </c>
      <c r="E16" s="6">
        <v>368.01</v>
      </c>
      <c r="F16" s="6">
        <v>299.08</v>
      </c>
      <c r="G16" s="6">
        <v>183.37</v>
      </c>
      <c r="H16" s="6">
        <v>102.55999999999999</v>
      </c>
      <c r="I16" s="6">
        <v>0</v>
      </c>
      <c r="J16" s="6">
        <v>19.7</v>
      </c>
      <c r="K16" s="6">
        <v>4.609999999999999</v>
      </c>
      <c r="L16" s="6">
        <v>58.35</v>
      </c>
      <c r="M16" s="7">
        <v>2162.1099999999997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">
      <c r="A17" s="9">
        <v>16</v>
      </c>
      <c r="B17" s="10" t="s">
        <v>28</v>
      </c>
      <c r="C17" s="11">
        <v>35456.600000000006</v>
      </c>
      <c r="D17" s="11">
        <v>36191.34</v>
      </c>
      <c r="E17" s="11">
        <v>24558.14</v>
      </c>
      <c r="F17" s="11">
        <v>6094.86</v>
      </c>
      <c r="G17" s="11">
        <v>9355.869999999999</v>
      </c>
      <c r="H17" s="11">
        <v>5371.57</v>
      </c>
      <c r="I17" s="11">
        <v>2894.84</v>
      </c>
      <c r="J17" s="11">
        <v>776.6899999999999</v>
      </c>
      <c r="K17" s="11">
        <v>358.81</v>
      </c>
      <c r="L17" s="11">
        <v>1913.23</v>
      </c>
      <c r="M17" s="12">
        <v>122971.95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ht="15">
      <c r="A18" s="4">
        <v>17</v>
      </c>
      <c r="B18" s="5" t="s">
        <v>29</v>
      </c>
      <c r="C18" s="6">
        <v>10460.970000000001</v>
      </c>
      <c r="D18" s="6">
        <v>11769.949999999999</v>
      </c>
      <c r="E18" s="6">
        <v>7249.01</v>
      </c>
      <c r="F18" s="6">
        <v>2948.05</v>
      </c>
      <c r="G18" s="6">
        <v>3351.75</v>
      </c>
      <c r="H18" s="6">
        <v>2238.41</v>
      </c>
      <c r="I18" s="6">
        <v>286.61</v>
      </c>
      <c r="J18" s="6">
        <v>254.07</v>
      </c>
      <c r="K18" s="6">
        <v>171.85999999999996</v>
      </c>
      <c r="L18" s="6">
        <v>1067.59</v>
      </c>
      <c r="M18" s="7">
        <v>39798.27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15">
      <c r="A19" s="9">
        <v>18</v>
      </c>
      <c r="B19" s="10" t="s">
        <v>30</v>
      </c>
      <c r="C19" s="11">
        <v>3500.41</v>
      </c>
      <c r="D19" s="11">
        <v>4974.66</v>
      </c>
      <c r="E19" s="11">
        <v>3114.58</v>
      </c>
      <c r="F19" s="11">
        <v>561.05</v>
      </c>
      <c r="G19" s="11">
        <v>1004.83</v>
      </c>
      <c r="H19" s="11">
        <v>728.9100000000001</v>
      </c>
      <c r="I19" s="11">
        <v>251.68</v>
      </c>
      <c r="J19" s="11">
        <v>64.26</v>
      </c>
      <c r="K19" s="11">
        <v>25.42</v>
      </c>
      <c r="L19" s="11">
        <v>549.0899999999999</v>
      </c>
      <c r="M19" s="12">
        <v>14774.89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15">
      <c r="A20" s="4">
        <v>19</v>
      </c>
      <c r="B20" s="5" t="s">
        <v>31</v>
      </c>
      <c r="C20" s="6">
        <v>393.05</v>
      </c>
      <c r="D20" s="6">
        <v>381.88000000000005</v>
      </c>
      <c r="E20" s="6">
        <v>188.96999999999997</v>
      </c>
      <c r="F20" s="6">
        <v>91.04</v>
      </c>
      <c r="G20" s="6">
        <v>92.43</v>
      </c>
      <c r="H20" s="6">
        <v>51.599999999999994</v>
      </c>
      <c r="I20" s="6">
        <v>2.3299999999999996</v>
      </c>
      <c r="J20" s="6">
        <v>13.74</v>
      </c>
      <c r="K20" s="6">
        <v>1.12</v>
      </c>
      <c r="L20" s="6">
        <v>48.88</v>
      </c>
      <c r="M20" s="7">
        <v>1265.04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5">
      <c r="A21" s="9">
        <v>20</v>
      </c>
      <c r="B21" s="10" t="s">
        <v>32</v>
      </c>
      <c r="C21" s="11">
        <v>2030.6100000000001</v>
      </c>
      <c r="D21" s="11">
        <v>1953.8200000000002</v>
      </c>
      <c r="E21" s="11">
        <v>707.4000000000001</v>
      </c>
      <c r="F21" s="11">
        <v>374.8</v>
      </c>
      <c r="G21" s="11">
        <v>339.86</v>
      </c>
      <c r="H21" s="11">
        <v>145.81</v>
      </c>
      <c r="I21" s="11">
        <v>338.05</v>
      </c>
      <c r="J21" s="11">
        <v>26.759999999999998</v>
      </c>
      <c r="K21" s="11">
        <v>11.73</v>
      </c>
      <c r="L21" s="11">
        <v>82.96000000000001</v>
      </c>
      <c r="M21" s="12">
        <v>6011.8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5">
      <c r="A22" s="4">
        <v>21</v>
      </c>
      <c r="B22" s="5" t="s">
        <v>33</v>
      </c>
      <c r="C22" s="6">
        <v>571.64</v>
      </c>
      <c r="D22" s="6">
        <v>708.69</v>
      </c>
      <c r="E22" s="6">
        <v>369.08000000000004</v>
      </c>
      <c r="F22" s="6">
        <v>218.76</v>
      </c>
      <c r="G22" s="6">
        <v>324.51</v>
      </c>
      <c r="H22" s="6">
        <v>263.27</v>
      </c>
      <c r="I22" s="6">
        <v>29.74</v>
      </c>
      <c r="J22" s="6">
        <v>39.57000000000001</v>
      </c>
      <c r="K22" s="6">
        <v>9.87</v>
      </c>
      <c r="L22" s="6">
        <v>97.51</v>
      </c>
      <c r="M22" s="7">
        <v>2632.64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5">
      <c r="A23" s="9">
        <v>22</v>
      </c>
      <c r="B23" s="10" t="s">
        <v>34</v>
      </c>
      <c r="C23" s="11">
        <v>490.69000000000005</v>
      </c>
      <c r="D23" s="11">
        <v>539.49</v>
      </c>
      <c r="E23" s="11">
        <v>182.69</v>
      </c>
      <c r="F23" s="11">
        <v>172.78</v>
      </c>
      <c r="G23" s="11">
        <v>94.97999999999999</v>
      </c>
      <c r="H23" s="11">
        <v>53.730000000000004</v>
      </c>
      <c r="I23" s="11">
        <v>58.089999999999996</v>
      </c>
      <c r="J23" s="11">
        <v>0</v>
      </c>
      <c r="K23" s="11">
        <v>0</v>
      </c>
      <c r="L23" s="11">
        <v>44.68</v>
      </c>
      <c r="M23" s="12">
        <v>1637.13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5">
      <c r="A24" s="4">
        <v>23</v>
      </c>
      <c r="B24" s="5" t="s">
        <v>35</v>
      </c>
      <c r="C24" s="6">
        <v>452.90999999999997</v>
      </c>
      <c r="D24" s="6">
        <v>589.34</v>
      </c>
      <c r="E24" s="6">
        <v>387.1</v>
      </c>
      <c r="F24" s="6">
        <v>93.42</v>
      </c>
      <c r="G24" s="6">
        <v>201.82</v>
      </c>
      <c r="H24" s="6">
        <v>140.57</v>
      </c>
      <c r="I24" s="6">
        <v>0</v>
      </c>
      <c r="J24" s="6">
        <v>21.380000000000003</v>
      </c>
      <c r="K24" s="6">
        <v>6.870000000000001</v>
      </c>
      <c r="L24" s="6">
        <v>54.300000000000004</v>
      </c>
      <c r="M24" s="7">
        <v>1947.7099999999998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5">
      <c r="A25" s="9">
        <v>24</v>
      </c>
      <c r="B25" s="10" t="s">
        <v>36</v>
      </c>
      <c r="C25" s="11">
        <v>532.5699999999999</v>
      </c>
      <c r="D25" s="11">
        <v>549.51</v>
      </c>
      <c r="E25" s="11">
        <v>271.46999999999997</v>
      </c>
      <c r="F25" s="11">
        <v>110.11999999999999</v>
      </c>
      <c r="G25" s="11">
        <v>73.71</v>
      </c>
      <c r="H25" s="11">
        <v>38</v>
      </c>
      <c r="I25" s="11">
        <v>68.68999999999998</v>
      </c>
      <c r="J25" s="11">
        <v>22.87</v>
      </c>
      <c r="K25" s="11">
        <v>8.190000000000001</v>
      </c>
      <c r="L25" s="11">
        <v>51.879999999999995</v>
      </c>
      <c r="M25" s="12">
        <v>1727.0099999999998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5">
      <c r="A26" s="4">
        <v>25</v>
      </c>
      <c r="B26" s="5" t="s">
        <v>37</v>
      </c>
      <c r="C26" s="6">
        <v>1481.1</v>
      </c>
      <c r="D26" s="6">
        <v>1529.02</v>
      </c>
      <c r="E26" s="6">
        <v>702.34</v>
      </c>
      <c r="F26" s="6">
        <v>260.48</v>
      </c>
      <c r="G26" s="6">
        <v>340.25000000000006</v>
      </c>
      <c r="H26" s="6">
        <v>222.63000000000002</v>
      </c>
      <c r="I26" s="6">
        <v>280.99</v>
      </c>
      <c r="J26" s="6">
        <v>17.13</v>
      </c>
      <c r="K26" s="6">
        <v>1.02</v>
      </c>
      <c r="L26" s="6">
        <v>100.42</v>
      </c>
      <c r="M26" s="7">
        <v>4935.380000000001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5">
      <c r="A27" s="9">
        <v>26</v>
      </c>
      <c r="B27" s="10" t="s">
        <v>38</v>
      </c>
      <c r="C27" s="11">
        <v>1493.5100000000002</v>
      </c>
      <c r="D27" s="11">
        <v>2338.26</v>
      </c>
      <c r="E27" s="11">
        <v>1253.71</v>
      </c>
      <c r="F27" s="11">
        <v>355.1</v>
      </c>
      <c r="G27" s="11">
        <v>570.52</v>
      </c>
      <c r="H27" s="11">
        <v>272.68</v>
      </c>
      <c r="I27" s="11">
        <v>419.73999999999995</v>
      </c>
      <c r="J27" s="11">
        <v>17.56</v>
      </c>
      <c r="K27" s="11">
        <v>6.68</v>
      </c>
      <c r="L27" s="11">
        <v>296.43</v>
      </c>
      <c r="M27" s="12">
        <v>7024.190000000001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15">
      <c r="A28" s="4">
        <v>27</v>
      </c>
      <c r="B28" s="5" t="s">
        <v>39</v>
      </c>
      <c r="C28" s="6">
        <v>5519.92</v>
      </c>
      <c r="D28" s="6">
        <v>7322.08</v>
      </c>
      <c r="E28" s="6">
        <v>5243.709999999999</v>
      </c>
      <c r="F28" s="6">
        <v>1044.71</v>
      </c>
      <c r="G28" s="6">
        <v>1488.46</v>
      </c>
      <c r="H28" s="6">
        <v>1154.43</v>
      </c>
      <c r="I28" s="6">
        <v>489.25999999999993</v>
      </c>
      <c r="J28" s="6">
        <v>125.52000000000002</v>
      </c>
      <c r="K28" s="6">
        <v>41.02</v>
      </c>
      <c r="L28" s="6">
        <v>957.5699999999999</v>
      </c>
      <c r="M28" s="7">
        <v>23386.679999999997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15">
      <c r="A29" s="9">
        <v>28</v>
      </c>
      <c r="B29" s="10" t="s">
        <v>40</v>
      </c>
      <c r="C29" s="11">
        <v>3465.34</v>
      </c>
      <c r="D29" s="11">
        <v>3310.16</v>
      </c>
      <c r="E29" s="11">
        <v>2053.12</v>
      </c>
      <c r="F29" s="11">
        <v>532.26</v>
      </c>
      <c r="G29" s="11">
        <v>719.22</v>
      </c>
      <c r="H29" s="11">
        <v>473.3300000000001</v>
      </c>
      <c r="I29" s="11">
        <v>513.31</v>
      </c>
      <c r="J29" s="11">
        <v>86.69</v>
      </c>
      <c r="K29" s="11">
        <v>25.07</v>
      </c>
      <c r="L29" s="11">
        <v>282.96000000000004</v>
      </c>
      <c r="M29" s="12">
        <v>11461.46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15">
      <c r="A30" s="4">
        <v>29</v>
      </c>
      <c r="B30" s="5" t="s">
        <v>41</v>
      </c>
      <c r="C30" s="6">
        <v>41764.65</v>
      </c>
      <c r="D30" s="6">
        <v>53944.799999999996</v>
      </c>
      <c r="E30" s="6">
        <v>39471.6</v>
      </c>
      <c r="F30" s="6">
        <v>12382.239999999998</v>
      </c>
      <c r="G30" s="6">
        <v>16723.34</v>
      </c>
      <c r="H30" s="6">
        <v>6856.56</v>
      </c>
      <c r="I30" s="6">
        <v>15887.65</v>
      </c>
      <c r="J30" s="6">
        <v>1267.3899999999999</v>
      </c>
      <c r="K30" s="6">
        <v>286.51</v>
      </c>
      <c r="L30" s="6">
        <v>6162.120000000001</v>
      </c>
      <c r="M30" s="7">
        <v>194746.86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5">
      <c r="A31" s="9">
        <v>30</v>
      </c>
      <c r="B31" s="10" t="s">
        <v>42</v>
      </c>
      <c r="C31" s="11">
        <v>896.5200000000001</v>
      </c>
      <c r="D31" s="11">
        <v>1068</v>
      </c>
      <c r="E31" s="11">
        <v>987.49</v>
      </c>
      <c r="F31" s="11">
        <v>206.62</v>
      </c>
      <c r="G31" s="11">
        <v>182.01</v>
      </c>
      <c r="H31" s="11">
        <v>165.79000000000002</v>
      </c>
      <c r="I31" s="11">
        <v>0.79</v>
      </c>
      <c r="J31" s="11">
        <v>9.09</v>
      </c>
      <c r="K31" s="11">
        <v>0.49</v>
      </c>
      <c r="L31" s="11">
        <v>166.94</v>
      </c>
      <c r="M31" s="12">
        <v>3683.7400000000002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5">
      <c r="A32" s="4">
        <v>31</v>
      </c>
      <c r="B32" s="5" t="s">
        <v>43</v>
      </c>
      <c r="C32" s="6">
        <v>4456.150000000001</v>
      </c>
      <c r="D32" s="6">
        <v>5306.9</v>
      </c>
      <c r="E32" s="6">
        <v>4654.86</v>
      </c>
      <c r="F32" s="6">
        <v>784.22</v>
      </c>
      <c r="G32" s="6">
        <v>1317.97</v>
      </c>
      <c r="H32" s="6">
        <v>1320.43</v>
      </c>
      <c r="I32" s="6">
        <v>939.4800000000001</v>
      </c>
      <c r="J32" s="6">
        <v>129.22</v>
      </c>
      <c r="K32" s="6">
        <v>42.58</v>
      </c>
      <c r="L32" s="6">
        <v>711.6899999999999</v>
      </c>
      <c r="M32" s="7">
        <v>19663.5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5">
      <c r="A33" s="9">
        <v>32</v>
      </c>
      <c r="B33" s="10" t="s">
        <v>44</v>
      </c>
      <c r="C33" s="11">
        <v>1935.0299999999997</v>
      </c>
      <c r="D33" s="11">
        <v>2042.41</v>
      </c>
      <c r="E33" s="11">
        <v>1556.9</v>
      </c>
      <c r="F33" s="11">
        <v>449.41999999999996</v>
      </c>
      <c r="G33" s="11">
        <v>412.05</v>
      </c>
      <c r="H33" s="11">
        <v>265.24</v>
      </c>
      <c r="I33" s="11">
        <v>39.09</v>
      </c>
      <c r="J33" s="11">
        <v>118.22000000000001</v>
      </c>
      <c r="K33" s="11">
        <v>13.45</v>
      </c>
      <c r="L33" s="11">
        <v>376.6</v>
      </c>
      <c r="M33" s="12">
        <v>7208.410000000001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15">
      <c r="A34" s="4">
        <v>33</v>
      </c>
      <c r="B34" s="5" t="s">
        <v>45</v>
      </c>
      <c r="C34" s="6">
        <v>337.55000000000007</v>
      </c>
      <c r="D34" s="6">
        <v>340.01000000000005</v>
      </c>
      <c r="E34" s="6">
        <v>170.39000000000001</v>
      </c>
      <c r="F34" s="6">
        <v>123.6</v>
      </c>
      <c r="G34" s="6">
        <v>77.25</v>
      </c>
      <c r="H34" s="6">
        <v>65.64999999999999</v>
      </c>
      <c r="I34" s="6">
        <v>3.1700000000000004</v>
      </c>
      <c r="J34" s="6">
        <v>0</v>
      </c>
      <c r="K34" s="6">
        <v>1.81</v>
      </c>
      <c r="L34" s="6">
        <v>31.09</v>
      </c>
      <c r="M34" s="7">
        <v>1150.5200000000002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15">
      <c r="A35" s="9">
        <v>34</v>
      </c>
      <c r="B35" s="10" t="s">
        <v>46</v>
      </c>
      <c r="C35" s="11">
        <v>334.98</v>
      </c>
      <c r="D35" s="11">
        <v>386.89</v>
      </c>
      <c r="E35" s="11">
        <v>253.19</v>
      </c>
      <c r="F35" s="11">
        <v>92.28999999999999</v>
      </c>
      <c r="G35" s="11">
        <v>74.36000000000001</v>
      </c>
      <c r="H35" s="11">
        <v>44.620000000000005</v>
      </c>
      <c r="I35" s="11">
        <v>44.82</v>
      </c>
      <c r="J35" s="11">
        <v>2.11</v>
      </c>
      <c r="K35" s="11">
        <v>0</v>
      </c>
      <c r="L35" s="11">
        <v>39.28</v>
      </c>
      <c r="M35" s="12">
        <v>1272.5399999999997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5">
      <c r="A36" s="4">
        <v>35</v>
      </c>
      <c r="B36" s="5" t="s">
        <v>47</v>
      </c>
      <c r="C36" s="6">
        <v>10723.66</v>
      </c>
      <c r="D36" s="6">
        <v>13101.099999999999</v>
      </c>
      <c r="E36" s="6">
        <v>8113.3099999999995</v>
      </c>
      <c r="F36" s="6">
        <v>1687.0700000000002</v>
      </c>
      <c r="G36" s="6">
        <v>2593.45</v>
      </c>
      <c r="H36" s="6">
        <v>1740.32</v>
      </c>
      <c r="I36" s="6">
        <v>1243.02</v>
      </c>
      <c r="J36" s="6">
        <v>240.14000000000001</v>
      </c>
      <c r="K36" s="6">
        <v>45.28</v>
      </c>
      <c r="L36" s="6">
        <v>1554.5699999999997</v>
      </c>
      <c r="M36" s="7">
        <v>41041.91999999999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5">
      <c r="A37" s="9">
        <v>36</v>
      </c>
      <c r="B37" s="10" t="s">
        <v>48</v>
      </c>
      <c r="C37" s="11">
        <v>20647.92</v>
      </c>
      <c r="D37" s="11">
        <v>23078.38</v>
      </c>
      <c r="E37" s="11">
        <v>14114.95</v>
      </c>
      <c r="F37" s="11">
        <v>4797.31</v>
      </c>
      <c r="G37" s="11">
        <v>7308.6900000000005</v>
      </c>
      <c r="H37" s="11">
        <v>4629.75</v>
      </c>
      <c r="I37" s="11">
        <v>4476.04</v>
      </c>
      <c r="J37" s="11">
        <v>707.67</v>
      </c>
      <c r="K37" s="11">
        <v>160.63</v>
      </c>
      <c r="L37" s="11">
        <v>2267.63</v>
      </c>
      <c r="M37" s="12">
        <v>82188.97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5">
      <c r="A38" s="4">
        <v>37</v>
      </c>
      <c r="B38" s="5" t="s">
        <v>49</v>
      </c>
      <c r="C38" s="6">
        <v>8162.860000000001</v>
      </c>
      <c r="D38" s="6">
        <v>9778.25</v>
      </c>
      <c r="E38" s="6">
        <v>7476.76</v>
      </c>
      <c r="F38" s="6">
        <v>2536.29</v>
      </c>
      <c r="G38" s="6">
        <v>2406.61</v>
      </c>
      <c r="H38" s="6">
        <v>1640.42</v>
      </c>
      <c r="I38" s="6">
        <v>327.5900000000001</v>
      </c>
      <c r="J38" s="6">
        <v>342.64000000000004</v>
      </c>
      <c r="K38" s="6">
        <v>75.82999999999998</v>
      </c>
      <c r="L38" s="6">
        <v>635.8799999999999</v>
      </c>
      <c r="M38" s="7">
        <v>33383.130000000005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5">
      <c r="A39" s="9">
        <v>38</v>
      </c>
      <c r="B39" s="10" t="s">
        <v>50</v>
      </c>
      <c r="C39" s="11">
        <v>1357.0700000000002</v>
      </c>
      <c r="D39" s="11">
        <v>1562.49</v>
      </c>
      <c r="E39" s="11">
        <v>1024.68</v>
      </c>
      <c r="F39" s="11">
        <v>486.77</v>
      </c>
      <c r="G39" s="11">
        <v>763.12</v>
      </c>
      <c r="H39" s="11">
        <v>496.58000000000004</v>
      </c>
      <c r="I39" s="11">
        <v>98.91999999999999</v>
      </c>
      <c r="J39" s="11">
        <v>18.530000000000005</v>
      </c>
      <c r="K39" s="11">
        <v>3.56</v>
      </c>
      <c r="L39" s="11">
        <v>178.93</v>
      </c>
      <c r="M39" s="12">
        <v>5990.650000000001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5">
      <c r="A40" s="4">
        <v>39</v>
      </c>
      <c r="B40" s="5" t="s">
        <v>51</v>
      </c>
      <c r="C40" s="6">
        <v>469.24</v>
      </c>
      <c r="D40" s="6">
        <v>426.99</v>
      </c>
      <c r="E40" s="6">
        <v>253.32999999999998</v>
      </c>
      <c r="F40" s="6">
        <v>93.08</v>
      </c>
      <c r="G40" s="6">
        <v>103.93</v>
      </c>
      <c r="H40" s="6">
        <v>102.79</v>
      </c>
      <c r="I40" s="6">
        <v>0.63</v>
      </c>
      <c r="J40" s="6">
        <v>16.9</v>
      </c>
      <c r="K40" s="6">
        <v>2.31</v>
      </c>
      <c r="L40" s="6">
        <v>62.93</v>
      </c>
      <c r="M40" s="7">
        <v>1532.13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5">
      <c r="A41" s="9">
        <v>40</v>
      </c>
      <c r="B41" s="10" t="s">
        <v>52</v>
      </c>
      <c r="C41" s="11">
        <v>625.6300000000001</v>
      </c>
      <c r="D41" s="11">
        <v>724.5400000000001</v>
      </c>
      <c r="E41" s="11">
        <v>468.51000000000005</v>
      </c>
      <c r="F41" s="11">
        <v>248.53</v>
      </c>
      <c r="G41" s="11">
        <v>208.19</v>
      </c>
      <c r="H41" s="11">
        <v>213.70999999999998</v>
      </c>
      <c r="I41" s="11">
        <v>3.33</v>
      </c>
      <c r="J41" s="11">
        <v>0</v>
      </c>
      <c r="K41" s="11">
        <v>0.1</v>
      </c>
      <c r="L41" s="11">
        <v>100.13</v>
      </c>
      <c r="M41" s="12">
        <v>2592.67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5">
      <c r="A42" s="4">
        <v>41</v>
      </c>
      <c r="B42" s="5" t="s">
        <v>53</v>
      </c>
      <c r="C42" s="6">
        <v>9477.83</v>
      </c>
      <c r="D42" s="6">
        <v>12014.710000000001</v>
      </c>
      <c r="E42" s="6">
        <v>7855.63</v>
      </c>
      <c r="F42" s="6">
        <v>2854.8</v>
      </c>
      <c r="G42" s="6">
        <v>4155.95</v>
      </c>
      <c r="H42" s="6">
        <v>2415.9900000000002</v>
      </c>
      <c r="I42" s="6">
        <v>3182.86</v>
      </c>
      <c r="J42" s="6">
        <v>377.93999999999994</v>
      </c>
      <c r="K42" s="6">
        <v>53.32000000000001</v>
      </c>
      <c r="L42" s="6">
        <v>673.39</v>
      </c>
      <c r="M42" s="7">
        <v>43062.42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5">
      <c r="A43" s="9">
        <v>42</v>
      </c>
      <c r="B43" s="10" t="s">
        <v>54</v>
      </c>
      <c r="C43" s="11">
        <v>10155.289999999999</v>
      </c>
      <c r="D43" s="11">
        <v>12526.25</v>
      </c>
      <c r="E43" s="11">
        <v>8210.9</v>
      </c>
      <c r="F43" s="11">
        <v>2322.57</v>
      </c>
      <c r="G43" s="11">
        <v>3342.33</v>
      </c>
      <c r="H43" s="11">
        <v>2231.51</v>
      </c>
      <c r="I43" s="11">
        <v>1252.2700000000004</v>
      </c>
      <c r="J43" s="11">
        <v>277.74999999999994</v>
      </c>
      <c r="K43" s="11">
        <v>28.32</v>
      </c>
      <c r="L43" s="11">
        <v>1554.94</v>
      </c>
      <c r="M43" s="12">
        <v>41902.13000000001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5">
      <c r="A44" s="4">
        <v>43</v>
      </c>
      <c r="B44" s="5" t="s">
        <v>55</v>
      </c>
      <c r="C44" s="6">
        <v>3413.1899999999996</v>
      </c>
      <c r="D44" s="6">
        <v>5054</v>
      </c>
      <c r="E44" s="6">
        <v>4128.9</v>
      </c>
      <c r="F44" s="6">
        <v>1012</v>
      </c>
      <c r="G44" s="6">
        <v>1583.0800000000002</v>
      </c>
      <c r="H44" s="6">
        <v>731.51</v>
      </c>
      <c r="I44" s="6">
        <v>1355.7600000000002</v>
      </c>
      <c r="J44" s="6">
        <v>136.3</v>
      </c>
      <c r="K44" s="6">
        <v>105.87</v>
      </c>
      <c r="L44" s="6">
        <v>656.09</v>
      </c>
      <c r="M44" s="7">
        <v>18176.699999999997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5">
      <c r="A45" s="9">
        <v>44</v>
      </c>
      <c r="B45" s="10" t="s">
        <v>56</v>
      </c>
      <c r="C45" s="11">
        <v>1810.89</v>
      </c>
      <c r="D45" s="11">
        <v>1984.79</v>
      </c>
      <c r="E45" s="11">
        <v>1870.88</v>
      </c>
      <c r="F45" s="11">
        <v>434.38</v>
      </c>
      <c r="G45" s="11">
        <v>688.61</v>
      </c>
      <c r="H45" s="11">
        <v>622.61</v>
      </c>
      <c r="I45" s="11">
        <v>429.55</v>
      </c>
      <c r="J45" s="11">
        <v>49.02999999999999</v>
      </c>
      <c r="K45" s="11">
        <v>8.47</v>
      </c>
      <c r="L45" s="11">
        <v>220.07999999999998</v>
      </c>
      <c r="M45" s="12">
        <v>8119.29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5">
      <c r="A46" s="4">
        <v>45</v>
      </c>
      <c r="B46" s="5" t="s">
        <v>57</v>
      </c>
      <c r="C46" s="6">
        <v>2686.79</v>
      </c>
      <c r="D46" s="6">
        <v>3793.55</v>
      </c>
      <c r="E46" s="6">
        <v>2781.38</v>
      </c>
      <c r="F46" s="6">
        <v>607.9200000000001</v>
      </c>
      <c r="G46" s="6">
        <v>749.98</v>
      </c>
      <c r="H46" s="6">
        <v>564.8799999999999</v>
      </c>
      <c r="I46" s="6">
        <v>51.22</v>
      </c>
      <c r="J46" s="6">
        <v>39.15</v>
      </c>
      <c r="K46" s="6">
        <v>21.119999999999997</v>
      </c>
      <c r="L46" s="6">
        <v>437.46000000000004</v>
      </c>
      <c r="M46" s="7">
        <v>11733.45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5">
      <c r="A47" s="9">
        <v>46</v>
      </c>
      <c r="B47" s="10" t="s">
        <v>58</v>
      </c>
      <c r="C47" s="11">
        <v>7601.33</v>
      </c>
      <c r="D47" s="11">
        <v>8144.28</v>
      </c>
      <c r="E47" s="11">
        <v>6118.19</v>
      </c>
      <c r="F47" s="11">
        <v>1549.9</v>
      </c>
      <c r="G47" s="11">
        <v>2130.5</v>
      </c>
      <c r="H47" s="11">
        <v>1401.3600000000001</v>
      </c>
      <c r="I47" s="11">
        <v>501.94</v>
      </c>
      <c r="J47" s="11">
        <v>164.47</v>
      </c>
      <c r="K47" s="11">
        <v>81.14999999999999</v>
      </c>
      <c r="L47" s="11">
        <v>800.32</v>
      </c>
      <c r="M47" s="12">
        <v>28493.440000000002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5">
      <c r="A48" s="4">
        <v>47</v>
      </c>
      <c r="B48" s="5" t="s">
        <v>59</v>
      </c>
      <c r="C48" s="6">
        <v>1348.02</v>
      </c>
      <c r="D48" s="6">
        <v>1821.3000000000002</v>
      </c>
      <c r="E48" s="6">
        <v>1629.76</v>
      </c>
      <c r="F48" s="6">
        <v>383.33</v>
      </c>
      <c r="G48" s="6">
        <v>668.44</v>
      </c>
      <c r="H48" s="6">
        <v>668.9999999999999</v>
      </c>
      <c r="I48" s="6">
        <v>485.96</v>
      </c>
      <c r="J48" s="6">
        <v>21.910000000000004</v>
      </c>
      <c r="K48" s="6">
        <v>7.289999999999999</v>
      </c>
      <c r="L48" s="6">
        <v>281.53000000000003</v>
      </c>
      <c r="M48" s="7">
        <v>7316.54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s="13" customFormat="1" ht="15">
      <c r="A49" s="9">
        <v>48</v>
      </c>
      <c r="B49" s="10" t="s">
        <v>60</v>
      </c>
      <c r="C49" s="11">
        <v>35951.54</v>
      </c>
      <c r="D49" s="11">
        <v>43976.70999999999</v>
      </c>
      <c r="E49" s="11">
        <v>33455.75</v>
      </c>
      <c r="F49" s="11">
        <v>6339.52</v>
      </c>
      <c r="G49" s="11">
        <v>13662.22</v>
      </c>
      <c r="H49" s="11">
        <v>9393.279999999999</v>
      </c>
      <c r="I49" s="11">
        <v>20332.860000000004</v>
      </c>
      <c r="J49" s="11">
        <v>1963.13</v>
      </c>
      <c r="K49" s="11">
        <v>538.36</v>
      </c>
      <c r="L49" s="11">
        <v>3941.67</v>
      </c>
      <c r="M49" s="12">
        <v>169555.04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5">
      <c r="A50" s="4">
        <v>49</v>
      </c>
      <c r="B50" s="5" t="s">
        <v>61</v>
      </c>
      <c r="C50" s="6">
        <v>9985.64</v>
      </c>
      <c r="D50" s="6">
        <v>15262.780000000002</v>
      </c>
      <c r="E50" s="6">
        <v>11199.019999999999</v>
      </c>
      <c r="F50" s="6">
        <v>2065.46</v>
      </c>
      <c r="G50" s="6">
        <v>3147.42</v>
      </c>
      <c r="H50" s="6">
        <v>2066.86</v>
      </c>
      <c r="I50" s="6">
        <v>6898.839999999999</v>
      </c>
      <c r="J50" s="6">
        <v>418.9600000000001</v>
      </c>
      <c r="K50" s="6">
        <v>95.99</v>
      </c>
      <c r="L50" s="6">
        <v>1198.27</v>
      </c>
      <c r="M50" s="7">
        <v>52339.23999999999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5">
      <c r="A51" s="9">
        <v>50</v>
      </c>
      <c r="B51" s="10" t="s">
        <v>62</v>
      </c>
      <c r="C51" s="11">
        <v>34840.7</v>
      </c>
      <c r="D51" s="11">
        <v>46984.16</v>
      </c>
      <c r="E51" s="11">
        <v>39446.54</v>
      </c>
      <c r="F51" s="11">
        <v>11210.309999999998</v>
      </c>
      <c r="G51" s="11">
        <v>15680.78</v>
      </c>
      <c r="H51" s="11">
        <v>7009.389999999999</v>
      </c>
      <c r="I51" s="11">
        <v>14699.089999999998</v>
      </c>
      <c r="J51" s="11">
        <v>1049.1800000000003</v>
      </c>
      <c r="K51" s="11">
        <v>347.77</v>
      </c>
      <c r="L51" s="11">
        <v>5194.15</v>
      </c>
      <c r="M51" s="12">
        <v>176462.06999999998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5">
      <c r="A52" s="4">
        <v>51</v>
      </c>
      <c r="B52" s="5" t="s">
        <v>63</v>
      </c>
      <c r="C52" s="6">
        <v>17022.629999999997</v>
      </c>
      <c r="D52" s="6">
        <v>19884.010000000002</v>
      </c>
      <c r="E52" s="6">
        <v>13686.92</v>
      </c>
      <c r="F52" s="6">
        <v>3235.63</v>
      </c>
      <c r="G52" s="6">
        <v>5930.08</v>
      </c>
      <c r="H52" s="6">
        <v>4201.37</v>
      </c>
      <c r="I52" s="6">
        <v>2087.15</v>
      </c>
      <c r="J52" s="6">
        <v>631.3499999999999</v>
      </c>
      <c r="K52" s="6">
        <v>268.74</v>
      </c>
      <c r="L52" s="6">
        <v>1642.91</v>
      </c>
      <c r="M52" s="7">
        <v>68590.79000000001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15">
      <c r="A53" s="9">
        <v>52</v>
      </c>
      <c r="B53" s="10" t="s">
        <v>64</v>
      </c>
      <c r="C53" s="11">
        <v>23174.89</v>
      </c>
      <c r="D53" s="11">
        <v>28143.31</v>
      </c>
      <c r="E53" s="11">
        <v>23334.06</v>
      </c>
      <c r="F53" s="11">
        <v>5862.34</v>
      </c>
      <c r="G53" s="11">
        <v>9510.759999999998</v>
      </c>
      <c r="H53" s="11">
        <v>3763.4500000000003</v>
      </c>
      <c r="I53" s="11">
        <v>3354.17</v>
      </c>
      <c r="J53" s="11">
        <v>873.8800000000001</v>
      </c>
      <c r="K53" s="11">
        <v>216.61</v>
      </c>
      <c r="L53" s="11">
        <v>3092.94</v>
      </c>
      <c r="M53" s="12">
        <v>101326.40999999999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15">
      <c r="A54" s="4">
        <v>53</v>
      </c>
      <c r="B54" s="5" t="s">
        <v>65</v>
      </c>
      <c r="C54" s="6">
        <v>23388.15</v>
      </c>
      <c r="D54" s="6">
        <v>28010.07</v>
      </c>
      <c r="E54" s="6">
        <v>17357.760000000002</v>
      </c>
      <c r="F54" s="6">
        <v>3342.0699999999997</v>
      </c>
      <c r="G54" s="6">
        <v>6316.610000000001</v>
      </c>
      <c r="H54" s="6">
        <v>5031.04</v>
      </c>
      <c r="I54" s="6">
        <v>7061.849999999999</v>
      </c>
      <c r="J54" s="6">
        <v>290.55999999999995</v>
      </c>
      <c r="K54" s="6">
        <v>240.06000000000003</v>
      </c>
      <c r="L54" s="6">
        <v>2982.23</v>
      </c>
      <c r="M54" s="7">
        <v>94020.40000000001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ht="15">
      <c r="A55" s="9">
        <v>54</v>
      </c>
      <c r="B55" s="10" t="s">
        <v>66</v>
      </c>
      <c r="C55" s="11">
        <v>2970.6499999999996</v>
      </c>
      <c r="D55" s="11">
        <v>3272.66</v>
      </c>
      <c r="E55" s="11">
        <v>1911.3899999999999</v>
      </c>
      <c r="F55" s="11">
        <v>770.6800000000001</v>
      </c>
      <c r="G55" s="11">
        <v>1006.42</v>
      </c>
      <c r="H55" s="11">
        <v>656.71</v>
      </c>
      <c r="I55" s="11">
        <v>443.99999999999994</v>
      </c>
      <c r="J55" s="11">
        <v>55.540000000000006</v>
      </c>
      <c r="K55" s="11">
        <v>8.219999999999999</v>
      </c>
      <c r="L55" s="11">
        <v>351.09</v>
      </c>
      <c r="M55" s="12">
        <v>11447.359999999999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ht="15">
      <c r="A56" s="4">
        <v>55</v>
      </c>
      <c r="B56" s="5" t="s">
        <v>67</v>
      </c>
      <c r="C56" s="6">
        <v>7571.8</v>
      </c>
      <c r="D56" s="6">
        <v>9112.27</v>
      </c>
      <c r="E56" s="6">
        <v>8008.18</v>
      </c>
      <c r="F56" s="6">
        <v>1606.91</v>
      </c>
      <c r="G56" s="6">
        <v>2742.67</v>
      </c>
      <c r="H56" s="6">
        <v>1200.9099999999999</v>
      </c>
      <c r="I56" s="6">
        <v>119.03000000000002</v>
      </c>
      <c r="J56" s="6">
        <v>227.67000000000002</v>
      </c>
      <c r="K56" s="6">
        <v>46.63999999999999</v>
      </c>
      <c r="L56" s="6">
        <v>607.12</v>
      </c>
      <c r="M56" s="7">
        <v>31243.199999999997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ht="15">
      <c r="A57" s="9">
        <v>56</v>
      </c>
      <c r="B57" s="10" t="s">
        <v>68</v>
      </c>
      <c r="C57" s="11">
        <v>9934.56</v>
      </c>
      <c r="D57" s="11">
        <v>12063.2</v>
      </c>
      <c r="E57" s="11">
        <v>7716.48</v>
      </c>
      <c r="F57" s="11">
        <v>1636.78</v>
      </c>
      <c r="G57" s="11">
        <v>2422.92</v>
      </c>
      <c r="H57" s="11">
        <v>1386.5</v>
      </c>
      <c r="I57" s="11">
        <v>2382.2200000000003</v>
      </c>
      <c r="J57" s="11">
        <v>100.55</v>
      </c>
      <c r="K57" s="11">
        <v>18.45</v>
      </c>
      <c r="L57" s="11">
        <v>1070.9199999999998</v>
      </c>
      <c r="M57" s="12">
        <v>38732.58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ht="15">
      <c r="A58" s="4">
        <v>57</v>
      </c>
      <c r="B58" s="5" t="s">
        <v>69</v>
      </c>
      <c r="C58" s="6">
        <v>5882.62</v>
      </c>
      <c r="D58" s="6">
        <v>7809.0599999999995</v>
      </c>
      <c r="E58" s="6">
        <v>6301.76</v>
      </c>
      <c r="F58" s="6">
        <v>1505.02</v>
      </c>
      <c r="G58" s="6">
        <v>1908.4799999999998</v>
      </c>
      <c r="H58" s="6">
        <v>838.12</v>
      </c>
      <c r="I58" s="6">
        <v>106.75000000000001</v>
      </c>
      <c r="J58" s="6">
        <v>109.49000000000001</v>
      </c>
      <c r="K58" s="6">
        <v>48.29</v>
      </c>
      <c r="L58" s="6">
        <v>711.07</v>
      </c>
      <c r="M58" s="7">
        <v>25220.660000000003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ht="15">
      <c r="A59" s="9">
        <v>58</v>
      </c>
      <c r="B59" s="10" t="s">
        <v>70</v>
      </c>
      <c r="C59" s="11">
        <v>9272.89</v>
      </c>
      <c r="D59" s="11">
        <v>10599.439999999999</v>
      </c>
      <c r="E59" s="11">
        <v>8502.32</v>
      </c>
      <c r="F59" s="11">
        <v>2408.59</v>
      </c>
      <c r="G59" s="11">
        <v>4779.81</v>
      </c>
      <c r="H59" s="11">
        <v>2662.7799999999997</v>
      </c>
      <c r="I59" s="11">
        <v>1849.37</v>
      </c>
      <c r="J59" s="11">
        <v>422.04999999999995</v>
      </c>
      <c r="K59" s="11">
        <v>92.19999999999999</v>
      </c>
      <c r="L59" s="11">
        <v>1074.08</v>
      </c>
      <c r="M59" s="12">
        <v>41663.53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ht="15">
      <c r="A60" s="4">
        <v>59</v>
      </c>
      <c r="B60" s="5" t="s">
        <v>71</v>
      </c>
      <c r="C60" s="6">
        <v>14504.349999999999</v>
      </c>
      <c r="D60" s="6">
        <v>18299.760000000002</v>
      </c>
      <c r="E60" s="6">
        <v>14872.4</v>
      </c>
      <c r="F60" s="6">
        <v>3105.2400000000002</v>
      </c>
      <c r="G60" s="6">
        <v>5346.82</v>
      </c>
      <c r="H60" s="6">
        <v>3447.12</v>
      </c>
      <c r="I60" s="6">
        <v>1810.07</v>
      </c>
      <c r="J60" s="6">
        <v>342.55999999999995</v>
      </c>
      <c r="K60" s="6">
        <v>48.03000000000001</v>
      </c>
      <c r="L60" s="6">
        <v>1862.37</v>
      </c>
      <c r="M60" s="7">
        <v>63638.72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ht="15">
      <c r="A61" s="9">
        <v>60</v>
      </c>
      <c r="B61" s="10" t="s">
        <v>72</v>
      </c>
      <c r="C61" s="11">
        <v>1560.98</v>
      </c>
      <c r="D61" s="11">
        <v>2604.48</v>
      </c>
      <c r="E61" s="11">
        <v>1337.39</v>
      </c>
      <c r="F61" s="11">
        <v>346.80999999999995</v>
      </c>
      <c r="G61" s="11">
        <v>550.22</v>
      </c>
      <c r="H61" s="11">
        <v>349.72999999999996</v>
      </c>
      <c r="I61" s="11">
        <v>174.68</v>
      </c>
      <c r="J61" s="11">
        <v>25.49</v>
      </c>
      <c r="K61" s="11">
        <v>6.360000000000001</v>
      </c>
      <c r="L61" s="11">
        <v>331.64</v>
      </c>
      <c r="M61" s="12">
        <v>7287.78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ht="15">
      <c r="A62" s="4">
        <v>61</v>
      </c>
      <c r="B62" s="5" t="s">
        <v>73</v>
      </c>
      <c r="C62" s="6">
        <v>2639.9700000000003</v>
      </c>
      <c r="D62" s="6">
        <v>1909.1</v>
      </c>
      <c r="E62" s="6">
        <v>1053.71</v>
      </c>
      <c r="F62" s="6">
        <v>541.8100000000001</v>
      </c>
      <c r="G62" s="6">
        <v>349.52</v>
      </c>
      <c r="H62" s="6">
        <v>178.16000000000003</v>
      </c>
      <c r="I62" s="6">
        <v>221.45000000000002</v>
      </c>
      <c r="J62" s="6">
        <v>9.559999999999999</v>
      </c>
      <c r="K62" s="6">
        <v>0.22999999999999998</v>
      </c>
      <c r="L62" s="6">
        <v>202.97</v>
      </c>
      <c r="M62" s="7">
        <v>7106.4800000000005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ht="15">
      <c r="A63" s="9">
        <v>62</v>
      </c>
      <c r="B63" s="10" t="s">
        <v>74</v>
      </c>
      <c r="C63" s="11">
        <v>774.9300000000001</v>
      </c>
      <c r="D63" s="11">
        <v>935.1400000000001</v>
      </c>
      <c r="E63" s="11">
        <v>652.02</v>
      </c>
      <c r="F63" s="11">
        <v>218.07999999999998</v>
      </c>
      <c r="G63" s="11">
        <v>193.62</v>
      </c>
      <c r="H63" s="11">
        <v>138.84</v>
      </c>
      <c r="I63" s="11">
        <v>0</v>
      </c>
      <c r="J63" s="11">
        <v>16.250000000000004</v>
      </c>
      <c r="K63" s="11">
        <v>3.1700000000000004</v>
      </c>
      <c r="L63" s="11">
        <v>27.55</v>
      </c>
      <c r="M63" s="12">
        <v>2959.6000000000004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ht="15">
      <c r="A64" s="4">
        <v>63</v>
      </c>
      <c r="B64" s="5" t="s">
        <v>75</v>
      </c>
      <c r="C64" s="6">
        <v>658.45</v>
      </c>
      <c r="D64" s="6">
        <v>664.1</v>
      </c>
      <c r="E64" s="6">
        <v>434.44000000000005</v>
      </c>
      <c r="F64" s="6">
        <v>149.61</v>
      </c>
      <c r="G64" s="6">
        <v>174.22000000000003</v>
      </c>
      <c r="H64" s="6">
        <v>116.16</v>
      </c>
      <c r="I64" s="6">
        <v>0</v>
      </c>
      <c r="J64" s="6">
        <v>13.379999999999999</v>
      </c>
      <c r="K64" s="6">
        <v>0.63</v>
      </c>
      <c r="L64" s="6">
        <v>105.69</v>
      </c>
      <c r="M64" s="7">
        <v>2316.6800000000007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15">
      <c r="A65" s="9">
        <v>64</v>
      </c>
      <c r="B65" s="10" t="s">
        <v>76</v>
      </c>
      <c r="C65" s="11">
        <v>14466.609999999999</v>
      </c>
      <c r="D65" s="11">
        <v>17673.45</v>
      </c>
      <c r="E65" s="11">
        <v>12696.62</v>
      </c>
      <c r="F65" s="11">
        <v>3137.88</v>
      </c>
      <c r="G65" s="11">
        <v>5192.6900000000005</v>
      </c>
      <c r="H65" s="11">
        <v>3593.63</v>
      </c>
      <c r="I65" s="11">
        <v>2232.2399999999993</v>
      </c>
      <c r="J65" s="11">
        <v>535.06</v>
      </c>
      <c r="K65" s="11">
        <v>134.10000000000002</v>
      </c>
      <c r="L65" s="11">
        <v>1781.55</v>
      </c>
      <c r="M65" s="12">
        <v>61443.829999999994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ht="15">
      <c r="A66" s="4">
        <v>65</v>
      </c>
      <c r="B66" s="5" t="s">
        <v>77</v>
      </c>
      <c r="C66" s="6">
        <v>1135.82</v>
      </c>
      <c r="D66" s="6">
        <v>1433.3400000000001</v>
      </c>
      <c r="E66" s="6">
        <v>803.94</v>
      </c>
      <c r="F66" s="6">
        <v>604.4599999999999</v>
      </c>
      <c r="G66" s="6">
        <v>314.78999999999996</v>
      </c>
      <c r="H66" s="6">
        <v>221.01000000000002</v>
      </c>
      <c r="I66" s="6">
        <v>5.18</v>
      </c>
      <c r="J66" s="6">
        <v>19.479999999999997</v>
      </c>
      <c r="K66" s="6">
        <v>14.12</v>
      </c>
      <c r="L66" s="6">
        <v>141.36</v>
      </c>
      <c r="M66" s="7">
        <v>4693.5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ht="15">
      <c r="A67" s="9">
        <v>66</v>
      </c>
      <c r="B67" s="10" t="s">
        <v>78</v>
      </c>
      <c r="C67" s="11">
        <v>2281.78</v>
      </c>
      <c r="D67" s="11">
        <v>2450.78</v>
      </c>
      <c r="E67" s="11">
        <v>1391.34</v>
      </c>
      <c r="F67" s="11">
        <v>299.41999999999996</v>
      </c>
      <c r="G67" s="11">
        <v>432.81</v>
      </c>
      <c r="H67" s="11">
        <v>330.28</v>
      </c>
      <c r="I67" s="11">
        <v>150.1</v>
      </c>
      <c r="J67" s="11">
        <v>6.4</v>
      </c>
      <c r="K67" s="11">
        <v>4.559999999999999</v>
      </c>
      <c r="L67" s="11">
        <v>224.39999999999998</v>
      </c>
      <c r="M67" s="12">
        <v>7571.870000000001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ht="15">
      <c r="A68" s="4">
        <v>67</v>
      </c>
      <c r="B68" s="5" t="s">
        <v>79</v>
      </c>
      <c r="C68" s="6">
        <v>915.0699999999999</v>
      </c>
      <c r="D68" s="6">
        <v>1092.8</v>
      </c>
      <c r="E68" s="6">
        <v>876.8699999999999</v>
      </c>
      <c r="F68" s="6">
        <v>225.41</v>
      </c>
      <c r="G68" s="6">
        <v>276.34999999999997</v>
      </c>
      <c r="H68" s="6">
        <v>177.83</v>
      </c>
      <c r="I68" s="6">
        <v>20.49</v>
      </c>
      <c r="J68" s="6">
        <v>15.540000000000001</v>
      </c>
      <c r="K68" s="6">
        <v>9.01</v>
      </c>
      <c r="L68" s="6">
        <v>89.35</v>
      </c>
      <c r="M68" s="7">
        <v>3698.7199999999993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1:62" ht="15">
      <c r="A69" s="9">
        <v>68</v>
      </c>
      <c r="B69" s="10" t="s">
        <v>80</v>
      </c>
      <c r="C69" s="11">
        <v>0</v>
      </c>
      <c r="D69" s="11">
        <v>54</v>
      </c>
      <c r="E69" s="11">
        <v>173.26</v>
      </c>
      <c r="F69" s="11">
        <v>0</v>
      </c>
      <c r="G69" s="11">
        <v>31.12</v>
      </c>
      <c r="H69" s="11">
        <v>140.47</v>
      </c>
      <c r="I69" s="11">
        <v>0</v>
      </c>
      <c r="J69" s="11">
        <v>0</v>
      </c>
      <c r="K69" s="11">
        <v>0</v>
      </c>
      <c r="L69" s="11">
        <v>52.51</v>
      </c>
      <c r="M69" s="12">
        <v>451.36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1:62" ht="15">
      <c r="A70" s="14" t="s">
        <v>81</v>
      </c>
      <c r="B70" s="5" t="s">
        <v>82</v>
      </c>
      <c r="C70" s="6">
        <v>176.37</v>
      </c>
      <c r="D70" s="6">
        <v>192.46</v>
      </c>
      <c r="E70" s="6">
        <v>141.01</v>
      </c>
      <c r="F70" s="6">
        <v>2.08</v>
      </c>
      <c r="G70" s="6">
        <v>3</v>
      </c>
      <c r="H70" s="6">
        <v>0</v>
      </c>
      <c r="I70" s="6">
        <v>0</v>
      </c>
      <c r="J70" s="6">
        <v>0</v>
      </c>
      <c r="K70" s="6">
        <v>0</v>
      </c>
      <c r="L70" s="6">
        <v>3.71</v>
      </c>
      <c r="M70" s="7">
        <v>518.6300000000001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ht="15">
      <c r="A71" s="15" t="s">
        <v>83</v>
      </c>
      <c r="B71" s="10" t="s">
        <v>84</v>
      </c>
      <c r="C71" s="11">
        <v>185.76</v>
      </c>
      <c r="D71" s="11">
        <v>298.35</v>
      </c>
      <c r="E71" s="11">
        <v>85.36999999999999</v>
      </c>
      <c r="F71" s="11">
        <v>32.09</v>
      </c>
      <c r="G71" s="11">
        <v>27.440000000000005</v>
      </c>
      <c r="H71" s="11">
        <v>1.7999999999999998</v>
      </c>
      <c r="I71" s="11">
        <v>2.75</v>
      </c>
      <c r="J71" s="11">
        <v>0</v>
      </c>
      <c r="K71" s="11">
        <v>0</v>
      </c>
      <c r="L71" s="11">
        <v>0</v>
      </c>
      <c r="M71" s="12">
        <v>633.5600000000001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ht="15">
      <c r="A72" s="14" t="s">
        <v>85</v>
      </c>
      <c r="B72" s="5" t="s">
        <v>86</v>
      </c>
      <c r="C72" s="6">
        <v>496.73</v>
      </c>
      <c r="D72" s="6">
        <v>778.66</v>
      </c>
      <c r="E72" s="6">
        <v>0</v>
      </c>
      <c r="F72" s="6">
        <v>53.83</v>
      </c>
      <c r="G72" s="6">
        <v>76.27000000000001</v>
      </c>
      <c r="H72" s="6">
        <v>0</v>
      </c>
      <c r="I72" s="6">
        <v>28.979999999999997</v>
      </c>
      <c r="J72" s="6">
        <v>18.06</v>
      </c>
      <c r="K72" s="6">
        <v>3.0300000000000002</v>
      </c>
      <c r="L72" s="6">
        <v>0</v>
      </c>
      <c r="M72" s="7">
        <v>1455.5599999999997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1:62" ht="15">
      <c r="A73" s="15" t="s">
        <v>87</v>
      </c>
      <c r="B73" s="10" t="s">
        <v>88</v>
      </c>
      <c r="C73" s="11">
        <v>343.11</v>
      </c>
      <c r="D73" s="11">
        <v>197.14</v>
      </c>
      <c r="E73" s="11">
        <v>0</v>
      </c>
      <c r="F73" s="11">
        <v>64.02</v>
      </c>
      <c r="G73" s="11">
        <v>33.66</v>
      </c>
      <c r="H73" s="11">
        <v>0</v>
      </c>
      <c r="I73" s="11">
        <v>10.59</v>
      </c>
      <c r="J73" s="11">
        <v>9.38</v>
      </c>
      <c r="K73" s="11">
        <v>0</v>
      </c>
      <c r="L73" s="11">
        <v>0</v>
      </c>
      <c r="M73" s="12">
        <v>657.9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  <row r="74" spans="1:62" ht="15">
      <c r="A74" s="14" t="s">
        <v>89</v>
      </c>
      <c r="B74" s="5" t="s">
        <v>90</v>
      </c>
      <c r="C74" s="6">
        <v>325.93</v>
      </c>
      <c r="D74" s="6">
        <v>568.6</v>
      </c>
      <c r="E74" s="6">
        <v>504.21999999999997</v>
      </c>
      <c r="F74" s="6">
        <v>41.97</v>
      </c>
      <c r="G74" s="6">
        <v>106.08</v>
      </c>
      <c r="H74" s="6">
        <v>81.37</v>
      </c>
      <c r="I74" s="6">
        <v>4.22</v>
      </c>
      <c r="J74" s="6">
        <v>0</v>
      </c>
      <c r="K74" s="6">
        <v>0</v>
      </c>
      <c r="L74" s="6">
        <v>72.31</v>
      </c>
      <c r="M74" s="7">
        <v>1704.7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</row>
    <row r="75" spans="1:62" ht="15">
      <c r="A75" s="15" t="s">
        <v>91</v>
      </c>
      <c r="B75" s="10" t="s">
        <v>92</v>
      </c>
      <c r="C75" s="11">
        <v>207.57999999999998</v>
      </c>
      <c r="D75" s="11">
        <v>320.40999999999997</v>
      </c>
      <c r="E75" s="11">
        <v>402.62</v>
      </c>
      <c r="F75" s="11">
        <v>9.02</v>
      </c>
      <c r="G75" s="11">
        <v>138.36</v>
      </c>
      <c r="H75" s="11">
        <v>53.269999999999996</v>
      </c>
      <c r="I75" s="11">
        <v>0</v>
      </c>
      <c r="J75" s="11">
        <v>0</v>
      </c>
      <c r="K75" s="11">
        <v>0</v>
      </c>
      <c r="L75" s="11">
        <v>0</v>
      </c>
      <c r="M75" s="12">
        <v>1131.26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spans="1:62" ht="15">
      <c r="A76" s="14" t="s">
        <v>93</v>
      </c>
      <c r="B76" s="5" t="s">
        <v>94</v>
      </c>
      <c r="C76" s="6">
        <v>0</v>
      </c>
      <c r="D76" s="6">
        <v>4623.0599999999995</v>
      </c>
      <c r="E76" s="6">
        <v>23522.510000000002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7">
        <v>28145.57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</row>
    <row r="77" spans="1:62" ht="15">
      <c r="A77" s="16"/>
      <c r="B77" s="16" t="s">
        <v>95</v>
      </c>
      <c r="C77" s="17">
        <v>592143.31</v>
      </c>
      <c r="D77" s="17">
        <v>746923.78</v>
      </c>
      <c r="E77" s="17">
        <v>560201.9600000001</v>
      </c>
      <c r="F77" s="17">
        <v>141101.30999999997</v>
      </c>
      <c r="G77" s="17">
        <v>219418.56</v>
      </c>
      <c r="H77" s="17">
        <v>132180.78999999995</v>
      </c>
      <c r="I77" s="17">
        <v>168704.84000000003</v>
      </c>
      <c r="J77" s="17">
        <v>18999.18000000001</v>
      </c>
      <c r="K77" s="17">
        <v>5721.04</v>
      </c>
      <c r="L77" s="17">
        <v>72200.64</v>
      </c>
      <c r="M77" s="18">
        <v>2657595.4099999997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</row>
    <row r="78" spans="3:62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</row>
    <row r="79" spans="3:13" ht="12.7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</sheetData>
  <sheetProtection/>
  <printOptions/>
  <pageMargins left="0.75" right="0.28" top="1" bottom="0.56" header="0.5" footer="0.16"/>
  <pageSetup horizontalDpi="600" verticalDpi="600" orientation="portrait" scale="60" r:id="rId1"/>
  <headerFooter differentFirst="1" alignWithMargins="0">
    <oddHeader>&amp;C&amp;"+,Regular"&amp;26&amp;A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J79"/>
  <sheetViews>
    <sheetView view="pageLayout" workbookViewId="0" topLeftCell="I66">
      <selection activeCell="M30" sqref="M30"/>
    </sheetView>
  </sheetViews>
  <sheetFormatPr defaultColWidth="9.140625" defaultRowHeight="15"/>
  <cols>
    <col min="1" max="1" width="5.00390625" style="3" bestFit="1" customWidth="1"/>
    <col min="2" max="2" width="11.8515625" style="3" customWidth="1"/>
    <col min="3" max="9" width="13.00390625" style="3" bestFit="1" customWidth="1"/>
    <col min="10" max="10" width="11.57421875" style="3" bestFit="1" customWidth="1"/>
    <col min="11" max="11" width="9.57421875" style="3" bestFit="1" customWidth="1"/>
    <col min="12" max="12" width="10.57421875" style="3" bestFit="1" customWidth="1"/>
    <col min="13" max="13" width="13.00390625" style="3" bestFit="1" customWidth="1"/>
    <col min="14" max="16384" width="9.140625" style="3" customWidth="1"/>
  </cols>
  <sheetData>
    <row r="1" spans="1:13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62" ht="15.75" thickTop="1">
      <c r="A2" s="4">
        <v>1</v>
      </c>
      <c r="B2" s="5" t="s">
        <v>13</v>
      </c>
      <c r="C2" s="6">
        <v>7174.05</v>
      </c>
      <c r="D2" s="6">
        <v>6699.0199999999995</v>
      </c>
      <c r="E2" s="6">
        <v>5513.49</v>
      </c>
      <c r="F2" s="6">
        <v>2172.49</v>
      </c>
      <c r="G2" s="6">
        <v>3915.82</v>
      </c>
      <c r="H2" s="6">
        <v>1477.94</v>
      </c>
      <c r="I2" s="6">
        <v>316.7</v>
      </c>
      <c r="J2" s="6">
        <v>101.78</v>
      </c>
      <c r="K2" s="6">
        <v>20.000000000000004</v>
      </c>
      <c r="L2" s="6">
        <v>481.25</v>
      </c>
      <c r="M2" s="7">
        <v>27872.539999999994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15">
      <c r="A3" s="9">
        <v>2</v>
      </c>
      <c r="B3" s="10" t="s">
        <v>14</v>
      </c>
      <c r="C3" s="11">
        <v>1630.08</v>
      </c>
      <c r="D3" s="11">
        <v>1859.13</v>
      </c>
      <c r="E3" s="11">
        <v>879.11</v>
      </c>
      <c r="F3" s="11">
        <v>248.65</v>
      </c>
      <c r="G3" s="11">
        <v>238.28</v>
      </c>
      <c r="H3" s="11">
        <v>148.44</v>
      </c>
      <c r="I3" s="11">
        <v>6.71</v>
      </c>
      <c r="J3" s="11">
        <v>16.59</v>
      </c>
      <c r="K3" s="11">
        <v>1.7399999999999998</v>
      </c>
      <c r="L3" s="11">
        <v>233.63</v>
      </c>
      <c r="M3" s="12">
        <v>5262.359999999999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15">
      <c r="A4" s="4">
        <v>3</v>
      </c>
      <c r="B4" s="5" t="s">
        <v>15</v>
      </c>
      <c r="C4" s="6">
        <v>7193.67</v>
      </c>
      <c r="D4" s="6">
        <v>7791.67</v>
      </c>
      <c r="E4" s="6">
        <v>5432.639999999999</v>
      </c>
      <c r="F4" s="6">
        <v>1475.74</v>
      </c>
      <c r="G4" s="6">
        <v>1896.6100000000001</v>
      </c>
      <c r="H4" s="6">
        <v>855.31</v>
      </c>
      <c r="I4" s="6">
        <v>344.94</v>
      </c>
      <c r="J4" s="6">
        <v>380.27</v>
      </c>
      <c r="K4" s="6">
        <v>103.59</v>
      </c>
      <c r="L4" s="6">
        <v>623.33</v>
      </c>
      <c r="M4" s="7">
        <v>26097.770000000004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5">
      <c r="A5" s="9">
        <v>4</v>
      </c>
      <c r="B5" s="10" t="s">
        <v>16</v>
      </c>
      <c r="C5" s="11">
        <v>879.3800000000001</v>
      </c>
      <c r="D5" s="11">
        <v>803.51</v>
      </c>
      <c r="E5" s="11">
        <v>521.25</v>
      </c>
      <c r="F5" s="11">
        <v>237.31</v>
      </c>
      <c r="G5" s="11">
        <v>352.26</v>
      </c>
      <c r="H5" s="11">
        <v>218.83999999999997</v>
      </c>
      <c r="I5" s="11">
        <v>1.79</v>
      </c>
      <c r="J5" s="11">
        <v>29.65</v>
      </c>
      <c r="K5" s="11">
        <v>1.76</v>
      </c>
      <c r="L5" s="11">
        <v>109.49</v>
      </c>
      <c r="M5" s="12">
        <v>3155.2400000000002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5">
      <c r="A6" s="4">
        <v>5</v>
      </c>
      <c r="B6" s="5" t="s">
        <v>17</v>
      </c>
      <c r="C6" s="6">
        <v>16538.559999999998</v>
      </c>
      <c r="D6" s="6">
        <v>19773.39</v>
      </c>
      <c r="E6" s="6">
        <v>15075.839999999998</v>
      </c>
      <c r="F6" s="6">
        <v>4847.099999999999</v>
      </c>
      <c r="G6" s="6">
        <v>6962.910000000001</v>
      </c>
      <c r="H6" s="6">
        <v>4395.36</v>
      </c>
      <c r="I6" s="6">
        <v>1187.34</v>
      </c>
      <c r="J6" s="6">
        <v>709.8200000000002</v>
      </c>
      <c r="K6" s="6">
        <v>134.70000000000002</v>
      </c>
      <c r="L6" s="6">
        <v>1807.27</v>
      </c>
      <c r="M6" s="7">
        <v>71432.29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5">
      <c r="A7" s="9">
        <v>6</v>
      </c>
      <c r="B7" s="10" t="s">
        <v>18</v>
      </c>
      <c r="C7" s="11">
        <v>55835.57</v>
      </c>
      <c r="D7" s="11">
        <v>72996.54999999999</v>
      </c>
      <c r="E7" s="11">
        <v>56214.96</v>
      </c>
      <c r="F7" s="11">
        <v>11828.68</v>
      </c>
      <c r="G7" s="11">
        <v>18147.1</v>
      </c>
      <c r="H7" s="11">
        <v>10559.51</v>
      </c>
      <c r="I7" s="11">
        <v>18885.329999999994</v>
      </c>
      <c r="J7" s="11">
        <v>1882.0200000000002</v>
      </c>
      <c r="K7" s="11">
        <v>1050.21</v>
      </c>
      <c r="L7" s="11">
        <v>6725.33</v>
      </c>
      <c r="M7" s="12">
        <v>254125.25999999995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5">
      <c r="A8" s="4">
        <v>7</v>
      </c>
      <c r="B8" s="5" t="s">
        <v>19</v>
      </c>
      <c r="C8" s="6">
        <v>612.14</v>
      </c>
      <c r="D8" s="6">
        <v>605.78</v>
      </c>
      <c r="E8" s="6">
        <v>316.03</v>
      </c>
      <c r="F8" s="6">
        <v>221.45</v>
      </c>
      <c r="G8" s="6">
        <v>206.1</v>
      </c>
      <c r="H8" s="6">
        <v>121.64</v>
      </c>
      <c r="I8" s="6">
        <v>2.15</v>
      </c>
      <c r="J8" s="6">
        <v>27.939999999999998</v>
      </c>
      <c r="K8" s="6">
        <v>3.3899999999999997</v>
      </c>
      <c r="L8" s="6">
        <v>77.85</v>
      </c>
      <c r="M8" s="7">
        <v>2194.47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5">
      <c r="A9" s="9">
        <v>8</v>
      </c>
      <c r="B9" s="10" t="s">
        <v>20</v>
      </c>
      <c r="C9" s="11">
        <v>3508.56</v>
      </c>
      <c r="D9" s="11">
        <v>4474.01</v>
      </c>
      <c r="E9" s="11">
        <v>3885.91</v>
      </c>
      <c r="F9" s="11">
        <v>880.88</v>
      </c>
      <c r="G9" s="11">
        <v>1182.3</v>
      </c>
      <c r="H9" s="11">
        <v>975.02</v>
      </c>
      <c r="I9" s="11">
        <v>117.04999999999998</v>
      </c>
      <c r="J9" s="11">
        <v>166.75</v>
      </c>
      <c r="K9" s="11">
        <v>18.4</v>
      </c>
      <c r="L9" s="11">
        <v>621.9300000000001</v>
      </c>
      <c r="M9" s="12">
        <v>15830.809999999998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5">
      <c r="A10" s="4">
        <v>9</v>
      </c>
      <c r="B10" s="5" t="s">
        <v>21</v>
      </c>
      <c r="C10" s="6">
        <v>4418.46</v>
      </c>
      <c r="D10" s="6">
        <v>5238.219999999999</v>
      </c>
      <c r="E10" s="6">
        <v>3519.95</v>
      </c>
      <c r="F10" s="6">
        <v>913.8800000000001</v>
      </c>
      <c r="G10" s="6">
        <v>1481.38</v>
      </c>
      <c r="H10" s="6">
        <v>683.02</v>
      </c>
      <c r="I10" s="6">
        <v>178.7</v>
      </c>
      <c r="J10" s="6">
        <v>160</v>
      </c>
      <c r="K10" s="6">
        <v>16.15</v>
      </c>
      <c r="L10" s="6">
        <v>600.28</v>
      </c>
      <c r="M10" s="7">
        <v>17210.040000000005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15">
      <c r="A11" s="9">
        <v>10</v>
      </c>
      <c r="B11" s="10" t="s">
        <v>22</v>
      </c>
      <c r="C11" s="11">
        <v>7983.9800000000005</v>
      </c>
      <c r="D11" s="11">
        <v>10326.36</v>
      </c>
      <c r="E11" s="11">
        <v>8355.26</v>
      </c>
      <c r="F11" s="11">
        <v>2851.8900000000003</v>
      </c>
      <c r="G11" s="11">
        <v>3398.99</v>
      </c>
      <c r="H11" s="11">
        <v>1792.4</v>
      </c>
      <c r="I11" s="11">
        <v>351.15</v>
      </c>
      <c r="J11" s="11">
        <v>230.76999999999998</v>
      </c>
      <c r="K11" s="11">
        <v>83.83</v>
      </c>
      <c r="L11" s="11">
        <v>906.0600000000001</v>
      </c>
      <c r="M11" s="12">
        <v>36280.689999999995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5">
      <c r="A12" s="4">
        <v>11</v>
      </c>
      <c r="B12" s="5" t="s">
        <v>23</v>
      </c>
      <c r="C12" s="6">
        <v>8991.81</v>
      </c>
      <c r="D12" s="6">
        <v>10907.400000000001</v>
      </c>
      <c r="E12" s="6">
        <v>9317.01</v>
      </c>
      <c r="F12" s="6">
        <v>2057.04</v>
      </c>
      <c r="G12" s="6">
        <v>3524.4900000000002</v>
      </c>
      <c r="H12" s="6">
        <v>2548.52</v>
      </c>
      <c r="I12" s="6">
        <v>5097.830000000001</v>
      </c>
      <c r="J12" s="6">
        <v>236.30000000000004</v>
      </c>
      <c r="K12" s="6">
        <v>160.03</v>
      </c>
      <c r="L12" s="6">
        <v>571.78</v>
      </c>
      <c r="M12" s="7">
        <v>43412.21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5">
      <c r="A13" s="9">
        <v>12</v>
      </c>
      <c r="B13" s="10" t="s">
        <v>24</v>
      </c>
      <c r="C13" s="11">
        <v>2599.3599999999997</v>
      </c>
      <c r="D13" s="11">
        <v>2905.5699999999997</v>
      </c>
      <c r="E13" s="11">
        <v>3224.05</v>
      </c>
      <c r="F13" s="11">
        <v>647.6700000000001</v>
      </c>
      <c r="G13" s="11">
        <v>696.1700000000001</v>
      </c>
      <c r="H13" s="11">
        <v>785.78</v>
      </c>
      <c r="I13" s="11">
        <v>67.44999999999999</v>
      </c>
      <c r="J13" s="11">
        <v>49.63</v>
      </c>
      <c r="K13" s="11">
        <v>16.439999999999998</v>
      </c>
      <c r="L13" s="11">
        <v>665.4</v>
      </c>
      <c r="M13" s="12">
        <v>11657.52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ht="15">
      <c r="A14" s="4">
        <v>13</v>
      </c>
      <c r="B14" s="5" t="s">
        <v>25</v>
      </c>
      <c r="C14" s="6">
        <v>62236.67999999999</v>
      </c>
      <c r="D14" s="6">
        <v>91287.96</v>
      </c>
      <c r="E14" s="6">
        <v>60405.52</v>
      </c>
      <c r="F14" s="6">
        <v>18089.78</v>
      </c>
      <c r="G14" s="6">
        <v>32844.77</v>
      </c>
      <c r="H14" s="6">
        <v>23196.54</v>
      </c>
      <c r="I14" s="6">
        <v>42595.30000000001</v>
      </c>
      <c r="J14" s="6">
        <v>2468.44</v>
      </c>
      <c r="K14" s="6">
        <v>356.65</v>
      </c>
      <c r="L14" s="6">
        <v>9542.08</v>
      </c>
      <c r="M14" s="7">
        <v>343023.72000000003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15">
      <c r="A15" s="9">
        <v>14</v>
      </c>
      <c r="B15" s="10" t="s">
        <v>26</v>
      </c>
      <c r="C15" s="11">
        <v>1156.06</v>
      </c>
      <c r="D15" s="11">
        <v>1488.5300000000002</v>
      </c>
      <c r="E15" s="11">
        <v>882.78</v>
      </c>
      <c r="F15" s="11">
        <v>315.01</v>
      </c>
      <c r="G15" s="11">
        <v>341.93</v>
      </c>
      <c r="H15" s="11">
        <v>341.97</v>
      </c>
      <c r="I15" s="11">
        <v>488.40999999999997</v>
      </c>
      <c r="J15" s="11">
        <v>6.06</v>
      </c>
      <c r="K15" s="11">
        <v>2.75</v>
      </c>
      <c r="L15" s="11">
        <v>169.56</v>
      </c>
      <c r="M15" s="12">
        <v>5193.060000000001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ht="15">
      <c r="A16" s="4">
        <v>15</v>
      </c>
      <c r="B16" s="5" t="s">
        <v>27</v>
      </c>
      <c r="C16" s="6">
        <v>531.6299999999999</v>
      </c>
      <c r="D16" s="6">
        <v>624.79</v>
      </c>
      <c r="E16" s="6">
        <v>380.26</v>
      </c>
      <c r="F16" s="6">
        <v>315.37000000000006</v>
      </c>
      <c r="G16" s="6">
        <v>182.69</v>
      </c>
      <c r="H16" s="6">
        <v>101.63</v>
      </c>
      <c r="I16" s="6">
        <v>0</v>
      </c>
      <c r="J16" s="6">
        <v>21.93</v>
      </c>
      <c r="K16" s="6">
        <v>4.800000000000001</v>
      </c>
      <c r="L16" s="6">
        <v>62.76</v>
      </c>
      <c r="M16" s="7">
        <v>2225.86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  <row r="17" spans="1:62" ht="15">
      <c r="A17" s="9">
        <v>16</v>
      </c>
      <c r="B17" s="10" t="s">
        <v>28</v>
      </c>
      <c r="C17" s="11">
        <v>36397.22</v>
      </c>
      <c r="D17" s="11">
        <v>36134.73</v>
      </c>
      <c r="E17" s="11">
        <v>24052.129999999997</v>
      </c>
      <c r="F17" s="11">
        <v>6228.47</v>
      </c>
      <c r="G17" s="11">
        <v>9344.14</v>
      </c>
      <c r="H17" s="11">
        <v>5254.51</v>
      </c>
      <c r="I17" s="11">
        <v>2913.8500000000004</v>
      </c>
      <c r="J17" s="11">
        <v>774.3299999999999</v>
      </c>
      <c r="K17" s="11">
        <v>355.53000000000003</v>
      </c>
      <c r="L17" s="11">
        <v>1866.2199999999998</v>
      </c>
      <c r="M17" s="12">
        <v>123321.13000000002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</row>
    <row r="18" spans="1:62" ht="15">
      <c r="A18" s="4">
        <v>17</v>
      </c>
      <c r="B18" s="5" t="s">
        <v>29</v>
      </c>
      <c r="C18" s="6">
        <v>10727.66</v>
      </c>
      <c r="D18" s="6">
        <v>12095.4</v>
      </c>
      <c r="E18" s="6">
        <v>6876.16</v>
      </c>
      <c r="F18" s="6">
        <v>3008.74</v>
      </c>
      <c r="G18" s="6">
        <v>3440.98</v>
      </c>
      <c r="H18" s="6">
        <v>2132.41</v>
      </c>
      <c r="I18" s="6">
        <v>290.37999999999994</v>
      </c>
      <c r="J18" s="6">
        <v>254.46999999999997</v>
      </c>
      <c r="K18" s="6">
        <v>172.64999999999998</v>
      </c>
      <c r="L18" s="6">
        <v>1027.3</v>
      </c>
      <c r="M18" s="7">
        <v>40026.15000000001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15">
      <c r="A19" s="9">
        <v>18</v>
      </c>
      <c r="B19" s="10" t="s">
        <v>30</v>
      </c>
      <c r="C19" s="11">
        <v>4054.93</v>
      </c>
      <c r="D19" s="11">
        <v>5020.04</v>
      </c>
      <c r="E19" s="11">
        <v>3647.1099999999997</v>
      </c>
      <c r="F19" s="11">
        <v>611.1700000000001</v>
      </c>
      <c r="G19" s="11">
        <v>1012.59</v>
      </c>
      <c r="H19" s="11">
        <v>849.75</v>
      </c>
      <c r="I19" s="11">
        <v>290.38</v>
      </c>
      <c r="J19" s="11">
        <v>70.98999999999998</v>
      </c>
      <c r="K19" s="11">
        <v>25.89</v>
      </c>
      <c r="L19" s="11">
        <v>628.59</v>
      </c>
      <c r="M19" s="12">
        <v>16211.439999999997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15">
      <c r="A20" s="4">
        <v>19</v>
      </c>
      <c r="B20" s="5" t="s">
        <v>31</v>
      </c>
      <c r="C20" s="6">
        <v>415.63</v>
      </c>
      <c r="D20" s="6">
        <v>377</v>
      </c>
      <c r="E20" s="6">
        <v>192.8</v>
      </c>
      <c r="F20" s="6">
        <v>96.13999999999999</v>
      </c>
      <c r="G20" s="6">
        <v>89.91</v>
      </c>
      <c r="H20" s="6">
        <v>52.48</v>
      </c>
      <c r="I20" s="6">
        <v>2.38</v>
      </c>
      <c r="J20" s="6">
        <v>14.19</v>
      </c>
      <c r="K20" s="6">
        <v>1.14</v>
      </c>
      <c r="L20" s="6">
        <v>48.3</v>
      </c>
      <c r="M20" s="7">
        <v>1289.9700000000005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5">
      <c r="A21" s="9">
        <v>20</v>
      </c>
      <c r="B21" s="10" t="s">
        <v>32</v>
      </c>
      <c r="C21" s="11">
        <v>2103.89</v>
      </c>
      <c r="D21" s="11">
        <v>2120.12</v>
      </c>
      <c r="E21" s="11">
        <v>627.16</v>
      </c>
      <c r="F21" s="11">
        <v>385.34</v>
      </c>
      <c r="G21" s="11">
        <v>367.47999999999996</v>
      </c>
      <c r="H21" s="11">
        <v>129.49</v>
      </c>
      <c r="I21" s="11">
        <v>351.87</v>
      </c>
      <c r="J21" s="11">
        <v>27.979999999999997</v>
      </c>
      <c r="K21" s="11">
        <v>11.959999999999999</v>
      </c>
      <c r="L21" s="11">
        <v>71.47999999999999</v>
      </c>
      <c r="M21" s="12">
        <v>6196.769999999999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5">
      <c r="A22" s="4">
        <v>21</v>
      </c>
      <c r="B22" s="5" t="s">
        <v>33</v>
      </c>
      <c r="C22" s="6">
        <v>587.5699999999999</v>
      </c>
      <c r="D22" s="6">
        <v>712.0600000000001</v>
      </c>
      <c r="E22" s="6">
        <v>369.59999999999997</v>
      </c>
      <c r="F22" s="6">
        <v>220.55</v>
      </c>
      <c r="G22" s="6">
        <v>327.42</v>
      </c>
      <c r="H22" s="6">
        <v>266.54</v>
      </c>
      <c r="I22" s="6">
        <v>30.570000000000004</v>
      </c>
      <c r="J22" s="6">
        <v>40.989999999999995</v>
      </c>
      <c r="K22" s="6">
        <v>10.149999999999999</v>
      </c>
      <c r="L22" s="6">
        <v>96.52</v>
      </c>
      <c r="M22" s="7">
        <v>2661.97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5">
      <c r="A23" s="9">
        <v>22</v>
      </c>
      <c r="B23" s="10" t="s">
        <v>34</v>
      </c>
      <c r="C23" s="11">
        <v>542.59</v>
      </c>
      <c r="D23" s="11">
        <v>566.37</v>
      </c>
      <c r="E23" s="11">
        <v>186.93</v>
      </c>
      <c r="F23" s="11">
        <v>226.29000000000002</v>
      </c>
      <c r="G23" s="11">
        <v>101.27000000000001</v>
      </c>
      <c r="H23" s="11">
        <v>54.29</v>
      </c>
      <c r="I23" s="11">
        <v>63.84</v>
      </c>
      <c r="J23" s="11">
        <v>0</v>
      </c>
      <c r="K23" s="11">
        <v>0</v>
      </c>
      <c r="L23" s="11">
        <v>44.28999999999999</v>
      </c>
      <c r="M23" s="12">
        <v>1785.87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5">
      <c r="A24" s="4">
        <v>23</v>
      </c>
      <c r="B24" s="5" t="s">
        <v>35</v>
      </c>
      <c r="C24" s="6">
        <v>489.29999999999995</v>
      </c>
      <c r="D24" s="6">
        <v>563.6199999999999</v>
      </c>
      <c r="E24" s="6">
        <v>385.61</v>
      </c>
      <c r="F24" s="6">
        <v>101.36</v>
      </c>
      <c r="G24" s="6">
        <v>193.96999999999997</v>
      </c>
      <c r="H24" s="6">
        <v>139.59</v>
      </c>
      <c r="I24" s="6">
        <v>0</v>
      </c>
      <c r="J24" s="6">
        <v>21.52</v>
      </c>
      <c r="K24" s="6">
        <v>7.1899999999999995</v>
      </c>
      <c r="L24" s="6">
        <v>54.5</v>
      </c>
      <c r="M24" s="7">
        <v>1956.6599999999996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5">
      <c r="A25" s="9">
        <v>24</v>
      </c>
      <c r="B25" s="10" t="s">
        <v>36</v>
      </c>
      <c r="C25" s="11">
        <v>547.56</v>
      </c>
      <c r="D25" s="11">
        <v>550.33</v>
      </c>
      <c r="E25" s="11">
        <v>268.5</v>
      </c>
      <c r="F25" s="11">
        <v>113.47</v>
      </c>
      <c r="G25" s="11">
        <v>73.72</v>
      </c>
      <c r="H25" s="11">
        <v>36.87</v>
      </c>
      <c r="I25" s="11">
        <v>69.4</v>
      </c>
      <c r="J25" s="11">
        <v>22.08</v>
      </c>
      <c r="K25" s="11">
        <v>7.359999999999999</v>
      </c>
      <c r="L25" s="11">
        <v>50.43000000000001</v>
      </c>
      <c r="M25" s="12">
        <v>1739.7199999999998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5">
      <c r="A26" s="4">
        <v>25</v>
      </c>
      <c r="B26" s="5" t="s">
        <v>37</v>
      </c>
      <c r="C26" s="6">
        <v>1497.3500000000001</v>
      </c>
      <c r="D26" s="6">
        <v>1663.42</v>
      </c>
      <c r="E26" s="6">
        <v>626.9</v>
      </c>
      <c r="F26" s="6">
        <v>262.17</v>
      </c>
      <c r="G26" s="6">
        <v>368.76</v>
      </c>
      <c r="H26" s="6">
        <v>196.56</v>
      </c>
      <c r="I26" s="6">
        <v>284.85</v>
      </c>
      <c r="J26" s="6">
        <v>17.6</v>
      </c>
      <c r="K26" s="6">
        <v>1.1400000000000001</v>
      </c>
      <c r="L26" s="6">
        <v>90.08000000000001</v>
      </c>
      <c r="M26" s="7">
        <v>5008.830000000002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5">
      <c r="A27" s="9">
        <v>26</v>
      </c>
      <c r="B27" s="10" t="s">
        <v>38</v>
      </c>
      <c r="C27" s="11">
        <v>1550.3000000000002</v>
      </c>
      <c r="D27" s="11">
        <v>2201.96</v>
      </c>
      <c r="E27" s="11">
        <v>1523.79</v>
      </c>
      <c r="F27" s="11">
        <v>367.46999999999997</v>
      </c>
      <c r="G27" s="11">
        <v>532.98</v>
      </c>
      <c r="H27" s="11">
        <v>327.81</v>
      </c>
      <c r="I27" s="11">
        <v>440.13000000000005</v>
      </c>
      <c r="J27" s="11">
        <v>19.38</v>
      </c>
      <c r="K27" s="11">
        <v>6.870000000000001</v>
      </c>
      <c r="L27" s="11">
        <v>347.41</v>
      </c>
      <c r="M27" s="12">
        <v>7318.1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15">
      <c r="A28" s="4">
        <v>27</v>
      </c>
      <c r="B28" s="5" t="s">
        <v>39</v>
      </c>
      <c r="C28" s="6">
        <v>5778.96</v>
      </c>
      <c r="D28" s="6">
        <v>7338.37</v>
      </c>
      <c r="E28" s="6">
        <v>5479.66</v>
      </c>
      <c r="F28" s="6">
        <v>1070.3899999999999</v>
      </c>
      <c r="G28" s="6">
        <v>1490.71</v>
      </c>
      <c r="H28" s="6">
        <v>1206.87</v>
      </c>
      <c r="I28" s="6">
        <v>500.73</v>
      </c>
      <c r="J28" s="6">
        <v>127.05000000000001</v>
      </c>
      <c r="K28" s="6">
        <v>42.54</v>
      </c>
      <c r="L28" s="6">
        <v>1000.31</v>
      </c>
      <c r="M28" s="7">
        <v>24035.589999999997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15">
      <c r="A29" s="9">
        <v>28</v>
      </c>
      <c r="B29" s="10" t="s">
        <v>40</v>
      </c>
      <c r="C29" s="11">
        <v>3779.4100000000003</v>
      </c>
      <c r="D29" s="11">
        <v>3343.15</v>
      </c>
      <c r="E29" s="11">
        <v>1865.22</v>
      </c>
      <c r="F29" s="11">
        <v>573.24</v>
      </c>
      <c r="G29" s="11">
        <v>727.05</v>
      </c>
      <c r="H29" s="11">
        <v>427.17</v>
      </c>
      <c r="I29" s="11">
        <v>541.56</v>
      </c>
      <c r="J29" s="11">
        <v>86.63000000000002</v>
      </c>
      <c r="K29" s="11">
        <v>24.99</v>
      </c>
      <c r="L29" s="11">
        <v>261.94</v>
      </c>
      <c r="M29" s="12">
        <v>11630.359999999999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15">
      <c r="A30" s="4">
        <v>29</v>
      </c>
      <c r="B30" s="5" t="s">
        <v>41</v>
      </c>
      <c r="C30" s="6">
        <v>43472.439999999995</v>
      </c>
      <c r="D30" s="6">
        <v>54050.72</v>
      </c>
      <c r="E30" s="6">
        <v>39925.58</v>
      </c>
      <c r="F30" s="6">
        <v>12779.32</v>
      </c>
      <c r="G30" s="6">
        <v>16721.04</v>
      </c>
      <c r="H30" s="6">
        <v>6930.22</v>
      </c>
      <c r="I30" s="6">
        <v>16274.17</v>
      </c>
      <c r="J30" s="6">
        <v>1280.56</v>
      </c>
      <c r="K30" s="6">
        <v>288.75</v>
      </c>
      <c r="L30" s="6">
        <v>6201.0599999999995</v>
      </c>
      <c r="M30" s="7">
        <v>197923.86000000002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5">
      <c r="A31" s="9">
        <v>30</v>
      </c>
      <c r="B31" s="10" t="s">
        <v>42</v>
      </c>
      <c r="C31" s="11">
        <v>921.35</v>
      </c>
      <c r="D31" s="11">
        <v>1085.11</v>
      </c>
      <c r="E31" s="11">
        <v>1044.53</v>
      </c>
      <c r="F31" s="11">
        <v>210.08</v>
      </c>
      <c r="G31" s="11">
        <v>185.63000000000002</v>
      </c>
      <c r="H31" s="11">
        <v>173.66000000000003</v>
      </c>
      <c r="I31" s="11">
        <v>0.85</v>
      </c>
      <c r="J31" s="11">
        <v>9.46</v>
      </c>
      <c r="K31" s="11">
        <v>0.51</v>
      </c>
      <c r="L31" s="11">
        <v>173.34</v>
      </c>
      <c r="M31" s="12">
        <v>3804.52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5">
      <c r="A32" s="4">
        <v>31</v>
      </c>
      <c r="B32" s="5" t="s">
        <v>43</v>
      </c>
      <c r="C32" s="6">
        <v>4687.919999999999</v>
      </c>
      <c r="D32" s="6">
        <v>5373.9800000000005</v>
      </c>
      <c r="E32" s="6">
        <v>4930.0599999999995</v>
      </c>
      <c r="F32" s="6">
        <v>822.39</v>
      </c>
      <c r="G32" s="6">
        <v>1335.19</v>
      </c>
      <c r="H32" s="6">
        <v>1394.3899999999999</v>
      </c>
      <c r="I32" s="6">
        <v>981.26</v>
      </c>
      <c r="J32" s="6">
        <v>134.33</v>
      </c>
      <c r="K32" s="6">
        <v>45.36</v>
      </c>
      <c r="L32" s="6">
        <v>762.19</v>
      </c>
      <c r="M32" s="7">
        <v>20467.069999999996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5">
      <c r="A33" s="9">
        <v>32</v>
      </c>
      <c r="B33" s="10" t="s">
        <v>44</v>
      </c>
      <c r="C33" s="11">
        <v>1973.82</v>
      </c>
      <c r="D33" s="11">
        <v>2062.08</v>
      </c>
      <c r="E33" s="11">
        <v>1494.78</v>
      </c>
      <c r="F33" s="11">
        <v>454.90999999999997</v>
      </c>
      <c r="G33" s="11">
        <v>414.38</v>
      </c>
      <c r="H33" s="11">
        <v>251.76999999999998</v>
      </c>
      <c r="I33" s="11">
        <v>39.599999999999994</v>
      </c>
      <c r="J33" s="11">
        <v>114.16000000000001</v>
      </c>
      <c r="K33" s="11">
        <v>12.809999999999999</v>
      </c>
      <c r="L33" s="11">
        <v>374.89</v>
      </c>
      <c r="M33" s="12">
        <v>7193.200000000001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15">
      <c r="A34" s="4">
        <v>33</v>
      </c>
      <c r="B34" s="5" t="s">
        <v>45</v>
      </c>
      <c r="C34" s="6">
        <v>349.38000000000005</v>
      </c>
      <c r="D34" s="6">
        <v>336.38</v>
      </c>
      <c r="E34" s="6">
        <v>163.28000000000003</v>
      </c>
      <c r="F34" s="6">
        <v>125.53000000000002</v>
      </c>
      <c r="G34" s="6">
        <v>72.52000000000001</v>
      </c>
      <c r="H34" s="6">
        <v>62.24000000000001</v>
      </c>
      <c r="I34" s="6">
        <v>3.3799999999999994</v>
      </c>
      <c r="J34" s="6">
        <v>0</v>
      </c>
      <c r="K34" s="6">
        <v>1.48</v>
      </c>
      <c r="L34" s="6">
        <v>29.35</v>
      </c>
      <c r="M34" s="7">
        <v>1143.54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15">
      <c r="A35" s="9">
        <v>34</v>
      </c>
      <c r="B35" s="10" t="s">
        <v>46</v>
      </c>
      <c r="C35" s="11">
        <v>340.95</v>
      </c>
      <c r="D35" s="11">
        <v>386.19999999999993</v>
      </c>
      <c r="E35" s="11">
        <v>288.24</v>
      </c>
      <c r="F35" s="11">
        <v>92.69</v>
      </c>
      <c r="G35" s="11">
        <v>71.86999999999999</v>
      </c>
      <c r="H35" s="11">
        <v>48.54</v>
      </c>
      <c r="I35" s="11">
        <v>46.75000000000001</v>
      </c>
      <c r="J35" s="11">
        <v>2.6799999999999997</v>
      </c>
      <c r="K35" s="11">
        <v>0</v>
      </c>
      <c r="L35" s="11">
        <v>41.53</v>
      </c>
      <c r="M35" s="12">
        <v>1319.4499999999998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5">
      <c r="A36" s="4">
        <v>35</v>
      </c>
      <c r="B36" s="5" t="s">
        <v>47</v>
      </c>
      <c r="C36" s="6">
        <v>11218.21</v>
      </c>
      <c r="D36" s="6">
        <v>13265.18</v>
      </c>
      <c r="E36" s="6">
        <v>8225.44</v>
      </c>
      <c r="F36" s="6">
        <v>1738.18</v>
      </c>
      <c r="G36" s="6">
        <v>2628.5099999999998</v>
      </c>
      <c r="H36" s="6">
        <v>1765.42</v>
      </c>
      <c r="I36" s="6">
        <v>1287.7700000000002</v>
      </c>
      <c r="J36" s="6">
        <v>244.89</v>
      </c>
      <c r="K36" s="6">
        <v>46.47</v>
      </c>
      <c r="L36" s="6">
        <v>1575.26</v>
      </c>
      <c r="M36" s="7">
        <v>41995.33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5">
      <c r="A37" s="9">
        <v>36</v>
      </c>
      <c r="B37" s="10" t="s">
        <v>48</v>
      </c>
      <c r="C37" s="11">
        <v>22307.699999999997</v>
      </c>
      <c r="D37" s="11">
        <v>23820.15</v>
      </c>
      <c r="E37" s="11">
        <v>14203.31</v>
      </c>
      <c r="F37" s="11">
        <v>5032.679999999999</v>
      </c>
      <c r="G37" s="11">
        <v>7536.6</v>
      </c>
      <c r="H37" s="11">
        <v>4653.27</v>
      </c>
      <c r="I37" s="11">
        <v>4774.119999999999</v>
      </c>
      <c r="J37" s="11">
        <v>728.5899999999999</v>
      </c>
      <c r="K37" s="11">
        <v>166.37000000000006</v>
      </c>
      <c r="L37" s="11">
        <v>2275.2</v>
      </c>
      <c r="M37" s="12">
        <v>85497.98999999999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5">
      <c r="A38" s="4">
        <v>37</v>
      </c>
      <c r="B38" s="5" t="s">
        <v>49</v>
      </c>
      <c r="C38" s="6">
        <v>8383.15</v>
      </c>
      <c r="D38" s="6">
        <v>9716.02</v>
      </c>
      <c r="E38" s="6">
        <v>7526.2</v>
      </c>
      <c r="F38" s="6">
        <v>2577.9300000000003</v>
      </c>
      <c r="G38" s="6">
        <v>2388.91</v>
      </c>
      <c r="H38" s="6">
        <v>1650</v>
      </c>
      <c r="I38" s="6">
        <v>331.36999999999995</v>
      </c>
      <c r="J38" s="6">
        <v>347.07</v>
      </c>
      <c r="K38" s="6">
        <v>77.26</v>
      </c>
      <c r="L38" s="6">
        <v>644.5</v>
      </c>
      <c r="M38" s="7">
        <v>33642.41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5">
      <c r="A39" s="9">
        <v>38</v>
      </c>
      <c r="B39" s="10" t="s">
        <v>50</v>
      </c>
      <c r="C39" s="11">
        <v>1435.87</v>
      </c>
      <c r="D39" s="11">
        <v>1537.93</v>
      </c>
      <c r="E39" s="11">
        <v>1057.98</v>
      </c>
      <c r="F39" s="11">
        <v>505.6</v>
      </c>
      <c r="G39" s="11">
        <v>752.78</v>
      </c>
      <c r="H39" s="11">
        <v>514.53</v>
      </c>
      <c r="I39" s="11">
        <v>102.47</v>
      </c>
      <c r="J39" s="11">
        <v>18.83</v>
      </c>
      <c r="K39" s="11">
        <v>3.670000000000001</v>
      </c>
      <c r="L39" s="11">
        <v>185.20999999999998</v>
      </c>
      <c r="M39" s="12">
        <v>6114.87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5">
      <c r="A40" s="4">
        <v>39</v>
      </c>
      <c r="B40" s="5" t="s">
        <v>51</v>
      </c>
      <c r="C40" s="6">
        <v>497.27000000000004</v>
      </c>
      <c r="D40" s="6">
        <v>436.90999999999997</v>
      </c>
      <c r="E40" s="6">
        <v>252.92</v>
      </c>
      <c r="F40" s="6">
        <v>96.08000000000001</v>
      </c>
      <c r="G40" s="6">
        <v>105.13</v>
      </c>
      <c r="H40" s="6">
        <v>102.12</v>
      </c>
      <c r="I40" s="6">
        <v>0.61</v>
      </c>
      <c r="J40" s="6">
        <v>17.369999999999997</v>
      </c>
      <c r="K40" s="6">
        <v>2.29</v>
      </c>
      <c r="L40" s="6">
        <v>63.75</v>
      </c>
      <c r="M40" s="7">
        <v>1574.4499999999996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5">
      <c r="A41" s="9">
        <v>40</v>
      </c>
      <c r="B41" s="10" t="s">
        <v>52</v>
      </c>
      <c r="C41" s="11">
        <v>690.21</v>
      </c>
      <c r="D41" s="11">
        <v>679.9</v>
      </c>
      <c r="E41" s="11">
        <v>449.42999999999995</v>
      </c>
      <c r="F41" s="11">
        <v>257.41999999999996</v>
      </c>
      <c r="G41" s="11">
        <v>195.49</v>
      </c>
      <c r="H41" s="11">
        <v>202.51999999999998</v>
      </c>
      <c r="I41" s="11">
        <v>3.5</v>
      </c>
      <c r="J41" s="11">
        <v>0</v>
      </c>
      <c r="K41" s="11">
        <v>0.09</v>
      </c>
      <c r="L41" s="11">
        <v>98.25999999999999</v>
      </c>
      <c r="M41" s="12">
        <v>2576.8199999999997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5">
      <c r="A42" s="4">
        <v>41</v>
      </c>
      <c r="B42" s="5" t="s">
        <v>53</v>
      </c>
      <c r="C42" s="6">
        <v>9939.019999999999</v>
      </c>
      <c r="D42" s="6">
        <v>12365.170000000002</v>
      </c>
      <c r="E42" s="6">
        <v>7739.369999999999</v>
      </c>
      <c r="F42" s="6">
        <v>2961.9399999999996</v>
      </c>
      <c r="G42" s="6">
        <v>4262.84</v>
      </c>
      <c r="H42" s="6">
        <v>2381.8</v>
      </c>
      <c r="I42" s="6">
        <v>3318.1800000000003</v>
      </c>
      <c r="J42" s="6">
        <v>385.61</v>
      </c>
      <c r="K42" s="6">
        <v>54.04</v>
      </c>
      <c r="L42" s="6">
        <v>665.36</v>
      </c>
      <c r="M42" s="7">
        <v>44073.33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5">
      <c r="A43" s="9">
        <v>42</v>
      </c>
      <c r="B43" s="10" t="s">
        <v>54</v>
      </c>
      <c r="C43" s="11">
        <v>10710.91</v>
      </c>
      <c r="D43" s="11">
        <v>12508.850000000002</v>
      </c>
      <c r="E43" s="11">
        <v>8153.080000000001</v>
      </c>
      <c r="F43" s="11">
        <v>2444.56</v>
      </c>
      <c r="G43" s="11">
        <v>3331.65</v>
      </c>
      <c r="H43" s="11">
        <v>2216.8900000000003</v>
      </c>
      <c r="I43" s="11">
        <v>1286.5400000000004</v>
      </c>
      <c r="J43" s="11">
        <v>278.61</v>
      </c>
      <c r="K43" s="11">
        <v>28.299999999999997</v>
      </c>
      <c r="L43" s="11">
        <v>1544.57</v>
      </c>
      <c r="M43" s="12">
        <v>42503.96000000001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5">
      <c r="A44" s="4">
        <v>43</v>
      </c>
      <c r="B44" s="5" t="s">
        <v>55</v>
      </c>
      <c r="C44" s="6">
        <v>3493.36</v>
      </c>
      <c r="D44" s="6">
        <v>5004.58</v>
      </c>
      <c r="E44" s="6">
        <v>4368.32</v>
      </c>
      <c r="F44" s="6">
        <v>1037.63</v>
      </c>
      <c r="G44" s="6">
        <v>1565.79</v>
      </c>
      <c r="H44" s="6">
        <v>771.27</v>
      </c>
      <c r="I44" s="6">
        <v>1379.42</v>
      </c>
      <c r="J44" s="6">
        <v>139.59</v>
      </c>
      <c r="K44" s="6">
        <v>105.84</v>
      </c>
      <c r="L44" s="6">
        <v>697.43</v>
      </c>
      <c r="M44" s="7">
        <v>18563.230000000003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5">
      <c r="A45" s="9">
        <v>44</v>
      </c>
      <c r="B45" s="10" t="s">
        <v>56</v>
      </c>
      <c r="C45" s="11">
        <v>1841</v>
      </c>
      <c r="D45" s="11">
        <v>2013.64</v>
      </c>
      <c r="E45" s="11">
        <v>1751.74</v>
      </c>
      <c r="F45" s="11">
        <v>437.01</v>
      </c>
      <c r="G45" s="11">
        <v>697.36</v>
      </c>
      <c r="H45" s="11">
        <v>577.73</v>
      </c>
      <c r="I45" s="11">
        <v>423.75</v>
      </c>
      <c r="J45" s="11">
        <v>49.43000000000001</v>
      </c>
      <c r="K45" s="11">
        <v>8.31</v>
      </c>
      <c r="L45" s="11">
        <v>209.26</v>
      </c>
      <c r="M45" s="12">
        <v>8009.2300000000005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5">
      <c r="A46" s="4">
        <v>45</v>
      </c>
      <c r="B46" s="5" t="s">
        <v>57</v>
      </c>
      <c r="C46" s="6">
        <v>2788.29</v>
      </c>
      <c r="D46" s="6">
        <v>3645.54</v>
      </c>
      <c r="E46" s="6">
        <v>3060.77</v>
      </c>
      <c r="F46" s="6">
        <v>627.4100000000001</v>
      </c>
      <c r="G46" s="6">
        <v>721.9000000000001</v>
      </c>
      <c r="H46" s="6">
        <v>616.46</v>
      </c>
      <c r="I46" s="6">
        <v>51.860000000000014</v>
      </c>
      <c r="J46" s="6">
        <v>39.85</v>
      </c>
      <c r="K46" s="6">
        <v>21.330000000000005</v>
      </c>
      <c r="L46" s="6">
        <v>468.76</v>
      </c>
      <c r="M46" s="7">
        <v>12042.17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5">
      <c r="A47" s="9">
        <v>46</v>
      </c>
      <c r="B47" s="10" t="s">
        <v>58</v>
      </c>
      <c r="C47" s="11">
        <v>7878.44</v>
      </c>
      <c r="D47" s="11">
        <v>8208.77</v>
      </c>
      <c r="E47" s="11">
        <v>5903.43</v>
      </c>
      <c r="F47" s="11">
        <v>1609.6799999999998</v>
      </c>
      <c r="G47" s="11">
        <v>2148.03</v>
      </c>
      <c r="H47" s="11">
        <v>1349.78</v>
      </c>
      <c r="I47" s="11">
        <v>511.55</v>
      </c>
      <c r="J47" s="11">
        <v>163.45999999999998</v>
      </c>
      <c r="K47" s="11">
        <v>80.84</v>
      </c>
      <c r="L47" s="11">
        <v>768.64</v>
      </c>
      <c r="M47" s="12">
        <v>28622.619999999995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5">
      <c r="A48" s="4">
        <v>47</v>
      </c>
      <c r="B48" s="5" t="s">
        <v>59</v>
      </c>
      <c r="C48" s="6">
        <v>1382.5900000000001</v>
      </c>
      <c r="D48" s="6">
        <v>1778.1799999999998</v>
      </c>
      <c r="E48" s="6">
        <v>1724.8899999999999</v>
      </c>
      <c r="F48" s="6">
        <v>390.93</v>
      </c>
      <c r="G48" s="6">
        <v>652.11</v>
      </c>
      <c r="H48" s="6">
        <v>705.82</v>
      </c>
      <c r="I48" s="6">
        <v>495.68000000000006</v>
      </c>
      <c r="J48" s="6">
        <v>22.750000000000004</v>
      </c>
      <c r="K48" s="6">
        <v>7.71</v>
      </c>
      <c r="L48" s="6">
        <v>305.16999999999996</v>
      </c>
      <c r="M48" s="7">
        <v>7465.83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s="13" customFormat="1" ht="15">
      <c r="A49" s="9">
        <v>48</v>
      </c>
      <c r="B49" s="10" t="s">
        <v>60</v>
      </c>
      <c r="C49" s="11">
        <v>37118.340000000004</v>
      </c>
      <c r="D49" s="11">
        <v>43778.19</v>
      </c>
      <c r="E49" s="11">
        <v>32840.74</v>
      </c>
      <c r="F49" s="11">
        <v>6515.38</v>
      </c>
      <c r="G49" s="11">
        <v>13595.560000000001</v>
      </c>
      <c r="H49" s="11">
        <v>9225.85</v>
      </c>
      <c r="I49" s="11">
        <v>20580.16</v>
      </c>
      <c r="J49" s="11">
        <v>1962.5900000000004</v>
      </c>
      <c r="K49" s="11">
        <v>540.09</v>
      </c>
      <c r="L49" s="11">
        <v>3889.8199999999997</v>
      </c>
      <c r="M49" s="12">
        <v>170046.72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5">
      <c r="A50" s="4">
        <v>49</v>
      </c>
      <c r="B50" s="5" t="s">
        <v>61</v>
      </c>
      <c r="C50" s="6">
        <v>10761.140000000001</v>
      </c>
      <c r="D50" s="6">
        <v>15370.21</v>
      </c>
      <c r="E50" s="6">
        <v>11317.240000000002</v>
      </c>
      <c r="F50" s="6">
        <v>2194.83</v>
      </c>
      <c r="G50" s="6">
        <v>3168.5999999999995</v>
      </c>
      <c r="H50" s="6">
        <v>2087.07</v>
      </c>
      <c r="I50" s="6">
        <v>7239.849999999999</v>
      </c>
      <c r="J50" s="6">
        <v>428.44</v>
      </c>
      <c r="K50" s="6">
        <v>97.76</v>
      </c>
      <c r="L50" s="6">
        <v>1210.42</v>
      </c>
      <c r="M50" s="7">
        <v>53875.56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5">
      <c r="A51" s="9">
        <v>50</v>
      </c>
      <c r="B51" s="10" t="s">
        <v>62</v>
      </c>
      <c r="C51" s="11">
        <v>35685.81</v>
      </c>
      <c r="D51" s="11">
        <v>47722.64</v>
      </c>
      <c r="E51" s="11">
        <v>39775.93</v>
      </c>
      <c r="F51" s="11">
        <v>11421.54</v>
      </c>
      <c r="G51" s="11">
        <v>15904.17</v>
      </c>
      <c r="H51" s="11">
        <v>7070.76</v>
      </c>
      <c r="I51" s="11">
        <v>14955.01</v>
      </c>
      <c r="J51" s="11">
        <v>1063.3799999999999</v>
      </c>
      <c r="K51" s="11">
        <v>351.79</v>
      </c>
      <c r="L51" s="11">
        <v>5269.66</v>
      </c>
      <c r="M51" s="12">
        <v>179220.69000000006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5">
      <c r="A52" s="4">
        <v>51</v>
      </c>
      <c r="B52" s="5" t="s">
        <v>63</v>
      </c>
      <c r="C52" s="6">
        <v>18112.3</v>
      </c>
      <c r="D52" s="6">
        <v>20226.64</v>
      </c>
      <c r="E52" s="6">
        <v>13894.599999999999</v>
      </c>
      <c r="F52" s="6">
        <v>3390.9500000000003</v>
      </c>
      <c r="G52" s="6">
        <v>6032.3</v>
      </c>
      <c r="H52" s="6">
        <v>4260.400000000001</v>
      </c>
      <c r="I52" s="6">
        <v>2192.67</v>
      </c>
      <c r="J52" s="6">
        <v>646.4499999999999</v>
      </c>
      <c r="K52" s="6">
        <v>275.94</v>
      </c>
      <c r="L52" s="6">
        <v>1676.12</v>
      </c>
      <c r="M52" s="7">
        <v>70708.37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15">
      <c r="A53" s="9">
        <v>52</v>
      </c>
      <c r="B53" s="10" t="s">
        <v>64</v>
      </c>
      <c r="C53" s="11">
        <v>23566.55</v>
      </c>
      <c r="D53" s="11">
        <v>27958.2</v>
      </c>
      <c r="E53" s="11">
        <v>22828.7</v>
      </c>
      <c r="F53" s="11">
        <v>5925.4800000000005</v>
      </c>
      <c r="G53" s="11">
        <v>9444.67</v>
      </c>
      <c r="H53" s="11">
        <v>3680.5299999999997</v>
      </c>
      <c r="I53" s="11">
        <v>3382.2200000000007</v>
      </c>
      <c r="J53" s="11">
        <v>866.1299999999999</v>
      </c>
      <c r="K53" s="11">
        <v>214.68</v>
      </c>
      <c r="L53" s="11">
        <v>3028.94</v>
      </c>
      <c r="M53" s="12">
        <v>100896.09999999999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15">
      <c r="A54" s="4">
        <v>53</v>
      </c>
      <c r="B54" s="5" t="s">
        <v>65</v>
      </c>
      <c r="C54" s="6">
        <v>24315.5</v>
      </c>
      <c r="D54" s="6">
        <v>28175.91</v>
      </c>
      <c r="E54" s="6">
        <v>17519</v>
      </c>
      <c r="F54" s="6">
        <v>3411.83</v>
      </c>
      <c r="G54" s="6">
        <v>6352.700000000001</v>
      </c>
      <c r="H54" s="6">
        <v>5081.780000000001</v>
      </c>
      <c r="I54" s="6">
        <v>7250.4800000000005</v>
      </c>
      <c r="J54" s="6">
        <v>293.21</v>
      </c>
      <c r="K54" s="6">
        <v>243.12999999999997</v>
      </c>
      <c r="L54" s="6">
        <v>3017.78</v>
      </c>
      <c r="M54" s="7">
        <v>95661.32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ht="15">
      <c r="A55" s="9">
        <v>54</v>
      </c>
      <c r="B55" s="10" t="s">
        <v>66</v>
      </c>
      <c r="C55" s="11">
        <v>3085.5599999999995</v>
      </c>
      <c r="D55" s="11">
        <v>3244.2</v>
      </c>
      <c r="E55" s="11">
        <v>1980.99</v>
      </c>
      <c r="F55" s="11">
        <v>789.4699999999999</v>
      </c>
      <c r="G55" s="11">
        <v>997.1299999999999</v>
      </c>
      <c r="H55" s="11">
        <v>680.4</v>
      </c>
      <c r="I55" s="11">
        <v>459.49</v>
      </c>
      <c r="J55" s="11">
        <v>57.09</v>
      </c>
      <c r="K55" s="11">
        <v>8.5</v>
      </c>
      <c r="L55" s="11">
        <v>364.37</v>
      </c>
      <c r="M55" s="12">
        <v>11667.199999999999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ht="15">
      <c r="A56" s="4">
        <v>55</v>
      </c>
      <c r="B56" s="5" t="s">
        <v>67</v>
      </c>
      <c r="C56" s="6">
        <v>7924.32</v>
      </c>
      <c r="D56" s="6">
        <v>9418.53</v>
      </c>
      <c r="E56" s="6">
        <v>8153.99</v>
      </c>
      <c r="F56" s="6">
        <v>1672.1200000000001</v>
      </c>
      <c r="G56" s="6">
        <v>2825.7200000000003</v>
      </c>
      <c r="H56" s="6">
        <v>1218.13</v>
      </c>
      <c r="I56" s="6">
        <v>123.37000000000002</v>
      </c>
      <c r="J56" s="6">
        <v>235.42999999999998</v>
      </c>
      <c r="K56" s="6">
        <v>48.37000000000001</v>
      </c>
      <c r="L56" s="6">
        <v>617.26</v>
      </c>
      <c r="M56" s="7">
        <v>32237.239999999994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ht="15">
      <c r="A57" s="9">
        <v>56</v>
      </c>
      <c r="B57" s="10" t="s">
        <v>68</v>
      </c>
      <c r="C57" s="11">
        <v>10740.5</v>
      </c>
      <c r="D57" s="11">
        <v>12215.810000000001</v>
      </c>
      <c r="E57" s="11">
        <v>7750.200000000001</v>
      </c>
      <c r="F57" s="11">
        <v>1737.84</v>
      </c>
      <c r="G57" s="11">
        <v>2454.14</v>
      </c>
      <c r="H57" s="11">
        <v>1394.1699999999998</v>
      </c>
      <c r="I57" s="11">
        <v>2522.9500000000007</v>
      </c>
      <c r="J57" s="11">
        <v>102.86999999999999</v>
      </c>
      <c r="K57" s="11">
        <v>18.790000000000003</v>
      </c>
      <c r="L57" s="11">
        <v>1071.4</v>
      </c>
      <c r="M57" s="12">
        <v>40008.670000000006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ht="15">
      <c r="A58" s="4">
        <v>57</v>
      </c>
      <c r="B58" s="5" t="s">
        <v>69</v>
      </c>
      <c r="C58" s="6">
        <v>6139.3</v>
      </c>
      <c r="D58" s="6">
        <v>7660.17</v>
      </c>
      <c r="E58" s="6">
        <v>6400.049999999999</v>
      </c>
      <c r="F58" s="6">
        <v>1556.2400000000002</v>
      </c>
      <c r="G58" s="6">
        <v>1867.7700000000002</v>
      </c>
      <c r="H58" s="6">
        <v>849.1999999999999</v>
      </c>
      <c r="I58" s="6">
        <v>109.36000000000001</v>
      </c>
      <c r="J58" s="6">
        <v>110.52000000000001</v>
      </c>
      <c r="K58" s="6">
        <v>48.79</v>
      </c>
      <c r="L58" s="6">
        <v>717.37</v>
      </c>
      <c r="M58" s="7">
        <v>25458.770000000004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ht="15">
      <c r="A59" s="9">
        <v>58</v>
      </c>
      <c r="B59" s="10" t="s">
        <v>70</v>
      </c>
      <c r="C59" s="11">
        <v>9565.37</v>
      </c>
      <c r="D59" s="11">
        <v>10654.11</v>
      </c>
      <c r="E59" s="11">
        <v>8626.66</v>
      </c>
      <c r="F59" s="11">
        <v>2438.31</v>
      </c>
      <c r="G59" s="11">
        <v>4798.01</v>
      </c>
      <c r="H59" s="11">
        <v>2701.79</v>
      </c>
      <c r="I59" s="11">
        <v>1901.1499999999999</v>
      </c>
      <c r="J59" s="11">
        <v>427.53</v>
      </c>
      <c r="K59" s="11">
        <v>93.3</v>
      </c>
      <c r="L59" s="11">
        <v>1090.97</v>
      </c>
      <c r="M59" s="12">
        <v>42297.20000000001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ht="15">
      <c r="A60" s="4">
        <v>59</v>
      </c>
      <c r="B60" s="5" t="s">
        <v>71</v>
      </c>
      <c r="C60" s="6">
        <v>14586.840000000002</v>
      </c>
      <c r="D60" s="6">
        <v>18193.230000000003</v>
      </c>
      <c r="E60" s="6">
        <v>14685.119999999999</v>
      </c>
      <c r="F60" s="6">
        <v>3123.71</v>
      </c>
      <c r="G60" s="6">
        <v>5308.93</v>
      </c>
      <c r="H60" s="6">
        <v>3405.3100000000004</v>
      </c>
      <c r="I60" s="6">
        <v>1809.43</v>
      </c>
      <c r="J60" s="6">
        <v>341.42</v>
      </c>
      <c r="K60" s="6">
        <v>48.040000000000006</v>
      </c>
      <c r="L60" s="6">
        <v>1839.3500000000001</v>
      </c>
      <c r="M60" s="7">
        <v>63341.38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ht="15">
      <c r="A61" s="9">
        <v>60</v>
      </c>
      <c r="B61" s="10" t="s">
        <v>72</v>
      </c>
      <c r="C61" s="11">
        <v>1584.8700000000001</v>
      </c>
      <c r="D61" s="11">
        <v>2692.63</v>
      </c>
      <c r="E61" s="11">
        <v>1321.87</v>
      </c>
      <c r="F61" s="11">
        <v>351.76</v>
      </c>
      <c r="G61" s="11">
        <v>562.66</v>
      </c>
      <c r="H61" s="11">
        <v>345.12</v>
      </c>
      <c r="I61" s="11">
        <v>180.22</v>
      </c>
      <c r="J61" s="11">
        <v>26.380000000000006</v>
      </c>
      <c r="K61" s="11">
        <v>6.35</v>
      </c>
      <c r="L61" s="11">
        <v>331.11</v>
      </c>
      <c r="M61" s="12">
        <v>7402.97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ht="15">
      <c r="A62" s="4">
        <v>61</v>
      </c>
      <c r="B62" s="5" t="s">
        <v>73</v>
      </c>
      <c r="C62" s="6">
        <v>2916.66</v>
      </c>
      <c r="D62" s="6">
        <v>2226.66</v>
      </c>
      <c r="E62" s="6">
        <v>968.3599999999999</v>
      </c>
      <c r="F62" s="6">
        <v>585.29</v>
      </c>
      <c r="G62" s="6">
        <v>412.16999999999996</v>
      </c>
      <c r="H62" s="6">
        <v>164.60000000000002</v>
      </c>
      <c r="I62" s="6">
        <v>230.42</v>
      </c>
      <c r="J62" s="6">
        <v>11.640000000000002</v>
      </c>
      <c r="K62" s="6">
        <v>0.3</v>
      </c>
      <c r="L62" s="6">
        <v>185.89</v>
      </c>
      <c r="M62" s="7">
        <v>7701.990000000001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ht="15">
      <c r="A63" s="9">
        <v>62</v>
      </c>
      <c r="B63" s="10" t="s">
        <v>74</v>
      </c>
      <c r="C63" s="11">
        <v>810.1300000000001</v>
      </c>
      <c r="D63" s="11">
        <v>892.48</v>
      </c>
      <c r="E63" s="11">
        <v>713.22</v>
      </c>
      <c r="F63" s="11">
        <v>227.78</v>
      </c>
      <c r="G63" s="11">
        <v>181.81</v>
      </c>
      <c r="H63" s="11">
        <v>148.66</v>
      </c>
      <c r="I63" s="11">
        <v>0</v>
      </c>
      <c r="J63" s="11">
        <v>16.46</v>
      </c>
      <c r="K63" s="11">
        <v>3.05</v>
      </c>
      <c r="L63" s="11">
        <v>28.65</v>
      </c>
      <c r="M63" s="12">
        <v>3022.2400000000002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ht="15">
      <c r="A64" s="4">
        <v>63</v>
      </c>
      <c r="B64" s="5" t="s">
        <v>75</v>
      </c>
      <c r="C64" s="6">
        <v>699.04</v>
      </c>
      <c r="D64" s="6">
        <v>654.45</v>
      </c>
      <c r="E64" s="6">
        <v>415.87</v>
      </c>
      <c r="F64" s="6">
        <v>157.95999999999998</v>
      </c>
      <c r="G64" s="6">
        <v>176.85</v>
      </c>
      <c r="H64" s="6">
        <v>113.58999999999999</v>
      </c>
      <c r="I64" s="6">
        <v>0</v>
      </c>
      <c r="J64" s="6">
        <v>13.909999999999998</v>
      </c>
      <c r="K64" s="6">
        <v>0.6</v>
      </c>
      <c r="L64" s="6">
        <v>101.49999999999999</v>
      </c>
      <c r="M64" s="7">
        <v>2333.77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15">
      <c r="A65" s="9">
        <v>64</v>
      </c>
      <c r="B65" s="10" t="s">
        <v>76</v>
      </c>
      <c r="C65" s="11">
        <v>15011.17</v>
      </c>
      <c r="D65" s="11">
        <v>17594.13</v>
      </c>
      <c r="E65" s="11">
        <v>12636.41</v>
      </c>
      <c r="F65" s="11">
        <v>3228.67</v>
      </c>
      <c r="G65" s="11">
        <v>5168.84</v>
      </c>
      <c r="H65" s="11">
        <v>3563.54</v>
      </c>
      <c r="I65" s="11">
        <v>2289.4299999999994</v>
      </c>
      <c r="J65" s="11">
        <v>536.71</v>
      </c>
      <c r="K65" s="11">
        <v>134.83999999999997</v>
      </c>
      <c r="L65" s="11">
        <v>1776.3899999999999</v>
      </c>
      <c r="M65" s="12">
        <v>61940.13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ht="15">
      <c r="A66" s="4">
        <v>65</v>
      </c>
      <c r="B66" s="5" t="s">
        <v>77</v>
      </c>
      <c r="C66" s="6">
        <v>1143.5900000000001</v>
      </c>
      <c r="D66" s="6">
        <v>1311.43</v>
      </c>
      <c r="E66" s="6">
        <v>809.27</v>
      </c>
      <c r="F66" s="6">
        <v>631.34</v>
      </c>
      <c r="G66" s="6">
        <v>288.56</v>
      </c>
      <c r="H66" s="6">
        <v>222.42000000000002</v>
      </c>
      <c r="I66" s="6">
        <v>4.98</v>
      </c>
      <c r="J66" s="6">
        <v>18.97</v>
      </c>
      <c r="K66" s="6">
        <v>14.09</v>
      </c>
      <c r="L66" s="6">
        <v>140.3</v>
      </c>
      <c r="M66" s="7">
        <v>4584.950000000001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ht="15">
      <c r="A67" s="9">
        <v>66</v>
      </c>
      <c r="B67" s="10" t="s">
        <v>78</v>
      </c>
      <c r="C67" s="11">
        <v>2492.4300000000003</v>
      </c>
      <c r="D67" s="11">
        <v>2520.8</v>
      </c>
      <c r="E67" s="11">
        <v>1406.19</v>
      </c>
      <c r="F67" s="11">
        <v>326.61999999999995</v>
      </c>
      <c r="G67" s="11">
        <v>445.08</v>
      </c>
      <c r="H67" s="11">
        <v>333.45000000000005</v>
      </c>
      <c r="I67" s="11">
        <v>160.42000000000004</v>
      </c>
      <c r="J67" s="11">
        <v>7.02</v>
      </c>
      <c r="K67" s="11">
        <v>4.78</v>
      </c>
      <c r="L67" s="11">
        <v>225.48</v>
      </c>
      <c r="M67" s="12">
        <v>7922.2699999999995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ht="15">
      <c r="A68" s="4">
        <v>67</v>
      </c>
      <c r="B68" s="5" t="s">
        <v>79</v>
      </c>
      <c r="C68" s="6">
        <v>953.1599999999999</v>
      </c>
      <c r="D68" s="6">
        <v>1101.15</v>
      </c>
      <c r="E68" s="6">
        <v>961.23</v>
      </c>
      <c r="F68" s="6">
        <v>237.7</v>
      </c>
      <c r="G68" s="6">
        <v>275.97</v>
      </c>
      <c r="H68" s="6">
        <v>189.91000000000003</v>
      </c>
      <c r="I68" s="6">
        <v>21.19</v>
      </c>
      <c r="J68" s="6">
        <v>16.57</v>
      </c>
      <c r="K68" s="6">
        <v>9.56</v>
      </c>
      <c r="L68" s="6">
        <v>95.57</v>
      </c>
      <c r="M68" s="7">
        <v>3862.01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1:62" ht="15">
      <c r="A69" s="9">
        <v>68</v>
      </c>
      <c r="B69" s="10" t="s">
        <v>80</v>
      </c>
      <c r="C69" s="11">
        <v>0</v>
      </c>
      <c r="D69" s="11">
        <v>54</v>
      </c>
      <c r="E69" s="11">
        <v>173.26</v>
      </c>
      <c r="F69" s="11">
        <v>0</v>
      </c>
      <c r="G69" s="11">
        <v>31.12</v>
      </c>
      <c r="H69" s="11">
        <v>140.47</v>
      </c>
      <c r="I69" s="11">
        <v>0</v>
      </c>
      <c r="J69" s="11">
        <v>0</v>
      </c>
      <c r="K69" s="11">
        <v>0</v>
      </c>
      <c r="L69" s="11">
        <v>52.51</v>
      </c>
      <c r="M69" s="12">
        <v>451.36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1:62" ht="15">
      <c r="A70" s="14" t="s">
        <v>81</v>
      </c>
      <c r="B70" s="5" t="s">
        <v>82</v>
      </c>
      <c r="C70" s="6">
        <v>176.37</v>
      </c>
      <c r="D70" s="6">
        <v>192.46</v>
      </c>
      <c r="E70" s="6">
        <v>141.01</v>
      </c>
      <c r="F70" s="6">
        <v>2.08</v>
      </c>
      <c r="G70" s="6">
        <v>3</v>
      </c>
      <c r="H70" s="6">
        <v>0</v>
      </c>
      <c r="I70" s="6">
        <v>0</v>
      </c>
      <c r="J70" s="6">
        <v>0</v>
      </c>
      <c r="K70" s="6">
        <v>0</v>
      </c>
      <c r="L70" s="6">
        <v>3.71</v>
      </c>
      <c r="M70" s="7">
        <v>518.6300000000001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ht="15">
      <c r="A71" s="15" t="s">
        <v>83</v>
      </c>
      <c r="B71" s="10" t="s">
        <v>84</v>
      </c>
      <c r="C71" s="11">
        <v>185.76</v>
      </c>
      <c r="D71" s="11">
        <v>298.35</v>
      </c>
      <c r="E71" s="11">
        <v>85.36999999999999</v>
      </c>
      <c r="F71" s="11">
        <v>32.09</v>
      </c>
      <c r="G71" s="11">
        <v>27.440000000000005</v>
      </c>
      <c r="H71" s="11">
        <v>1.7999999999999998</v>
      </c>
      <c r="I71" s="11">
        <v>2.75</v>
      </c>
      <c r="J71" s="11">
        <v>0</v>
      </c>
      <c r="K71" s="11">
        <v>0</v>
      </c>
      <c r="L71" s="11">
        <v>0</v>
      </c>
      <c r="M71" s="12">
        <v>633.5600000000001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ht="15">
      <c r="A72" s="14" t="s">
        <v>85</v>
      </c>
      <c r="B72" s="5" t="s">
        <v>86</v>
      </c>
      <c r="C72" s="6">
        <v>496.73</v>
      </c>
      <c r="D72" s="6">
        <v>778.66</v>
      </c>
      <c r="E72" s="6">
        <v>0</v>
      </c>
      <c r="F72" s="6">
        <v>53.83</v>
      </c>
      <c r="G72" s="6">
        <v>76.27000000000001</v>
      </c>
      <c r="H72" s="6">
        <v>0</v>
      </c>
      <c r="I72" s="6">
        <v>28.979999999999997</v>
      </c>
      <c r="J72" s="6">
        <v>18.06</v>
      </c>
      <c r="K72" s="6">
        <v>3.0300000000000002</v>
      </c>
      <c r="L72" s="6">
        <v>0</v>
      </c>
      <c r="M72" s="7">
        <v>1455.5599999999997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1:62" ht="15">
      <c r="A73" s="15" t="s">
        <v>87</v>
      </c>
      <c r="B73" s="10" t="s">
        <v>88</v>
      </c>
      <c r="C73" s="11">
        <v>343.11</v>
      </c>
      <c r="D73" s="11">
        <v>197.14</v>
      </c>
      <c r="E73" s="11">
        <v>0</v>
      </c>
      <c r="F73" s="11">
        <v>64.02</v>
      </c>
      <c r="G73" s="11">
        <v>33.66</v>
      </c>
      <c r="H73" s="11">
        <v>0</v>
      </c>
      <c r="I73" s="11">
        <v>10.59</v>
      </c>
      <c r="J73" s="11">
        <v>9.38</v>
      </c>
      <c r="K73" s="11">
        <v>0</v>
      </c>
      <c r="L73" s="11">
        <v>0</v>
      </c>
      <c r="M73" s="12">
        <v>657.9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  <row r="74" spans="1:62" ht="15">
      <c r="A74" s="14" t="s">
        <v>89</v>
      </c>
      <c r="B74" s="5" t="s">
        <v>90</v>
      </c>
      <c r="C74" s="6">
        <v>325.93</v>
      </c>
      <c r="D74" s="6">
        <v>568.6</v>
      </c>
      <c r="E74" s="6">
        <v>504.21999999999997</v>
      </c>
      <c r="F74" s="6">
        <v>41.97</v>
      </c>
      <c r="G74" s="6">
        <v>106.08</v>
      </c>
      <c r="H74" s="6">
        <v>81.37</v>
      </c>
      <c r="I74" s="6">
        <v>4.22</v>
      </c>
      <c r="J74" s="6">
        <v>0</v>
      </c>
      <c r="K74" s="6">
        <v>0</v>
      </c>
      <c r="L74" s="6">
        <v>72.31</v>
      </c>
      <c r="M74" s="7">
        <v>1704.7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</row>
    <row r="75" spans="1:62" ht="15">
      <c r="A75" s="15" t="s">
        <v>91</v>
      </c>
      <c r="B75" s="10" t="s">
        <v>92</v>
      </c>
      <c r="C75" s="11">
        <v>207.57999999999998</v>
      </c>
      <c r="D75" s="11">
        <v>320.40999999999997</v>
      </c>
      <c r="E75" s="11">
        <v>402.62</v>
      </c>
      <c r="F75" s="11">
        <v>9.02</v>
      </c>
      <c r="G75" s="11">
        <v>138.36</v>
      </c>
      <c r="H75" s="11">
        <v>53.269999999999996</v>
      </c>
      <c r="I75" s="11">
        <v>0</v>
      </c>
      <c r="J75" s="11">
        <v>0</v>
      </c>
      <c r="K75" s="11">
        <v>0</v>
      </c>
      <c r="L75" s="11">
        <v>0</v>
      </c>
      <c r="M75" s="12">
        <v>1131.26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spans="1:62" ht="15">
      <c r="A76" s="14" t="s">
        <v>93</v>
      </c>
      <c r="B76" s="5" t="s">
        <v>94</v>
      </c>
      <c r="C76" s="6">
        <v>0</v>
      </c>
      <c r="D76" s="6">
        <v>5778.83</v>
      </c>
      <c r="E76" s="6">
        <v>29403.140000000003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7">
        <v>35181.97</v>
      </c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</row>
    <row r="77" spans="1:62" ht="15">
      <c r="A77" s="16"/>
      <c r="B77" s="16" t="s">
        <v>95</v>
      </c>
      <c r="C77" s="17">
        <v>613022.3000000003</v>
      </c>
      <c r="D77" s="17">
        <v>750543.7700000001</v>
      </c>
      <c r="E77" s="17">
        <v>568004.2399999999</v>
      </c>
      <c r="F77" s="17">
        <v>144697.53999999995</v>
      </c>
      <c r="G77" s="17">
        <v>219908.08</v>
      </c>
      <c r="H77" s="17">
        <v>132658.28000000003</v>
      </c>
      <c r="I77" s="17">
        <v>172192.96000000008</v>
      </c>
      <c r="J77" s="17">
        <v>19152.56</v>
      </c>
      <c r="K77" s="17">
        <v>5759.060000000002</v>
      </c>
      <c r="L77" s="17">
        <v>72675.98000000001</v>
      </c>
      <c r="M77" s="18">
        <v>2698614.7700000014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</row>
    <row r="78" spans="3:62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</row>
    <row r="79" spans="3:13" ht="12.7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</sheetData>
  <sheetProtection/>
  <printOptions/>
  <pageMargins left="0.75" right="0.28" top="1" bottom="0.56" header="0.5" footer="0.16"/>
  <pageSetup horizontalDpi="600" verticalDpi="600" orientation="portrait" scale="60" r:id="rId1"/>
  <headerFooter differentFirst="1" alignWithMargins="0">
    <oddHeader>&amp;C&amp;"+,Regular"&amp;26&amp;A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money.wayne</cp:lastModifiedBy>
  <cp:lastPrinted>2009-12-11T18:43:28Z</cp:lastPrinted>
  <dcterms:created xsi:type="dcterms:W3CDTF">2009-12-11T16:46:47Z</dcterms:created>
  <dcterms:modified xsi:type="dcterms:W3CDTF">2009-12-11T21:17:57Z</dcterms:modified>
  <cp:category/>
  <cp:version/>
  <cp:contentType/>
  <cp:contentStatus/>
</cp:coreProperties>
</file>