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55" windowWidth="15330" windowHeight="3900" tabRatio="499" activeTab="0"/>
  </bookViews>
  <sheets>
    <sheet name="Cover" sheetId="1" r:id="rId1"/>
    <sheet name="Diff" sheetId="2" r:id="rId2"/>
    <sheet name="Percent" sheetId="3" r:id="rId3"/>
    <sheet name="Final FTE By Prog" sheetId="4" state="hidden" r:id="rId4"/>
    <sheet name="Final FTE By Grade" sheetId="5" state="hidden" r:id="rId5"/>
    <sheet name="Final FTE BGBP" sheetId="6" state="hidden" r:id="rId6"/>
    <sheet name="BG Test" sheetId="7" state="hidden" r:id="rId7"/>
    <sheet name="BP Test" sheetId="8" state="hidden" r:id="rId8"/>
    <sheet name="Cross Check" sheetId="9" state="hidden" r:id="rId9"/>
  </sheets>
  <externalReferences>
    <externalReference r:id="rId12"/>
  </externalReferences>
  <definedNames>
    <definedName name="FTE_Forecast_2005_06" localSheetId="3">'Final FTE By Prog'!$B$4:$L$77</definedName>
    <definedName name="FTEDATA">#REF!</definedName>
    <definedName name="HTML_CodePage" hidden="1">1252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'Diff'!$A$1:$O$46</definedName>
    <definedName name="_xlnm.Print_Area" localSheetId="5">'Final FTE BGBP'!$A$4:$BX$80</definedName>
    <definedName name="_xlnm.Print_Area" localSheetId="4">'Final FTE By Grade'!$A$4:$Q$80</definedName>
    <definedName name="_xlnm.Print_Area" localSheetId="3">'Final FTE By Prog'!$A$4:$M$80</definedName>
    <definedName name="_xlnm.Print_Area" localSheetId="2">'Percent'!$A$1:$O$46</definedName>
    <definedName name="_xlnm.Print_Titles" localSheetId="8">'Cross Check'!$A:$B,'Cross Check'!$3:$4</definedName>
    <definedName name="_xlnm.Print_Titles" localSheetId="5">'Final FTE BGBP'!$A:$B,'Final FTE BGBP'!$4:$4</definedName>
    <definedName name="_xlnm.Print_Titles" localSheetId="4">'Final FTE By Grade'!$4:$4</definedName>
    <definedName name="_xlnm.Print_Titles" localSheetId="3">'Final FTE By Prog'!$2:$4</definedName>
    <definedName name="TITLES" localSheetId="2">'Percent'!$A$17:$A$144</definedName>
    <definedName name="TITLES">'Diff'!$A$17:$A$144</definedName>
  </definedNames>
  <calcPr fullCalcOnLoad="1"/>
</workbook>
</file>

<file path=xl/sharedStrings.xml><?xml version="1.0" encoding="utf-8"?>
<sst xmlns="http://schemas.openxmlformats.org/spreadsheetml/2006/main" count="632" uniqueCount="231">
  <si>
    <t>DistNum</t>
  </si>
  <si>
    <t>District</t>
  </si>
  <si>
    <t>101</t>
  </si>
  <si>
    <t>102</t>
  </si>
  <si>
    <t>103</t>
  </si>
  <si>
    <t>111</t>
  </si>
  <si>
    <t>112</t>
  </si>
  <si>
    <t>113</t>
  </si>
  <si>
    <t>130</t>
  </si>
  <si>
    <t>254</t>
  </si>
  <si>
    <t>255</t>
  </si>
  <si>
    <t>300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</si>
  <si>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</si>
  <si>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</si>
  <si>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</si>
  <si>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</si>
  <si>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</si>
  <si>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</si>
  <si>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</si>
  <si>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</si>
  <si>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</si>
  <si>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</si>
  <si>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</si>
  <si>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</si>
  <si>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</si>
  <si>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</si>
  <si>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</si>
  <si>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</si>
  <si>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</si>
  <si>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</si>
  <si>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</si>
  <si>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</si>
  <si>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</si>
  <si>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</si>
  <si>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</si>
  <si>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</si>
  <si>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</si>
  <si>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</si>
  <si>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</si>
  <si>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</si>
  <si>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</si>
  <si>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</si>
  <si>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</si>
  <si>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</si>
  <si>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</si>
  <si>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</si>
  <si>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</si>
  <si>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</si>
  <si>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</si>
  <si>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</si>
  <si>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</si>
  <si>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</si>
  <si>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</si>
  <si>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</si>
  <si>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</si>
  <si>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</si>
  <si>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</si>
  <si>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</si>
  <si>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</si>
  <si>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</si>
  <si>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</si>
  <si>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</si>
  <si>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</si>
  <si>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</si>
  <si>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</si>
  <si>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</si>
  <si>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</si>
  <si>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</si>
  <si>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</si>
  <si>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</si>
  <si>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</si>
  <si>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</si>
  <si>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</si>
  <si>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</si>
  <si>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</si>
  <si>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</si>
  <si>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</si>
  <si>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</si>
  <si>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</si>
  <si>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</si>
  <si>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</si>
  <si>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</t>
  </si>
  <si>
    <t>Dade</t>
  </si>
  <si>
    <t>De Soto</t>
  </si>
  <si>
    <t>FAU Lab School</t>
  </si>
  <si>
    <t>FSU - Broward</t>
  </si>
  <si>
    <t>FSU - Leon</t>
  </si>
  <si>
    <t>UF Lab School</t>
  </si>
  <si>
    <t>Florida Virtual School</t>
  </si>
  <si>
    <t>PK</t>
  </si>
  <si>
    <t>K</t>
  </si>
  <si>
    <t>BG=BP</t>
  </si>
  <si>
    <t>BP=BGBP</t>
  </si>
  <si>
    <t>BG=BGBP</t>
  </si>
  <si>
    <t xml:space="preserve">Check by District Totals </t>
  </si>
  <si>
    <t>Check By District by Program Totals</t>
  </si>
  <si>
    <t>Check by District by Grade Totals</t>
  </si>
  <si>
    <t>REPORT FOR</t>
  </si>
  <si>
    <t>ENROLLMENT ESTIMATING CONFERENCE</t>
  </si>
  <si>
    <t>School District PreK-12 Programs</t>
  </si>
  <si>
    <t>2005-06</t>
  </si>
  <si>
    <t>Diff.</t>
  </si>
  <si>
    <t>2004-05</t>
  </si>
  <si>
    <t>Diff</t>
  </si>
  <si>
    <t>Final</t>
  </si>
  <si>
    <t>(2-1)</t>
  </si>
  <si>
    <t>(4-2)</t>
  </si>
  <si>
    <t>K-12 Basic</t>
  </si>
  <si>
    <t>ESOL</t>
  </si>
  <si>
    <t>Exceptional Students</t>
  </si>
  <si>
    <t>Total Group Two</t>
  </si>
  <si>
    <t xml:space="preserve"> </t>
  </si>
  <si>
    <t xml:space="preserve"> % Diff.</t>
  </si>
  <si>
    <t>% Diff.</t>
  </si>
  <si>
    <t>Basic</t>
  </si>
  <si>
    <t>ESE</t>
  </si>
  <si>
    <t>PK-3</t>
  </si>
  <si>
    <t>4-8</t>
  </si>
  <si>
    <t>9-12</t>
  </si>
  <si>
    <t>Level IV</t>
  </si>
  <si>
    <t>Level V</t>
  </si>
  <si>
    <t>2006-07</t>
  </si>
  <si>
    <t>FAMU</t>
  </si>
  <si>
    <t>FSU-Broward</t>
  </si>
  <si>
    <t>FSU-Leon</t>
  </si>
  <si>
    <t>UF</t>
  </si>
  <si>
    <t>FL Virtual</t>
  </si>
  <si>
    <t>Total K-12 Basic</t>
  </si>
  <si>
    <t>Sub-Total ESE (ESE and ESE Basic)</t>
  </si>
  <si>
    <t>Sub-Total (Basic)</t>
  </si>
  <si>
    <t>Sub-Total (ESE Basic)</t>
  </si>
  <si>
    <t>Sub-Total (ESE)</t>
  </si>
  <si>
    <t>101 GPK</t>
  </si>
  <si>
    <t>101 GK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</si>
  <si>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</si>
  <si>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</si>
  <si>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</si>
  <si>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</si>
  <si>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</si>
  <si>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</si>
  <si>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</si>
  <si>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</si>
  <si>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</si>
  <si>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</si>
  <si>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</si>
  <si>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</si>
  <si>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111 GPK</t>
  </si>
  <si>
    <t>111 GK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</si>
  <si>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</si>
  <si>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</si>
  <si>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</si>
  <si>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</si>
  <si>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</si>
  <si>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</si>
  <si>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</si>
  <si>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</si>
  <si>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</si>
  <si>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</si>
  <si>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</si>
  <si>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</si>
  <si>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130 GK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</si>
  <si>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</si>
  <si>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</si>
  <si>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</si>
  <si>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</si>
  <si>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</si>
  <si>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</si>
  <si>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</si>
  <si>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</si>
  <si>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</si>
  <si>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</si>
  <si>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</si>
  <si>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</si>
  <si>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254 GPK</t>
  </si>
  <si>
    <t>254 GK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</si>
  <si>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</si>
  <si>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</si>
  <si>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</si>
  <si>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</si>
  <si>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</si>
  <si>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</si>
  <si>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</si>
  <si>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</si>
  <si>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</si>
  <si>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</si>
  <si>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</si>
  <si>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</si>
  <si>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GPK</t>
  </si>
  <si>
    <t>255 GK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</si>
  <si>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</si>
  <si>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</si>
  <si>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</si>
  <si>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</si>
  <si>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</si>
  <si>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</si>
  <si>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</si>
  <si>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</si>
  <si>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</si>
  <si>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</si>
  <si>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</si>
  <si>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</si>
  <si>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</si>
  <si>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</si>
  <si>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</si>
  <si>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</si>
  <si>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Career</t>
  </si>
  <si>
    <t>Education</t>
  </si>
  <si>
    <t>4th Calc</t>
  </si>
  <si>
    <t>COMMISSIONER'S LEGISLATIVE BUDGET REQUEST (LBR)</t>
  </si>
  <si>
    <t>FLORIDA SCHOOL DISTRICT PROGRAMS</t>
  </si>
  <si>
    <t>2007-08 Projected Enrollments for Florida School Districts</t>
  </si>
  <si>
    <t>Appropriated</t>
  </si>
  <si>
    <t>FTE</t>
  </si>
  <si>
    <t>2007-08</t>
  </si>
  <si>
    <t>Commissioner's</t>
  </si>
  <si>
    <t>(6-4)</t>
  </si>
  <si>
    <t>(8-6)</t>
  </si>
  <si>
    <t>K-3 (101)</t>
  </si>
  <si>
    <t>4-8 (102)</t>
  </si>
  <si>
    <t>9-12 (103)</t>
  </si>
  <si>
    <t>K-3 ESE in Basic (111)</t>
  </si>
  <si>
    <t>4-8 ESE in Basic (112)</t>
  </si>
  <si>
    <t>9-12 ESE in Basic (113)</t>
  </si>
  <si>
    <t>ESOL (130)</t>
  </si>
  <si>
    <t>ESE Support Level IV (254)</t>
  </si>
  <si>
    <t>ESE Support Level V (255)</t>
  </si>
  <si>
    <t>Career Education (300)</t>
  </si>
  <si>
    <t>2008-09</t>
  </si>
  <si>
    <t>LBR 7/30/07</t>
  </si>
  <si>
    <t>2008-09 Projected Student Enrollment (FTE) for Florida School Districts</t>
  </si>
  <si>
    <t>Compared with FTE for 2004-05 Final, 2005-06 Final, 2006-07 4th Calc and 2007-08 Appropriated.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</si>
</sst>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00"/>
    <numFmt numFmtId="168" formatCode="#,##0.0000"/>
    <numFmt numFmtId="169" formatCode="#,##0.00000"/>
    <numFmt numFmtId="170" formatCode="0.000000"/>
    <numFmt numFmtId="171" formatCode="0.0%"/>
    <numFmt numFmtId="172" formatCode="0.000%"/>
    <numFmt numFmtId="173" formatCode="0.0000%"/>
    <numFmt numFmtId="174" formatCode="0.0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"/>
    <numFmt numFmtId="179" formatCode="mmmm\ d\,\ yyyy"/>
    <numFmt numFmtId="180" formatCode="mm/dd/yy"/>
    <numFmt numFmtId="181" formatCode="[$-409]dddd\,\ mmmm\ dd\,\ yyyy"/>
    <numFmt numFmtId="182" formatCode="[$-F800]dddd\,\ mmmm\ dd\,\ yyyy"/>
    <numFmt numFmtId="183" formatCode="[$-409]mmmm\ d\,\ yyyy;@"/>
    <numFmt numFmtId="184" formatCode="m/d/yy;@"/>
    <numFmt numFmtId="185" formatCode="_(* #,##0.000_);_(* \(#,##0.000\);_(* &quot;-&quot;??_);_(@_)"/>
    <numFmt numFmtId="186" formatCode="_(* #,##0.0000_);_(* \(#,##0.0000\);_(* &quot;-&quot;??_);_(@_)"/>
    <numFmt numFmtId="187" formatCode="#,##0.000000000000000"/>
    <numFmt numFmtId="188" formatCode="#,##0.0000000000000000"/>
    <numFmt numFmtId="189" formatCode="#,##0.00000000000000"/>
    <numFmt numFmtId="190" formatCode="#,##0.0000000000000"/>
    <numFmt numFmtId="191" formatCode="#,##0.000000000000"/>
    <numFmt numFmtId="192" formatCode="#,##0.00000000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\-\ #\ \-"/>
    <numFmt numFmtId="199" formatCode="_(* #,##0.0_);_(* \(#,##0.0\);_(* &quot;-&quot;_);_(@_)"/>
    <numFmt numFmtId="200" formatCode="_(* #,##0.00_);_(* \(#,##0.00\);_(* &quot;-&quot;_);_(@_)"/>
    <numFmt numFmtId="201" formatCode="\T\F"/>
    <numFmt numFmtId="202" formatCode="[$-409]h:mm:ss\ AM/PM"/>
    <numFmt numFmtId="203" formatCode="&quot;DOE&quot;\ m/d/yyyy"/>
  </numFmts>
  <fonts count="17">
    <font>
      <sz val="12"/>
      <name val="Arial"/>
      <family val="0"/>
    </font>
    <font>
      <sz val="10"/>
      <name val="Arial"/>
      <family val="0"/>
    </font>
    <font>
      <sz val="12"/>
      <color indexed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3"/>
      <name val="Arial"/>
      <family val="0"/>
    </font>
    <font>
      <sz val="10"/>
      <color indexed="13"/>
      <name val="Arial"/>
      <family val="0"/>
    </font>
    <font>
      <sz val="11"/>
      <color indexed="13"/>
      <name val="Arial"/>
      <family val="2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22">
      <alignment/>
      <protection/>
    </xf>
    <xf numFmtId="0" fontId="0" fillId="0" borderId="0" xfId="23" applyFont="1" applyAlignment="1">
      <alignment horizontal="left"/>
      <protection/>
    </xf>
    <xf numFmtId="0" fontId="0" fillId="0" borderId="0" xfId="23" applyFont="1">
      <alignment/>
      <protection/>
    </xf>
    <xf numFmtId="0" fontId="7" fillId="0" borderId="0" xfId="23">
      <alignment/>
      <protection/>
    </xf>
    <xf numFmtId="14" fontId="0" fillId="0" borderId="0" xfId="23" applyNumberFormat="1" applyFont="1" applyAlignment="1">
      <alignment horizontal="left"/>
      <protection/>
    </xf>
    <xf numFmtId="0" fontId="0" fillId="0" borderId="0" xfId="22" applyFont="1" applyAlignment="1">
      <alignment horizontal="center"/>
      <protection/>
    </xf>
    <xf numFmtId="0" fontId="8" fillId="0" borderId="0" xfId="22" applyFont="1" applyFill="1" applyBorder="1">
      <alignment/>
      <protection/>
    </xf>
    <xf numFmtId="0" fontId="8" fillId="0" borderId="0" xfId="22" applyFont="1" applyFill="1" applyBorder="1" applyAlignment="1">
      <alignment horizontal="center" wrapText="1"/>
      <protection/>
    </xf>
    <xf numFmtId="43" fontId="8" fillId="0" borderId="0" xfId="15" applyFont="1" applyFill="1" applyBorder="1" applyAlignment="1">
      <alignment/>
    </xf>
    <xf numFmtId="0" fontId="8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/>
      <protection/>
    </xf>
    <xf numFmtId="0" fontId="8" fillId="0" borderId="0" xfId="22" applyFont="1" applyFill="1" applyBorder="1" applyAlignment="1">
      <alignment horizontal="centerContinuous"/>
      <protection/>
    </xf>
    <xf numFmtId="0" fontId="8" fillId="0" borderId="0" xfId="22" applyFont="1" applyFill="1" applyBorder="1" applyAlignment="1" quotePrefix="1">
      <alignment horizontal="center"/>
      <protection/>
    </xf>
    <xf numFmtId="1" fontId="8" fillId="0" borderId="0" xfId="22" applyNumberFormat="1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right"/>
      <protection/>
    </xf>
    <xf numFmtId="0" fontId="8" fillId="0" borderId="0" xfId="22" applyFont="1" applyFill="1" applyBorder="1" applyAlignment="1" quotePrefix="1">
      <alignment horizontal="right"/>
      <protection/>
    </xf>
    <xf numFmtId="1" fontId="8" fillId="0" borderId="0" xfId="22" applyNumberFormat="1" applyFont="1" applyFill="1" applyBorder="1" applyAlignment="1">
      <alignment horizontal="right"/>
      <protection/>
    </xf>
    <xf numFmtId="0" fontId="8" fillId="0" borderId="0" xfId="22" applyFont="1" applyAlignment="1">
      <alignment horizontal="center"/>
      <protection/>
    </xf>
    <xf numFmtId="14" fontId="8" fillId="0" borderId="0" xfId="22" applyNumberFormat="1" applyFont="1" applyFill="1" applyBorder="1" applyAlignment="1">
      <alignment horizontal="center"/>
      <protection/>
    </xf>
    <xf numFmtId="0" fontId="8" fillId="0" borderId="0" xfId="22" applyFont="1">
      <alignment/>
      <protection/>
    </xf>
    <xf numFmtId="41" fontId="8" fillId="0" borderId="0" xfId="22" applyNumberFormat="1" applyFont="1" applyFill="1" applyBorder="1">
      <alignment/>
      <protection/>
    </xf>
    <xf numFmtId="41" fontId="8" fillId="0" borderId="0" xfId="15" applyNumberFormat="1" applyFont="1" applyFill="1" applyBorder="1" applyAlignment="1">
      <alignment/>
    </xf>
    <xf numFmtId="3" fontId="8" fillId="0" borderId="0" xfId="22" applyNumberFormat="1" applyFont="1" applyFill="1" applyBorder="1">
      <alignment/>
      <protection/>
    </xf>
    <xf numFmtId="176" fontId="8" fillId="0" borderId="0" xfId="15" applyNumberFormat="1" applyFont="1" applyFill="1" applyBorder="1" applyAlignment="1">
      <alignment/>
    </xf>
    <xf numFmtId="176" fontId="8" fillId="0" borderId="0" xfId="15" applyNumberFormat="1" applyFont="1" applyFill="1" applyBorder="1" applyAlignment="1">
      <alignment horizontal="right"/>
    </xf>
    <xf numFmtId="41" fontId="8" fillId="0" borderId="0" xfId="22" applyNumberFormat="1" applyFont="1">
      <alignment/>
      <protection/>
    </xf>
    <xf numFmtId="0" fontId="9" fillId="0" borderId="0" xfId="22" applyFont="1" applyFill="1" applyBorder="1">
      <alignment/>
      <protection/>
    </xf>
    <xf numFmtId="3" fontId="8" fillId="0" borderId="0" xfId="15" applyNumberFormat="1" applyFont="1" applyFill="1" applyBorder="1" applyAlignment="1">
      <alignment/>
    </xf>
    <xf numFmtId="3" fontId="8" fillId="0" borderId="0" xfId="15" applyNumberFormat="1" applyFont="1" applyAlignment="1">
      <alignment/>
    </xf>
    <xf numFmtId="176" fontId="8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 applyAlignment="1" quotePrefix="1">
      <alignment horizontal="right"/>
      <protection/>
    </xf>
    <xf numFmtId="3" fontId="9" fillId="0" borderId="0" xfId="22" applyNumberFormat="1" applyFont="1" applyFill="1" applyBorder="1">
      <alignment/>
      <protection/>
    </xf>
    <xf numFmtId="3" fontId="10" fillId="0" borderId="0" xfId="22" applyNumberFormat="1" applyFont="1" applyFill="1" applyBorder="1">
      <alignment/>
      <protection/>
    </xf>
    <xf numFmtId="2" fontId="8" fillId="0" borderId="0" xfId="22" applyNumberFormat="1" applyFont="1" applyFill="1" applyBorder="1" applyAlignment="1">
      <alignment horizontal="right"/>
      <protection/>
    </xf>
    <xf numFmtId="2" fontId="8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171" fontId="8" fillId="0" borderId="0" xfId="25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1" fillId="0" borderId="0" xfId="22" applyFont="1" applyFill="1" applyBorder="1" applyAlignment="1">
      <alignment horizontal="left"/>
      <protection/>
    </xf>
    <xf numFmtId="41" fontId="11" fillId="0" borderId="0" xfId="15" applyNumberFormat="1" applyFont="1" applyFill="1" applyBorder="1" applyAlignment="1">
      <alignment/>
    </xf>
    <xf numFmtId="41" fontId="11" fillId="0" borderId="0" xfId="22" applyNumberFormat="1" applyFont="1" applyFill="1" applyBorder="1">
      <alignment/>
      <protection/>
    </xf>
    <xf numFmtId="3" fontId="11" fillId="0" borderId="0" xfId="22" applyNumberFormat="1" applyFont="1" applyFill="1" applyBorder="1">
      <alignment/>
      <protection/>
    </xf>
    <xf numFmtId="0" fontId="11" fillId="0" borderId="0" xfId="22" applyFont="1" applyFill="1" applyBorder="1">
      <alignment/>
      <protection/>
    </xf>
    <xf numFmtId="41" fontId="11" fillId="0" borderId="0" xfId="22" applyNumberFormat="1" applyFont="1">
      <alignment/>
      <protection/>
    </xf>
    <xf numFmtId="3" fontId="11" fillId="0" borderId="0" xfId="15" applyNumberFormat="1" applyFont="1" applyFill="1" applyBorder="1" applyAlignment="1">
      <alignment/>
    </xf>
    <xf numFmtId="176" fontId="11" fillId="0" borderId="0" xfId="15" applyNumberFormat="1" applyFont="1" applyFill="1" applyBorder="1" applyAlignment="1">
      <alignment/>
    </xf>
    <xf numFmtId="171" fontId="11" fillId="0" borderId="0" xfId="25" applyNumberFormat="1" applyFont="1" applyFill="1" applyBorder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10" fillId="0" borderId="0" xfId="22" applyFont="1" applyFill="1" applyBorder="1">
      <alignment/>
      <protection/>
    </xf>
    <xf numFmtId="198" fontId="8" fillId="0" borderId="0" xfId="22" applyNumberFormat="1" applyFont="1" applyFill="1" applyBorder="1" applyAlignment="1">
      <alignment horizontal="center"/>
      <protection/>
    </xf>
    <xf numFmtId="198" fontId="8" fillId="0" borderId="0" xfId="22" applyNumberFormat="1" applyFont="1" applyFill="1" applyBorder="1" applyAlignment="1" quotePrefix="1">
      <alignment horizontal="center"/>
      <protection/>
    </xf>
    <xf numFmtId="0" fontId="8" fillId="0" borderId="0" xfId="22" applyFont="1" applyFill="1" applyBorder="1" applyAlignment="1" quotePrefix="1">
      <alignment horizontal="left"/>
      <protection/>
    </xf>
    <xf numFmtId="0" fontId="1" fillId="0" borderId="0" xfId="21" applyFont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4" fontId="1" fillId="0" borderId="0" xfId="0" applyNumberFormat="1" applyFont="1" applyAlignment="1">
      <alignment/>
    </xf>
    <xf numFmtId="0" fontId="5" fillId="0" borderId="0" xfId="24" applyFont="1" applyAlignment="1">
      <alignment horizontal="right"/>
      <protection/>
    </xf>
    <xf numFmtId="0" fontId="5" fillId="0" borderId="0" xfId="24" applyFont="1">
      <alignment/>
      <protection/>
    </xf>
    <xf numFmtId="0" fontId="5" fillId="0" borderId="1" xfId="24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24" applyNumberFormat="1" applyFont="1">
      <alignment/>
      <protection/>
    </xf>
    <xf numFmtId="18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22" applyFont="1" applyFill="1" applyBorder="1" applyAlignment="1">
      <alignment horizontal="right"/>
      <protection/>
    </xf>
    <xf numFmtId="0" fontId="1" fillId="0" borderId="0" xfId="0" applyNumberFormat="1" applyFont="1" applyAlignment="1">
      <alignment horizontal="right"/>
    </xf>
    <xf numFmtId="3" fontId="11" fillId="0" borderId="0" xfId="15" applyNumberFormat="1" applyFont="1" applyAlignment="1">
      <alignment/>
    </xf>
    <xf numFmtId="14" fontId="8" fillId="0" borderId="0" xfId="22" applyNumberFormat="1" applyFont="1" applyAlignment="1">
      <alignment horizontal="center"/>
      <protection/>
    </xf>
    <xf numFmtId="203" fontId="8" fillId="0" borderId="0" xfId="22" applyNumberFormat="1" applyFont="1" applyFill="1" applyBorder="1" applyAlignment="1">
      <alignment horizontal="right"/>
      <protection/>
    </xf>
    <xf numFmtId="0" fontId="16" fillId="0" borderId="0" xfId="23" applyFont="1" applyAlignment="1">
      <alignment horizontal="left"/>
      <protection/>
    </xf>
    <xf numFmtId="182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179" fontId="8" fillId="0" borderId="0" xfId="22" applyNumberFormat="1" applyFont="1" applyFill="1" applyBorder="1" applyAlignment="1" quotePrefix="1">
      <alignment horizontal="center"/>
      <protection/>
    </xf>
    <xf numFmtId="0" fontId="8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-04 3rd Calculation FTE" xfId="21"/>
    <cellStyle name="Normal_Final Summary Report 2-28-05" xfId="22"/>
    <cellStyle name="Normal_IMPACT" xfId="23"/>
    <cellStyle name="Normal_martha support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tabSelected="1" workbookViewId="0" topLeftCell="A3">
      <selection activeCell="A15" sqref="A15"/>
    </sheetView>
  </sheetViews>
  <sheetFormatPr defaultColWidth="8.88671875" defaultRowHeight="15"/>
  <cols>
    <col min="1" max="9" width="10.21484375" style="10" customWidth="1"/>
    <col min="10" max="16384" width="6.21484375" style="10" customWidth="1"/>
  </cols>
  <sheetData>
    <row r="1" spans="1:9" ht="15">
      <c r="A1" s="88" t="s">
        <v>97</v>
      </c>
      <c r="B1" s="88"/>
      <c r="C1" s="88"/>
      <c r="D1" s="88"/>
      <c r="E1" s="88"/>
      <c r="F1" s="88"/>
      <c r="G1" s="88"/>
      <c r="H1" s="88"/>
      <c r="I1" s="88"/>
    </row>
    <row r="2" spans="1:9" ht="15">
      <c r="A2" s="11"/>
      <c r="B2" s="12"/>
      <c r="C2" s="12"/>
      <c r="D2" s="12"/>
      <c r="E2" s="12"/>
      <c r="F2" s="12"/>
      <c r="G2" s="12"/>
      <c r="H2" s="13"/>
      <c r="I2" s="13"/>
    </row>
    <row r="3" spans="1:9" ht="15">
      <c r="A3" s="88" t="s">
        <v>98</v>
      </c>
      <c r="B3" s="88"/>
      <c r="C3" s="88"/>
      <c r="D3" s="88"/>
      <c r="E3" s="88"/>
      <c r="F3" s="88"/>
      <c r="G3" s="88"/>
      <c r="H3" s="88"/>
      <c r="I3" s="88"/>
    </row>
    <row r="4" spans="1:9" ht="15">
      <c r="A4" s="11"/>
      <c r="B4" s="12"/>
      <c r="C4" s="12"/>
      <c r="D4" s="12"/>
      <c r="E4" s="12"/>
      <c r="F4" s="12"/>
      <c r="G4" s="12"/>
      <c r="H4" s="13"/>
      <c r="I4" s="13"/>
    </row>
    <row r="5" spans="1:9" ht="15">
      <c r="A5" s="88" t="s">
        <v>209</v>
      </c>
      <c r="B5" s="88"/>
      <c r="C5" s="88"/>
      <c r="D5" s="88"/>
      <c r="E5" s="88"/>
      <c r="F5" s="88"/>
      <c r="G5" s="88"/>
      <c r="H5" s="88"/>
      <c r="I5" s="88"/>
    </row>
    <row r="6" spans="1:9" ht="15">
      <c r="A6" s="14"/>
      <c r="B6" s="12"/>
      <c r="C6" s="12"/>
      <c r="D6" s="12"/>
      <c r="E6" s="12"/>
      <c r="F6" s="12"/>
      <c r="G6" s="12"/>
      <c r="H6" s="13"/>
      <c r="I6" s="13"/>
    </row>
    <row r="7" spans="1:9" ht="15">
      <c r="A7" s="88" t="s">
        <v>208</v>
      </c>
      <c r="B7" s="88"/>
      <c r="C7" s="88"/>
      <c r="D7" s="88"/>
      <c r="E7" s="88"/>
      <c r="F7" s="88"/>
      <c r="G7" s="88"/>
      <c r="H7" s="88"/>
      <c r="I7" s="88"/>
    </row>
    <row r="8" spans="1:9" ht="15">
      <c r="A8" s="11"/>
      <c r="B8" s="12"/>
      <c r="C8" s="12"/>
      <c r="D8" s="12"/>
      <c r="E8" s="12"/>
      <c r="F8" s="12"/>
      <c r="G8" s="12"/>
      <c r="H8" s="13"/>
      <c r="I8" s="13"/>
    </row>
    <row r="9" spans="1:9" ht="15">
      <c r="A9" s="11"/>
      <c r="B9" s="12"/>
      <c r="C9" s="12"/>
      <c r="D9" s="12"/>
      <c r="E9" s="12"/>
      <c r="F9" s="12"/>
      <c r="G9" s="12"/>
      <c r="H9" s="13"/>
      <c r="I9" s="13"/>
    </row>
    <row r="10" spans="1:9" ht="15">
      <c r="A10" s="11"/>
      <c r="B10" s="12"/>
      <c r="C10" s="12"/>
      <c r="D10" s="12"/>
      <c r="E10" s="12"/>
      <c r="F10" s="12"/>
      <c r="G10" s="12"/>
      <c r="H10" s="13"/>
      <c r="I10" s="13"/>
    </row>
    <row r="11" spans="1:9" ht="15">
      <c r="A11" s="88"/>
      <c r="B11" s="88"/>
      <c r="C11" s="88"/>
      <c r="D11" s="88"/>
      <c r="E11" s="88"/>
      <c r="F11" s="88"/>
      <c r="G11" s="88"/>
      <c r="H11" s="88"/>
      <c r="I11" s="88"/>
    </row>
    <row r="12" spans="1:9" ht="15">
      <c r="A12" s="87">
        <v>39293</v>
      </c>
      <c r="B12" s="87"/>
      <c r="C12" s="87"/>
      <c r="D12" s="87"/>
      <c r="E12" s="87"/>
      <c r="F12" s="87"/>
      <c r="G12" s="87"/>
      <c r="H12" s="87"/>
      <c r="I12" s="87"/>
    </row>
    <row r="13" spans="1:9" ht="15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15">
      <c r="A14" s="11"/>
      <c r="B14" s="12"/>
      <c r="C14" s="12"/>
      <c r="D14" s="12"/>
      <c r="E14" s="12"/>
      <c r="F14" s="12"/>
      <c r="G14" s="12"/>
      <c r="H14" s="13"/>
      <c r="I14" s="13"/>
    </row>
    <row r="15" spans="1:9" ht="23.25">
      <c r="A15" s="86"/>
      <c r="B15" s="12"/>
      <c r="C15" s="12"/>
      <c r="D15" s="12"/>
      <c r="F15" s="12"/>
      <c r="G15" s="12"/>
      <c r="H15" s="13"/>
      <c r="I15" s="13"/>
    </row>
    <row r="16" spans="1:9" ht="15">
      <c r="A16" s="11"/>
      <c r="B16" s="12"/>
      <c r="C16" s="12"/>
      <c r="D16" s="12"/>
      <c r="E16" s="12"/>
      <c r="F16" s="12"/>
      <c r="G16" s="12"/>
      <c r="H16" s="13"/>
      <c r="I16" s="13"/>
    </row>
    <row r="17" spans="1:9" ht="15">
      <c r="A17" s="11"/>
      <c r="B17" s="12"/>
      <c r="C17" s="12"/>
      <c r="D17" s="12"/>
      <c r="E17" s="12"/>
      <c r="F17" s="12"/>
      <c r="G17" s="12"/>
      <c r="H17" s="13"/>
      <c r="I17" s="13"/>
    </row>
    <row r="18" spans="1:9" ht="15">
      <c r="A18" s="11"/>
      <c r="B18" s="12"/>
      <c r="C18" s="12"/>
      <c r="D18" s="12"/>
      <c r="E18" s="12"/>
      <c r="F18" s="12"/>
      <c r="G18" s="12"/>
      <c r="H18" s="13"/>
      <c r="I18" s="13"/>
    </row>
    <row r="19" spans="1:9" ht="15">
      <c r="A19" s="11"/>
      <c r="B19" s="12"/>
      <c r="C19" s="12"/>
      <c r="D19" s="12"/>
      <c r="E19" s="12"/>
      <c r="F19" s="12"/>
      <c r="G19" s="12"/>
      <c r="H19" s="13"/>
      <c r="I19" s="13"/>
    </row>
    <row r="20" spans="1:9" ht="15">
      <c r="A20" s="11"/>
      <c r="B20" s="12"/>
      <c r="C20" s="12"/>
      <c r="D20" s="12"/>
      <c r="E20" s="12"/>
      <c r="F20" s="12"/>
      <c r="G20" s="12"/>
      <c r="H20" s="13"/>
      <c r="I20" s="13"/>
    </row>
    <row r="21" spans="1:9" ht="15">
      <c r="A21" s="11"/>
      <c r="B21" s="12"/>
      <c r="C21" s="12"/>
      <c r="D21" s="12"/>
      <c r="E21" s="12"/>
      <c r="F21" s="12"/>
      <c r="G21" s="12"/>
      <c r="H21" s="13"/>
      <c r="I21" s="13"/>
    </row>
    <row r="22" spans="1:9" ht="15">
      <c r="A22" s="88" t="s">
        <v>229</v>
      </c>
      <c r="B22" s="88"/>
      <c r="C22" s="88"/>
      <c r="D22" s="88"/>
      <c r="E22" s="88"/>
      <c r="F22" s="88"/>
      <c r="G22" s="88"/>
      <c r="H22" s="88"/>
      <c r="I22" s="88"/>
    </row>
    <row r="23" spans="1:9" ht="15">
      <c r="A23" s="88" t="s">
        <v>230</v>
      </c>
      <c r="B23" s="88"/>
      <c r="C23" s="88"/>
      <c r="D23" s="88"/>
      <c r="E23" s="88"/>
      <c r="F23" s="88"/>
      <c r="G23" s="88"/>
      <c r="H23" s="88"/>
      <c r="I23" s="88"/>
    </row>
    <row r="24" spans="1:9" ht="15">
      <c r="A24" s="15"/>
      <c r="B24" s="15"/>
      <c r="C24" s="15"/>
      <c r="D24" s="15"/>
      <c r="E24" s="15"/>
      <c r="F24" s="15"/>
      <c r="G24" s="15"/>
      <c r="H24" s="15"/>
      <c r="I24" s="15"/>
    </row>
  </sheetData>
  <sheetProtection/>
  <mergeCells count="9">
    <mergeCell ref="A1:I1"/>
    <mergeCell ref="A3:I3"/>
    <mergeCell ref="A5:I5"/>
    <mergeCell ref="A11:I11"/>
    <mergeCell ref="A7:I7"/>
    <mergeCell ref="A12:I12"/>
    <mergeCell ref="A13:I13"/>
    <mergeCell ref="A22:I22"/>
    <mergeCell ref="A23:I23"/>
  </mergeCells>
  <printOptions horizontalCentered="1" verticalCentered="1"/>
  <pageMargins left="0.55" right="0.56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P225"/>
  <sheetViews>
    <sheetView zoomScale="70" zoomScaleNormal="70" workbookViewId="0" topLeftCell="A1">
      <selection activeCell="A46" sqref="A46"/>
    </sheetView>
  </sheetViews>
  <sheetFormatPr defaultColWidth="6.5546875" defaultRowHeight="15"/>
  <cols>
    <col min="1" max="1" width="30.3359375" style="16" customWidth="1"/>
    <col min="2" max="2" width="15.88671875" style="16" customWidth="1"/>
    <col min="3" max="3" width="12.5546875" style="16" bestFit="1" customWidth="1"/>
    <col min="4" max="4" width="1.77734375" style="16" customWidth="1"/>
    <col min="5" max="5" width="9.6640625" style="16" customWidth="1"/>
    <col min="6" max="6" width="0.9921875" style="16" customWidth="1"/>
    <col min="7" max="7" width="13.21484375" style="16" bestFit="1" customWidth="1"/>
    <col min="8" max="8" width="1.77734375" style="16" customWidth="1"/>
    <col min="9" max="9" width="9.88671875" style="16" bestFit="1" customWidth="1"/>
    <col min="10" max="10" width="15.4453125" style="16" customWidth="1"/>
    <col min="11" max="11" width="1.4375" style="16" customWidth="1"/>
    <col min="12" max="12" width="9.99609375" style="16" customWidth="1"/>
    <col min="13" max="13" width="15.21484375" style="16" bestFit="1" customWidth="1"/>
    <col min="14" max="14" width="1.4375" style="16" customWidth="1"/>
    <col min="15" max="15" width="11.99609375" style="16" bestFit="1" customWidth="1"/>
    <col min="16" max="16" width="6.5546875" style="16" customWidth="1"/>
    <col min="17" max="17" width="14.4453125" style="16" bestFit="1" customWidth="1"/>
    <col min="18" max="18" width="0.671875" style="16" customWidth="1"/>
    <col min="19" max="19" width="9.3359375" style="16" bestFit="1" customWidth="1"/>
    <col min="20" max="20" width="6.5546875" style="16" customWidth="1"/>
    <col min="21" max="21" width="9.6640625" style="16" bestFit="1" customWidth="1"/>
    <col min="22" max="22" width="6.5546875" style="16" customWidth="1"/>
    <col min="23" max="23" width="9.6640625" style="16" bestFit="1" customWidth="1"/>
    <col min="24" max="24" width="7.77734375" style="16" bestFit="1" customWidth="1"/>
    <col min="25" max="16384" width="6.5546875" style="16" customWidth="1"/>
  </cols>
  <sheetData>
    <row r="1" ht="13.5" customHeight="1">
      <c r="M1" s="17"/>
    </row>
    <row r="2" ht="13.5" customHeight="1">
      <c r="M2" s="18"/>
    </row>
    <row r="3" spans="1:15" ht="13.5" customHeight="1">
      <c r="A3" s="90" t="str">
        <f>Cover!A7</f>
        <v>COMMISSIONER'S LEGISLATIVE BUDGET REQUEST (LBR)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2" customHeight="1">
      <c r="A4" s="90" t="s">
        <v>210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2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2" customHeight="1">
      <c r="A6" s="90" t="s">
        <v>99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2" customHeight="1">
      <c r="A7" s="89">
        <f>Cover!A12</f>
        <v>39293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2" ht="13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5" ht="12.75" customHeight="1">
      <c r="B9" s="19"/>
      <c r="C9" s="22"/>
      <c r="D9" s="19"/>
      <c r="E9" s="19"/>
      <c r="F9" s="19"/>
      <c r="G9" s="23"/>
      <c r="H9" s="19"/>
      <c r="I9" s="19"/>
      <c r="J9" s="19"/>
      <c r="K9" s="19"/>
      <c r="L9" s="19"/>
      <c r="M9" s="19"/>
      <c r="N9" s="19"/>
      <c r="O9" s="19"/>
    </row>
    <row r="10" spans="1:15" ht="14.25" customHeight="1">
      <c r="A10" s="20"/>
      <c r="B10" s="24"/>
      <c r="C10" s="25"/>
      <c r="D10" s="24"/>
      <c r="E10" s="24"/>
      <c r="F10" s="26"/>
      <c r="G10" s="24"/>
      <c r="H10" s="24"/>
      <c r="I10" s="24"/>
      <c r="N10" s="24"/>
      <c r="O10" s="24"/>
    </row>
    <row r="11" spans="2:15" ht="12.75" customHeight="1">
      <c r="B11" s="19"/>
      <c r="C11" s="22"/>
      <c r="D11" s="19"/>
      <c r="E11" s="19"/>
      <c r="F11" s="19"/>
      <c r="G11" s="19"/>
      <c r="H11" s="19"/>
      <c r="I11" s="19"/>
      <c r="M11" s="19"/>
      <c r="N11" s="19"/>
      <c r="O11" s="19"/>
    </row>
    <row r="12" spans="2:15" ht="12.75" customHeight="1">
      <c r="B12" s="19"/>
      <c r="C12" s="22"/>
      <c r="D12" s="19"/>
      <c r="E12" s="19"/>
      <c r="F12" s="19"/>
      <c r="G12" s="19"/>
      <c r="H12" s="19"/>
      <c r="I12" s="19"/>
      <c r="N12" s="19"/>
      <c r="O12" s="19"/>
    </row>
    <row r="13" spans="2:15" ht="12.75" customHeight="1">
      <c r="B13" s="19"/>
      <c r="C13" s="19"/>
      <c r="D13" s="19"/>
      <c r="E13" s="19"/>
      <c r="F13" s="19"/>
      <c r="G13" s="19"/>
      <c r="H13" s="19"/>
      <c r="I13" s="19"/>
      <c r="J13" s="27" t="s">
        <v>213</v>
      </c>
      <c r="K13" s="27"/>
      <c r="L13" s="27"/>
      <c r="M13" s="19" t="s">
        <v>227</v>
      </c>
      <c r="N13" s="19"/>
      <c r="O13" s="19"/>
    </row>
    <row r="14" spans="2:15" ht="14.25">
      <c r="B14" s="19" t="s">
        <v>102</v>
      </c>
      <c r="C14" s="19" t="s">
        <v>100</v>
      </c>
      <c r="D14" s="19"/>
      <c r="E14" s="23" t="s">
        <v>101</v>
      </c>
      <c r="F14" s="19"/>
      <c r="G14" s="19" t="s">
        <v>121</v>
      </c>
      <c r="H14" s="19"/>
      <c r="I14" s="23" t="s">
        <v>101</v>
      </c>
      <c r="J14" s="84" t="s">
        <v>211</v>
      </c>
      <c r="K14" s="84"/>
      <c r="L14" s="23" t="s">
        <v>101</v>
      </c>
      <c r="M14" s="28" t="s">
        <v>214</v>
      </c>
      <c r="N14" s="23"/>
      <c r="O14" s="19" t="s">
        <v>103</v>
      </c>
    </row>
    <row r="15" spans="2:15" ht="15" customHeight="1">
      <c r="B15" s="19" t="s">
        <v>104</v>
      </c>
      <c r="C15" s="19" t="s">
        <v>104</v>
      </c>
      <c r="D15" s="19"/>
      <c r="E15" s="19" t="s">
        <v>105</v>
      </c>
      <c r="F15" s="19"/>
      <c r="G15" s="28" t="s">
        <v>207</v>
      </c>
      <c r="H15" s="19"/>
      <c r="I15" s="19" t="s">
        <v>106</v>
      </c>
      <c r="J15" s="84" t="s">
        <v>212</v>
      </c>
      <c r="K15" s="84"/>
      <c r="L15" s="19" t="s">
        <v>215</v>
      </c>
      <c r="M15" s="19" t="s">
        <v>228</v>
      </c>
      <c r="N15" s="19"/>
      <c r="O15" s="19" t="s">
        <v>216</v>
      </c>
    </row>
    <row r="16" spans="2:19" ht="12" customHeight="1">
      <c r="B16" s="60">
        <v>1</v>
      </c>
      <c r="C16" s="61">
        <v>2</v>
      </c>
      <c r="D16" s="60"/>
      <c r="E16" s="60">
        <v>3</v>
      </c>
      <c r="F16" s="60"/>
      <c r="G16" s="60">
        <v>4</v>
      </c>
      <c r="H16" s="60"/>
      <c r="I16" s="60">
        <v>5</v>
      </c>
      <c r="J16" s="60">
        <v>6</v>
      </c>
      <c r="K16" s="60"/>
      <c r="L16" s="60">
        <v>7</v>
      </c>
      <c r="M16" s="60">
        <v>8</v>
      </c>
      <c r="N16" s="60"/>
      <c r="O16" s="60">
        <v>9</v>
      </c>
      <c r="S16" s="81">
        <f>COUNTIF(S18:S43,FALSE)</f>
        <v>17</v>
      </c>
    </row>
    <row r="17" spans="1:23" ht="13.5" customHeight="1">
      <c r="A17" s="20" t="s">
        <v>107</v>
      </c>
      <c r="C17" s="24"/>
      <c r="I17" s="24"/>
      <c r="J17" s="29"/>
      <c r="K17" s="29"/>
      <c r="L17" s="24"/>
      <c r="N17" s="24"/>
      <c r="Q17" s="20"/>
      <c r="S17" s="24"/>
      <c r="W17" s="24"/>
    </row>
    <row r="18" spans="1:224" ht="13.5" customHeight="1">
      <c r="A18" s="20" t="s">
        <v>217</v>
      </c>
      <c r="B18" s="30">
        <v>595791.62</v>
      </c>
      <c r="C18" s="30">
        <v>605750.41</v>
      </c>
      <c r="D18" s="31"/>
      <c r="E18" s="30">
        <f aca="true" t="shared" si="0" ref="E18:E28">+C18-B18</f>
        <v>9958.790000000037</v>
      </c>
      <c r="F18" s="30"/>
      <c r="G18" s="30">
        <v>603227.34</v>
      </c>
      <c r="H18" s="30"/>
      <c r="I18" s="30">
        <f aca="true" t="shared" si="1" ref="I18:I28">+G18-C18</f>
        <v>-2523.070000000065</v>
      </c>
      <c r="J18" s="30">
        <v>604516.57</v>
      </c>
      <c r="K18" s="30"/>
      <c r="L18" s="30">
        <f>J18-G18</f>
        <v>1289.2299999999814</v>
      </c>
      <c r="M18" s="32">
        <v>606105.61</v>
      </c>
      <c r="N18" s="30"/>
      <c r="O18" s="30">
        <f aca="true" t="shared" si="2" ref="O18:O28">M18-J18</f>
        <v>1589.0400000000373</v>
      </c>
      <c r="P18" s="19"/>
      <c r="Q18" s="20"/>
      <c r="R18" s="24"/>
      <c r="S18" s="82" t="b">
        <f>M18='Final FTE By Prog'!C80</f>
        <v>0</v>
      </c>
      <c r="T18" s="24"/>
      <c r="U18" s="34"/>
      <c r="V18" s="24"/>
      <c r="W18" s="34"/>
      <c r="X18" s="3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</row>
    <row r="19" spans="1:24" ht="13.5" customHeight="1">
      <c r="A19" s="62" t="s">
        <v>218</v>
      </c>
      <c r="B19" s="30">
        <v>740089.92</v>
      </c>
      <c r="C19" s="30">
        <v>737515.05</v>
      </c>
      <c r="D19" s="31"/>
      <c r="E19" s="30">
        <f t="shared" si="0"/>
        <v>-2574.8699999999953</v>
      </c>
      <c r="F19" s="30"/>
      <c r="G19" s="30">
        <v>733522.45</v>
      </c>
      <c r="H19" s="30"/>
      <c r="I19" s="30">
        <f t="shared" si="1"/>
        <v>-3992.600000000093</v>
      </c>
      <c r="J19" s="30">
        <v>728189.56</v>
      </c>
      <c r="K19" s="30"/>
      <c r="L19" s="30">
        <f>J19-G19</f>
        <v>-5332.889999999898</v>
      </c>
      <c r="M19" s="32">
        <v>738668.65</v>
      </c>
      <c r="N19" s="30"/>
      <c r="O19" s="30">
        <f t="shared" si="2"/>
        <v>10479.089999999967</v>
      </c>
      <c r="P19" s="19"/>
      <c r="Q19" s="20"/>
      <c r="S19" s="82" t="b">
        <f>M19='Final FTE By Prog'!D$80</f>
        <v>0</v>
      </c>
      <c r="U19" s="33"/>
      <c r="W19" s="33"/>
      <c r="X19" s="33"/>
    </row>
    <row r="20" spans="1:24" ht="13.5" customHeight="1">
      <c r="A20" s="62" t="s">
        <v>219</v>
      </c>
      <c r="B20" s="30">
        <v>532598.03</v>
      </c>
      <c r="C20" s="30">
        <v>546221.68</v>
      </c>
      <c r="D20" s="31"/>
      <c r="E20" s="30">
        <f t="shared" si="0"/>
        <v>13623.650000000023</v>
      </c>
      <c r="F20" s="30"/>
      <c r="G20" s="30">
        <v>543889.95</v>
      </c>
      <c r="H20" s="30"/>
      <c r="I20" s="30">
        <f t="shared" si="1"/>
        <v>-2331.730000000098</v>
      </c>
      <c r="J20" s="30">
        <v>543098.36</v>
      </c>
      <c r="K20" s="30"/>
      <c r="L20" s="30">
        <f>J20-G20</f>
        <v>-791.5899999999674</v>
      </c>
      <c r="M20" s="32">
        <v>532084.09</v>
      </c>
      <c r="N20" s="30"/>
      <c r="O20" s="30">
        <f t="shared" si="2"/>
        <v>-11014.270000000019</v>
      </c>
      <c r="P20" s="19"/>
      <c r="Q20" s="20"/>
      <c r="S20" s="82" t="b">
        <f>M20='Final FTE By Prog'!E$80</f>
        <v>0</v>
      </c>
      <c r="U20" s="33"/>
      <c r="W20" s="33"/>
      <c r="X20" s="33"/>
    </row>
    <row r="21" spans="1:24" ht="13.5" customHeight="1">
      <c r="A21" s="49" t="s">
        <v>129</v>
      </c>
      <c r="B21" s="50">
        <f>SUM(B18:B20)</f>
        <v>1868479.57</v>
      </c>
      <c r="C21" s="50">
        <f>SUM(C18:C20)</f>
        <v>1889487.1400000001</v>
      </c>
      <c r="D21" s="50"/>
      <c r="E21" s="51">
        <f t="shared" si="0"/>
        <v>21007.570000000065</v>
      </c>
      <c r="F21" s="51"/>
      <c r="G21" s="50">
        <f>SUM(G18:G20)</f>
        <v>1880639.74</v>
      </c>
      <c r="H21" s="51"/>
      <c r="I21" s="51">
        <f t="shared" si="1"/>
        <v>-8847.40000000014</v>
      </c>
      <c r="J21" s="51">
        <f>SUM(J18:J20)</f>
        <v>1875804.4899999998</v>
      </c>
      <c r="K21" s="51"/>
      <c r="L21" s="51">
        <f>J21-G21</f>
        <v>-4835.250000000233</v>
      </c>
      <c r="M21" s="52">
        <f>SUM(M18:M20)</f>
        <v>1876858.35</v>
      </c>
      <c r="N21" s="51"/>
      <c r="O21" s="51">
        <f t="shared" si="2"/>
        <v>1053.8600000003353</v>
      </c>
      <c r="P21" s="19"/>
      <c r="Q21" s="20"/>
      <c r="S21" s="24" t="b">
        <f>M21=SUM('Final FTE By Prog'!C80:E80)</f>
        <v>0</v>
      </c>
      <c r="U21" s="33"/>
      <c r="W21" s="33"/>
      <c r="X21" s="33"/>
    </row>
    <row r="22" spans="1:24" ht="13.5" customHeight="1">
      <c r="A22" s="20"/>
      <c r="B22" s="31"/>
      <c r="C22" s="31"/>
      <c r="D22" s="31"/>
      <c r="E22" s="30"/>
      <c r="F22" s="30"/>
      <c r="G22" s="31"/>
      <c r="H22" s="30"/>
      <c r="I22" s="30"/>
      <c r="J22" s="30"/>
      <c r="K22" s="30"/>
      <c r="L22" s="30"/>
      <c r="M22" s="32"/>
      <c r="N22" s="30"/>
      <c r="O22" s="30"/>
      <c r="P22" s="19"/>
      <c r="Q22" s="20"/>
      <c r="S22" s="24"/>
      <c r="U22" s="33"/>
      <c r="W22" s="33"/>
      <c r="X22" s="33"/>
    </row>
    <row r="23" spans="1:24" ht="13.5" customHeight="1">
      <c r="A23" s="20" t="s">
        <v>220</v>
      </c>
      <c r="B23" s="30">
        <v>142095.68</v>
      </c>
      <c r="C23" s="30">
        <v>142367.23</v>
      </c>
      <c r="D23" s="31"/>
      <c r="E23" s="30">
        <f t="shared" si="0"/>
        <v>271.55000000001746</v>
      </c>
      <c r="F23" s="30"/>
      <c r="G23" s="30">
        <v>140940.7</v>
      </c>
      <c r="H23" s="30"/>
      <c r="I23" s="30">
        <f t="shared" si="1"/>
        <v>-1426.5299999999988</v>
      </c>
      <c r="J23" s="30">
        <v>141157.6</v>
      </c>
      <c r="K23" s="30"/>
      <c r="L23" s="30">
        <f>J23-G23</f>
        <v>216.89999999999418</v>
      </c>
      <c r="M23" s="32">
        <v>141867.34</v>
      </c>
      <c r="N23" s="30"/>
      <c r="O23" s="30">
        <f t="shared" si="2"/>
        <v>709.7399999999907</v>
      </c>
      <c r="P23" s="19"/>
      <c r="Q23" s="20"/>
      <c r="S23" s="82" t="b">
        <f>M23='Final FTE By Prog'!F$80</f>
        <v>0</v>
      </c>
      <c r="U23" s="33"/>
      <c r="W23" s="33"/>
      <c r="X23" s="33"/>
    </row>
    <row r="24" spans="1:24" ht="13.5" customHeight="1">
      <c r="A24" s="62" t="s">
        <v>221</v>
      </c>
      <c r="B24" s="30">
        <v>224801.93</v>
      </c>
      <c r="C24" s="30">
        <v>223302.69</v>
      </c>
      <c r="D24" s="31"/>
      <c r="E24" s="30">
        <f t="shared" si="0"/>
        <v>-1499.2399999999907</v>
      </c>
      <c r="F24" s="30"/>
      <c r="G24" s="30">
        <v>220467.61</v>
      </c>
      <c r="H24" s="30"/>
      <c r="I24" s="30">
        <f t="shared" si="1"/>
        <v>-2835.0800000000163</v>
      </c>
      <c r="J24" s="30">
        <v>220882.65</v>
      </c>
      <c r="K24" s="30"/>
      <c r="L24" s="30">
        <f>J24-G24</f>
        <v>415.04000000000815</v>
      </c>
      <c r="M24" s="32">
        <v>223837.68</v>
      </c>
      <c r="N24" s="30"/>
      <c r="O24" s="30">
        <f t="shared" si="2"/>
        <v>2955.029999999999</v>
      </c>
      <c r="P24" s="19"/>
      <c r="Q24" s="20"/>
      <c r="S24" s="82" t="b">
        <f>M24='Final FTE By Prog'!G$80</f>
        <v>0</v>
      </c>
      <c r="U24" s="33"/>
      <c r="W24" s="33"/>
      <c r="X24" s="33"/>
    </row>
    <row r="25" spans="1:24" ht="13.5" customHeight="1">
      <c r="A25" s="20" t="s">
        <v>222</v>
      </c>
      <c r="B25" s="30">
        <v>124049.16</v>
      </c>
      <c r="C25" s="30">
        <v>129035.7</v>
      </c>
      <c r="D25" s="30"/>
      <c r="E25" s="30">
        <f t="shared" si="0"/>
        <v>4986.539999999994</v>
      </c>
      <c r="F25" s="30"/>
      <c r="G25" s="30">
        <v>135862.46</v>
      </c>
      <c r="H25" s="30"/>
      <c r="I25" s="30">
        <f t="shared" si="1"/>
        <v>6826.759999999995</v>
      </c>
      <c r="J25" s="30">
        <v>138175.79</v>
      </c>
      <c r="K25" s="30"/>
      <c r="L25" s="30">
        <f>J25-G25</f>
        <v>2313.3300000000163</v>
      </c>
      <c r="M25" s="32">
        <v>134859.6</v>
      </c>
      <c r="N25" s="30"/>
      <c r="O25" s="30">
        <f t="shared" si="2"/>
        <v>-3316.1900000000023</v>
      </c>
      <c r="P25" s="19"/>
      <c r="Q25" s="20"/>
      <c r="S25" s="82" t="b">
        <f>M25='Final FTE By Prog'!H$80</f>
        <v>0</v>
      </c>
      <c r="U25" s="33"/>
      <c r="W25" s="33"/>
      <c r="X25" s="33"/>
    </row>
    <row r="26" spans="1:24" ht="13.5" customHeight="1">
      <c r="A26" s="49" t="s">
        <v>130</v>
      </c>
      <c r="B26" s="50">
        <f>SUM(B23:B25)</f>
        <v>490946.77</v>
      </c>
      <c r="C26" s="50">
        <f>SUM(C23:C25)</f>
        <v>494705.62000000005</v>
      </c>
      <c r="D26" s="50"/>
      <c r="E26" s="51">
        <f t="shared" si="0"/>
        <v>3758.850000000035</v>
      </c>
      <c r="F26" s="51"/>
      <c r="G26" s="50">
        <f>SUM(G23:G25)</f>
        <v>497270.77</v>
      </c>
      <c r="H26" s="51"/>
      <c r="I26" s="51">
        <f t="shared" si="1"/>
        <v>2565.149999999965</v>
      </c>
      <c r="J26" s="51">
        <f>SUM(J23:J25)</f>
        <v>500216.04000000004</v>
      </c>
      <c r="K26" s="51"/>
      <c r="L26" s="51">
        <f>J26-G26</f>
        <v>2945.2700000000186</v>
      </c>
      <c r="M26" s="52">
        <f>SUM(M23:M25)</f>
        <v>500564.62</v>
      </c>
      <c r="N26" s="51"/>
      <c r="O26" s="51">
        <f t="shared" si="2"/>
        <v>348.5799999999581</v>
      </c>
      <c r="P26" s="19"/>
      <c r="Q26" s="20"/>
      <c r="S26" s="82" t="b">
        <f>M26=SUM('Final FTE By Prog'!F80:H80)</f>
        <v>0</v>
      </c>
      <c r="U26" s="33"/>
      <c r="W26" s="33"/>
      <c r="X26" s="33"/>
    </row>
    <row r="27" spans="1:24" ht="13.5" customHeight="1">
      <c r="A27" s="20"/>
      <c r="B27" s="31"/>
      <c r="C27" s="31"/>
      <c r="D27" s="31"/>
      <c r="E27" s="30"/>
      <c r="F27" s="30"/>
      <c r="G27" s="31"/>
      <c r="H27" s="30"/>
      <c r="I27" s="30"/>
      <c r="J27" s="30"/>
      <c r="K27" s="30"/>
      <c r="L27" s="30"/>
      <c r="M27" s="32"/>
      <c r="N27" s="30"/>
      <c r="O27" s="30"/>
      <c r="P27" s="19"/>
      <c r="Q27" s="20"/>
      <c r="S27" s="24"/>
      <c r="U27" s="33"/>
      <c r="W27" s="33"/>
      <c r="X27" s="33"/>
    </row>
    <row r="28" spans="1:24" ht="13.5" customHeight="1">
      <c r="A28" s="49" t="s">
        <v>127</v>
      </c>
      <c r="B28" s="50">
        <f>B21+B26</f>
        <v>2359426.34</v>
      </c>
      <c r="C28" s="50">
        <f>C21+C26</f>
        <v>2384192.7600000002</v>
      </c>
      <c r="D28" s="50"/>
      <c r="E28" s="51">
        <f t="shared" si="0"/>
        <v>24766.42000000039</v>
      </c>
      <c r="F28" s="51"/>
      <c r="G28" s="50">
        <f>G21+G26</f>
        <v>2377910.51</v>
      </c>
      <c r="H28" s="51"/>
      <c r="I28" s="51">
        <f t="shared" si="1"/>
        <v>-6282.250000000466</v>
      </c>
      <c r="J28" s="51">
        <f>J26+J21</f>
        <v>2376020.53</v>
      </c>
      <c r="K28" s="51"/>
      <c r="L28" s="51">
        <f>J28-G28</f>
        <v>-1889.9799999999814</v>
      </c>
      <c r="M28" s="52">
        <f>M21+M26</f>
        <v>2377422.97</v>
      </c>
      <c r="N28" s="51"/>
      <c r="O28" s="51">
        <f t="shared" si="2"/>
        <v>1402.4400000004098</v>
      </c>
      <c r="P28" s="19"/>
      <c r="Q28" s="20"/>
      <c r="S28" s="24" t="b">
        <f>M28=SUM('Final FTE By Prog'!C80:H80)</f>
        <v>0</v>
      </c>
      <c r="U28" s="33"/>
      <c r="W28" s="33"/>
      <c r="X28" s="33"/>
    </row>
    <row r="29" spans="2:23" ht="12" customHeight="1">
      <c r="B29" s="30"/>
      <c r="C29" s="30"/>
      <c r="D29" s="30"/>
      <c r="E29" s="30"/>
      <c r="F29" s="30"/>
      <c r="G29" s="30"/>
      <c r="H29" s="30"/>
      <c r="I29" s="30"/>
      <c r="J29" s="35"/>
      <c r="K29" s="35"/>
      <c r="L29" s="30"/>
      <c r="M29" s="32"/>
      <c r="N29" s="30"/>
      <c r="O29" s="30"/>
      <c r="P29" s="19"/>
      <c r="S29" s="24"/>
      <c r="W29" s="33"/>
    </row>
    <row r="30" spans="1:24" ht="13.5" customHeight="1">
      <c r="A30" s="20" t="s">
        <v>223</v>
      </c>
      <c r="B30" s="30">
        <v>145964.65</v>
      </c>
      <c r="C30" s="30">
        <v>153798.45</v>
      </c>
      <c r="D30" s="30"/>
      <c r="E30" s="30">
        <f>+C30-B30</f>
        <v>7833.8000000000175</v>
      </c>
      <c r="F30" s="30"/>
      <c r="G30" s="30">
        <v>158937.26</v>
      </c>
      <c r="H30" s="30"/>
      <c r="I30" s="30">
        <f>+G30-C30</f>
        <v>5138.809999999998</v>
      </c>
      <c r="J30" s="30">
        <v>164362.53</v>
      </c>
      <c r="K30" s="30"/>
      <c r="L30" s="30">
        <f>J30-G30</f>
        <v>5425.2699999999895</v>
      </c>
      <c r="M30" s="32">
        <v>174876.12</v>
      </c>
      <c r="N30" s="30"/>
      <c r="O30" s="30">
        <f>M30-J30</f>
        <v>10513.589999999997</v>
      </c>
      <c r="P30" s="19"/>
      <c r="Q30" s="20"/>
      <c r="S30" s="82" t="b">
        <f>M30='Final FTE By Prog'!I$80</f>
        <v>0</v>
      </c>
      <c r="U30" s="33"/>
      <c r="W30" s="33"/>
      <c r="X30" s="33"/>
    </row>
    <row r="31" spans="2:23" ht="12" customHeight="1">
      <c r="B31" s="30"/>
      <c r="C31" s="30"/>
      <c r="D31" s="30"/>
      <c r="E31" s="30"/>
      <c r="F31" s="30"/>
      <c r="G31" s="30"/>
      <c r="H31" s="30"/>
      <c r="I31" s="30"/>
      <c r="J31" s="35"/>
      <c r="K31" s="35"/>
      <c r="L31" s="30"/>
      <c r="M31" s="32"/>
      <c r="N31" s="30"/>
      <c r="O31" s="30"/>
      <c r="P31" s="19"/>
      <c r="S31" s="24"/>
      <c r="W31" s="33"/>
    </row>
    <row r="32" spans="1:23" ht="13.5" customHeight="1">
      <c r="A32" s="20" t="s">
        <v>109</v>
      </c>
      <c r="B32" s="30"/>
      <c r="C32" s="30"/>
      <c r="D32" s="30"/>
      <c r="E32" s="30"/>
      <c r="F32" s="30"/>
      <c r="G32" s="30"/>
      <c r="H32" s="30"/>
      <c r="I32" s="30"/>
      <c r="J32" s="35"/>
      <c r="K32" s="35"/>
      <c r="L32" s="30"/>
      <c r="M32" s="32"/>
      <c r="N32" s="30"/>
      <c r="O32" s="30"/>
      <c r="P32" s="19"/>
      <c r="Q32" s="20"/>
      <c r="S32" s="24"/>
      <c r="W32" s="33"/>
    </row>
    <row r="33" spans="1:23" ht="13.5" customHeight="1">
      <c r="A33" s="36" t="s">
        <v>224</v>
      </c>
      <c r="B33" s="30">
        <v>20658.1</v>
      </c>
      <c r="C33" s="30">
        <v>19605.64</v>
      </c>
      <c r="D33" s="30"/>
      <c r="E33" s="30">
        <f>+C33-B33</f>
        <v>-1052.4599999999991</v>
      </c>
      <c r="F33" s="30"/>
      <c r="G33" s="30">
        <v>19175</v>
      </c>
      <c r="H33" s="30"/>
      <c r="I33" s="30">
        <f>+G33-C33</f>
        <v>-430.6399999999994</v>
      </c>
      <c r="J33" s="30">
        <v>19629.17</v>
      </c>
      <c r="K33" s="30"/>
      <c r="L33" s="30">
        <f>J33-G33</f>
        <v>454.16999999999825</v>
      </c>
      <c r="M33" s="32">
        <v>19053.84</v>
      </c>
      <c r="N33" s="30"/>
      <c r="O33" s="30">
        <f>M33-J33</f>
        <v>-575.3299999999981</v>
      </c>
      <c r="P33" s="19"/>
      <c r="Q33" s="36"/>
      <c r="S33" s="82" t="b">
        <f>M33='Final FTE By Prog'!J$80</f>
        <v>0</v>
      </c>
      <c r="W33" s="33"/>
    </row>
    <row r="34" spans="1:23" ht="13.5" customHeight="1">
      <c r="A34" s="36" t="s">
        <v>225</v>
      </c>
      <c r="B34" s="30">
        <v>6523.09</v>
      </c>
      <c r="C34" s="30">
        <v>6365.82</v>
      </c>
      <c r="D34" s="31"/>
      <c r="E34" s="30">
        <f>+C34-B34</f>
        <v>-157.27000000000044</v>
      </c>
      <c r="F34" s="30"/>
      <c r="G34" s="30">
        <v>6061.17</v>
      </c>
      <c r="H34" s="30"/>
      <c r="I34" s="30">
        <f>+G34-C34</f>
        <v>-304.64999999999964</v>
      </c>
      <c r="J34" s="30">
        <v>6253.21</v>
      </c>
      <c r="K34" s="30"/>
      <c r="L34" s="30">
        <f>J34-G34</f>
        <v>192.03999999999996</v>
      </c>
      <c r="M34" s="32">
        <v>5783.35</v>
      </c>
      <c r="N34" s="30"/>
      <c r="O34" s="30">
        <f>M34-J34</f>
        <v>-469.8599999999997</v>
      </c>
      <c r="P34" s="19"/>
      <c r="Q34" s="36"/>
      <c r="S34" s="82" t="b">
        <f>M34='Final FTE By Prog'!K$80</f>
        <v>0</v>
      </c>
      <c r="W34" s="33"/>
    </row>
    <row r="35" spans="1:19" ht="13.5" customHeight="1">
      <c r="A35" s="49" t="s">
        <v>131</v>
      </c>
      <c r="B35" s="50">
        <f>SUM(B33+B34)</f>
        <v>27181.19</v>
      </c>
      <c r="C35" s="50">
        <f>SUM(C33+C34)</f>
        <v>25971.46</v>
      </c>
      <c r="D35" s="50"/>
      <c r="E35" s="51">
        <f>+C35-B35</f>
        <v>-1209.7299999999996</v>
      </c>
      <c r="F35" s="51"/>
      <c r="G35" s="50">
        <f>SUM(G33+G34)</f>
        <v>25236.17</v>
      </c>
      <c r="H35" s="51"/>
      <c r="I35" s="51">
        <f>+G35-C35</f>
        <v>-735.2900000000009</v>
      </c>
      <c r="J35" s="54">
        <f>SUM(J33:J34)</f>
        <v>25882.379999999997</v>
      </c>
      <c r="K35" s="54"/>
      <c r="L35" s="51">
        <f>J35-G35</f>
        <v>646.2099999999991</v>
      </c>
      <c r="M35" s="52">
        <f>SUM(M33:M34)</f>
        <v>24837.190000000002</v>
      </c>
      <c r="N35" s="51"/>
      <c r="O35" s="51">
        <f>M35-J35</f>
        <v>-1045.189999999995</v>
      </c>
      <c r="P35" s="19"/>
      <c r="Q35" s="36"/>
      <c r="S35" s="24" t="b">
        <f>M35=SUM('Final FTE By Prog'!J80:K80)</f>
        <v>0</v>
      </c>
    </row>
    <row r="36" spans="2:24" ht="12" customHeight="1">
      <c r="B36" s="30"/>
      <c r="C36" s="30"/>
      <c r="D36" s="31"/>
      <c r="E36" s="30"/>
      <c r="F36" s="30"/>
      <c r="G36" s="30"/>
      <c r="H36" s="30"/>
      <c r="I36" s="30"/>
      <c r="J36" s="35"/>
      <c r="K36" s="35"/>
      <c r="L36" s="30"/>
      <c r="M36" s="32"/>
      <c r="N36" s="30"/>
      <c r="O36" s="30"/>
      <c r="P36" s="19"/>
      <c r="Q36" s="36"/>
      <c r="S36" s="34"/>
      <c r="U36" s="33"/>
      <c r="X36" s="33"/>
    </row>
    <row r="37" spans="1:24" ht="13.5" customHeight="1">
      <c r="A37" s="53" t="s">
        <v>128</v>
      </c>
      <c r="B37" s="50">
        <f>B26+B35</f>
        <v>518127.96</v>
      </c>
      <c r="C37" s="50">
        <f>C26+C35</f>
        <v>520677.0800000001</v>
      </c>
      <c r="D37" s="51"/>
      <c r="E37" s="51">
        <f>+C37-B37</f>
        <v>2549.1200000000536</v>
      </c>
      <c r="F37" s="51"/>
      <c r="G37" s="50">
        <f>G26+G35</f>
        <v>522506.94</v>
      </c>
      <c r="H37" s="51"/>
      <c r="I37" s="51">
        <f>+G37-C37</f>
        <v>1829.8599999999278</v>
      </c>
      <c r="J37" s="54">
        <f>J35+J26</f>
        <v>526098.42</v>
      </c>
      <c r="K37" s="54"/>
      <c r="L37" s="51">
        <f>J37-G37</f>
        <v>3591.4800000000396</v>
      </c>
      <c r="M37" s="52">
        <f>+M26+M35</f>
        <v>525401.81</v>
      </c>
      <c r="N37" s="51"/>
      <c r="O37" s="51">
        <f>M37-J37</f>
        <v>-696.609999999986</v>
      </c>
      <c r="P37" s="19"/>
      <c r="Q37" s="36"/>
      <c r="S37" s="34" t="b">
        <f>M37=SUM('Final FTE By Prog'!F80:H80,'Final FTE By Prog'!J80:K80)</f>
        <v>0</v>
      </c>
      <c r="U37" s="33"/>
      <c r="X37" s="33"/>
    </row>
    <row r="38" spans="2:24" ht="12" customHeight="1">
      <c r="B38" s="30"/>
      <c r="C38" s="30"/>
      <c r="D38" s="30"/>
      <c r="E38" s="30"/>
      <c r="F38" s="30"/>
      <c r="G38" s="30"/>
      <c r="H38" s="30"/>
      <c r="I38" s="30"/>
      <c r="J38" s="35"/>
      <c r="K38" s="35"/>
      <c r="L38" s="30"/>
      <c r="M38" s="32"/>
      <c r="N38" s="30"/>
      <c r="O38" s="30"/>
      <c r="P38" s="19"/>
      <c r="S38" s="34"/>
      <c r="U38" s="33"/>
      <c r="X38" s="33"/>
    </row>
    <row r="39" spans="1:19" ht="13.5" customHeight="1">
      <c r="A39" s="20" t="s">
        <v>226</v>
      </c>
      <c r="B39" s="30">
        <v>77021.76</v>
      </c>
      <c r="C39" s="30">
        <v>77158.62</v>
      </c>
      <c r="D39" s="30"/>
      <c r="E39" s="30">
        <f>+C39-B39</f>
        <v>136.86000000000058</v>
      </c>
      <c r="F39" s="30"/>
      <c r="G39" s="30">
        <v>75466.02</v>
      </c>
      <c r="H39" s="30"/>
      <c r="I39" s="30">
        <f>+G39-C39</f>
        <v>-1692.5999999999913</v>
      </c>
      <c r="J39" s="30">
        <v>76055.43</v>
      </c>
      <c r="K39" s="30"/>
      <c r="L39" s="30">
        <f>J39-G39</f>
        <v>589.4099999999889</v>
      </c>
      <c r="M39" s="30">
        <v>76959.14</v>
      </c>
      <c r="N39" s="30"/>
      <c r="O39" s="30">
        <f>M39-J39</f>
        <v>903.7100000000064</v>
      </c>
      <c r="P39" s="19"/>
      <c r="S39" s="82" t="b">
        <f>M39='Final FTE By Prog'!L$80</f>
        <v>0</v>
      </c>
    </row>
    <row r="40" spans="2:24" ht="12" customHeight="1">
      <c r="B40" s="30"/>
      <c r="C40" s="30"/>
      <c r="D40" s="31"/>
      <c r="E40" s="30"/>
      <c r="F40" s="30"/>
      <c r="G40" s="31"/>
      <c r="H40" s="30"/>
      <c r="I40" s="30"/>
      <c r="J40" s="35"/>
      <c r="K40" s="35"/>
      <c r="L40" s="30"/>
      <c r="M40" s="32"/>
      <c r="N40" s="30"/>
      <c r="O40" s="30"/>
      <c r="S40" s="34"/>
      <c r="U40" s="33"/>
      <c r="X40" s="33"/>
    </row>
    <row r="41" spans="1:19" ht="13.5" customHeight="1">
      <c r="A41" s="53" t="s">
        <v>110</v>
      </c>
      <c r="B41" s="50">
        <f>B30+B35+B39</f>
        <v>250167.59999999998</v>
      </c>
      <c r="C41" s="50">
        <f>C30+C35+C39</f>
        <v>256928.53</v>
      </c>
      <c r="D41" s="50"/>
      <c r="E41" s="51">
        <f>C41-B41</f>
        <v>6760.930000000022</v>
      </c>
      <c r="F41" s="51"/>
      <c r="G41" s="50">
        <f>G30+G35+G39</f>
        <v>259639.45</v>
      </c>
      <c r="H41" s="51"/>
      <c r="I41" s="51">
        <f>G41-C41</f>
        <v>2710.920000000013</v>
      </c>
      <c r="J41" s="54">
        <f>J39+J35+J30</f>
        <v>266300.33999999997</v>
      </c>
      <c r="K41" s="54"/>
      <c r="L41" s="51">
        <f>J41-G41</f>
        <v>6660.889999999956</v>
      </c>
      <c r="M41" s="52">
        <f>M30+M35+M39</f>
        <v>276672.45</v>
      </c>
      <c r="N41" s="51"/>
      <c r="O41" s="51">
        <f>M41-J41</f>
        <v>10372.110000000044</v>
      </c>
      <c r="S41" s="24" t="b">
        <f>M41=SUM('Final FTE By Prog'!I80:L80)</f>
        <v>0</v>
      </c>
    </row>
    <row r="42" spans="1:24" ht="12" customHeight="1">
      <c r="A42" s="53"/>
      <c r="B42" s="50"/>
      <c r="C42" s="50"/>
      <c r="D42" s="50"/>
      <c r="E42" s="51"/>
      <c r="F42" s="51"/>
      <c r="G42" s="50"/>
      <c r="H42" s="51"/>
      <c r="I42" s="51"/>
      <c r="J42" s="54"/>
      <c r="K42" s="54"/>
      <c r="L42" s="51"/>
      <c r="M42" s="52"/>
      <c r="N42" s="51"/>
      <c r="O42" s="51"/>
      <c r="Q42" s="20"/>
      <c r="S42" s="34"/>
      <c r="U42" s="33"/>
      <c r="X42" s="33"/>
    </row>
    <row r="43" spans="1:19" ht="13.5" customHeight="1">
      <c r="A43" s="49" t="s">
        <v>12</v>
      </c>
      <c r="B43" s="50">
        <f>SUM(B28+B41)</f>
        <v>2609593.94</v>
      </c>
      <c r="C43" s="50">
        <f>SUM(C28+C41)</f>
        <v>2641121.29</v>
      </c>
      <c r="D43" s="50"/>
      <c r="E43" s="51">
        <f>+C43-B43</f>
        <v>31527.350000000093</v>
      </c>
      <c r="F43" s="51"/>
      <c r="G43" s="55">
        <f>SUM(G28+G41)</f>
        <v>2637549.96</v>
      </c>
      <c r="H43" s="52"/>
      <c r="I43" s="51">
        <f>+G43-C43</f>
        <v>-3571.3300000000745</v>
      </c>
      <c r="J43" s="83">
        <f>J41+J28</f>
        <v>2642320.8699999996</v>
      </c>
      <c r="K43" s="83"/>
      <c r="L43" s="52">
        <f>J43-G43</f>
        <v>4770.909999999683</v>
      </c>
      <c r="M43" s="55">
        <f>SUM(M28+M41)</f>
        <v>2654095.4200000004</v>
      </c>
      <c r="N43" s="52"/>
      <c r="O43" s="51">
        <f>M43-J43</f>
        <v>11774.550000000745</v>
      </c>
      <c r="S43" s="34" t="b">
        <f>M43='Final FTE By Prog'!M80</f>
        <v>0</v>
      </c>
    </row>
    <row r="44" spans="1:15" ht="13.5" customHeight="1">
      <c r="A44" s="20"/>
      <c r="B44" s="33"/>
      <c r="C44" s="37"/>
      <c r="D44" s="33"/>
      <c r="E44" s="32"/>
      <c r="F44" s="32"/>
      <c r="G44" s="37"/>
      <c r="I44" s="32"/>
      <c r="J44" s="38"/>
      <c r="K44" s="38"/>
      <c r="L44" s="38"/>
      <c r="M44" s="37"/>
      <c r="N44" s="32"/>
      <c r="O44" s="32"/>
    </row>
    <row r="45" spans="1:12" ht="13.5" customHeight="1">
      <c r="A45" s="16" t="s">
        <v>111</v>
      </c>
      <c r="B45" s="39"/>
      <c r="C45" s="33"/>
      <c r="D45" s="18"/>
      <c r="E45" s="33"/>
      <c r="F45" s="33"/>
      <c r="G45" s="33"/>
      <c r="H45" s="33"/>
      <c r="I45" s="33"/>
      <c r="J45" s="33"/>
      <c r="K45" s="33"/>
      <c r="L45" s="33"/>
    </row>
    <row r="46" spans="4:15" ht="13.5" customHeight="1">
      <c r="D46" s="33"/>
      <c r="E46" s="33"/>
      <c r="F46" s="33"/>
      <c r="G46" s="33"/>
      <c r="H46" s="33"/>
      <c r="I46" s="33"/>
      <c r="J46" s="33"/>
      <c r="K46" s="33"/>
      <c r="L46" s="33"/>
      <c r="M46" s="21"/>
      <c r="N46" s="24"/>
      <c r="O46" s="85"/>
    </row>
    <row r="47" spans="4:13" ht="13.5" customHeight="1">
      <c r="D47" s="33"/>
      <c r="E47" s="33"/>
      <c r="F47" s="33"/>
      <c r="G47" s="33"/>
      <c r="H47" s="33"/>
      <c r="I47" s="33"/>
      <c r="J47" s="33"/>
      <c r="K47" s="33"/>
      <c r="L47" s="33"/>
      <c r="M47" s="21"/>
    </row>
    <row r="48" spans="1:8" ht="13.5" customHeight="1">
      <c r="A48" s="20"/>
      <c r="B48" s="40"/>
      <c r="C48" s="40"/>
      <c r="D48" s="40"/>
      <c r="E48" s="40"/>
      <c r="F48" s="40"/>
      <c r="G48" s="40"/>
      <c r="H48" s="40"/>
    </row>
    <row r="49" spans="1:8" ht="13.5" customHeight="1">
      <c r="A49" s="20"/>
      <c r="B49" s="40"/>
      <c r="C49" s="40"/>
      <c r="D49" s="40"/>
      <c r="E49" s="40"/>
      <c r="F49" s="40"/>
      <c r="G49" s="40"/>
      <c r="H49" s="40"/>
    </row>
    <row r="50" spans="1:8" ht="13.5" customHeight="1">
      <c r="A50" s="20"/>
      <c r="B50" s="40"/>
      <c r="C50" s="40"/>
      <c r="D50" s="40"/>
      <c r="E50" s="40"/>
      <c r="F50" s="40"/>
      <c r="G50" s="40"/>
      <c r="H50" s="40"/>
    </row>
    <row r="51" spans="1:8" ht="13.5" customHeight="1">
      <c r="A51" s="20"/>
      <c r="B51" s="40"/>
      <c r="C51" s="40"/>
      <c r="D51" s="40"/>
      <c r="E51" s="40"/>
      <c r="F51" s="40"/>
      <c r="G51" s="40"/>
      <c r="H51" s="40"/>
    </row>
    <row r="52" spans="1:8" ht="13.5" customHeight="1">
      <c r="A52" s="20"/>
      <c r="B52" s="40"/>
      <c r="C52" s="40"/>
      <c r="D52" s="40"/>
      <c r="E52" s="40"/>
      <c r="F52" s="40"/>
      <c r="G52" s="40"/>
      <c r="H52" s="40"/>
    </row>
    <row r="53" spans="1:8" ht="13.5" customHeight="1">
      <c r="A53" s="20"/>
      <c r="B53" s="40"/>
      <c r="C53" s="40"/>
      <c r="D53" s="40"/>
      <c r="E53" s="40"/>
      <c r="F53" s="40"/>
      <c r="G53" s="40"/>
      <c r="H53" s="40"/>
    </row>
    <row r="54" spans="1:8" ht="13.5" customHeight="1">
      <c r="A54" s="20"/>
      <c r="B54" s="40"/>
      <c r="C54" s="40"/>
      <c r="D54" s="40"/>
      <c r="E54" s="40"/>
      <c r="F54" s="40"/>
      <c r="G54" s="40"/>
      <c r="H54" s="40"/>
    </row>
    <row r="55" spans="1:8" ht="13.5" customHeight="1">
      <c r="A55" s="20"/>
      <c r="B55" s="40"/>
      <c r="C55" s="40"/>
      <c r="D55" s="40"/>
      <c r="E55" s="40"/>
      <c r="F55" s="40"/>
      <c r="G55" s="40"/>
      <c r="H55" s="40"/>
    </row>
    <row r="56" spans="1:8" ht="13.5" customHeight="1">
      <c r="A56" s="20"/>
      <c r="B56" s="40"/>
      <c r="C56" s="40"/>
      <c r="D56" s="40"/>
      <c r="E56" s="40"/>
      <c r="F56" s="40"/>
      <c r="G56" s="40"/>
      <c r="H56" s="40"/>
    </row>
    <row r="57" spans="1:8" ht="13.5" customHeight="1">
      <c r="A57" s="20"/>
      <c r="B57" s="40"/>
      <c r="C57" s="40"/>
      <c r="D57" s="40"/>
      <c r="E57" s="40"/>
      <c r="F57" s="40"/>
      <c r="G57" s="40"/>
      <c r="H57" s="40"/>
    </row>
    <row r="58" spans="1:8" ht="13.5" customHeight="1">
      <c r="A58" s="20"/>
      <c r="B58" s="40"/>
      <c r="C58" s="40"/>
      <c r="D58" s="40"/>
      <c r="E58" s="40"/>
      <c r="F58" s="40"/>
      <c r="G58" s="40"/>
      <c r="H58" s="40"/>
    </row>
    <row r="59" spans="1:8" ht="13.5" customHeight="1">
      <c r="A59" s="20"/>
      <c r="B59" s="40"/>
      <c r="C59" s="40"/>
      <c r="D59" s="40"/>
      <c r="E59" s="40"/>
      <c r="F59" s="40"/>
      <c r="G59" s="40"/>
      <c r="H59" s="40"/>
    </row>
    <row r="60" spans="1:8" ht="13.5" customHeight="1">
      <c r="A60" s="20"/>
      <c r="B60" s="40"/>
      <c r="C60" s="40"/>
      <c r="D60" s="40"/>
      <c r="E60" s="40"/>
      <c r="F60" s="40"/>
      <c r="G60" s="40"/>
      <c r="H60" s="40"/>
    </row>
    <row r="61" ht="13.5" customHeight="1">
      <c r="B61" s="32"/>
    </row>
    <row r="62" spans="1:8" ht="13.5" customHeight="1">
      <c r="A62" s="36"/>
      <c r="B62" s="41"/>
      <c r="C62" s="33"/>
      <c r="D62" s="33"/>
      <c r="E62" s="33"/>
      <c r="F62" s="33"/>
      <c r="G62" s="33"/>
      <c r="H62" s="40"/>
    </row>
    <row r="63" spans="1:8" ht="13.5" customHeight="1">
      <c r="A63" s="36"/>
      <c r="B63" s="41"/>
      <c r="C63" s="33"/>
      <c r="D63" s="33"/>
      <c r="E63" s="33"/>
      <c r="F63" s="33"/>
      <c r="G63" s="33"/>
      <c r="H63" s="40"/>
    </row>
    <row r="64" spans="1:8" ht="13.5" customHeight="1">
      <c r="A64" s="36"/>
      <c r="B64" s="41"/>
      <c r="C64" s="33"/>
      <c r="D64" s="33"/>
      <c r="E64" s="33"/>
      <c r="F64" s="33"/>
      <c r="G64" s="33"/>
      <c r="H64" s="40"/>
    </row>
    <row r="65" spans="1:8" ht="13.5" customHeight="1">
      <c r="A65" s="36"/>
      <c r="B65" s="41"/>
      <c r="C65" s="33"/>
      <c r="D65" s="33"/>
      <c r="E65" s="33"/>
      <c r="F65" s="33"/>
      <c r="G65" s="33"/>
      <c r="H65" s="40"/>
    </row>
    <row r="66" spans="1:8" ht="13.5" customHeight="1">
      <c r="A66" s="36"/>
      <c r="B66" s="41"/>
      <c r="C66" s="33"/>
      <c r="D66" s="33"/>
      <c r="E66" s="33"/>
      <c r="F66" s="33"/>
      <c r="G66" s="33"/>
      <c r="H66" s="40"/>
    </row>
    <row r="67" spans="1:7" ht="13.5" customHeight="1">
      <c r="A67" s="20"/>
      <c r="B67" s="41"/>
      <c r="C67" s="33"/>
      <c r="D67" s="33"/>
      <c r="E67" s="33"/>
      <c r="F67" s="33"/>
      <c r="G67" s="33"/>
    </row>
    <row r="68" spans="1:2" ht="13.5" customHeight="1">
      <c r="A68" s="20"/>
      <c r="B68" s="41"/>
    </row>
    <row r="69" spans="2:7" ht="13.5" customHeight="1">
      <c r="B69" s="32"/>
      <c r="C69" s="33"/>
      <c r="D69" s="33"/>
      <c r="E69" s="33"/>
      <c r="F69" s="33"/>
      <c r="G69" s="33"/>
    </row>
    <row r="70" spans="1:8" ht="13.5" customHeight="1">
      <c r="A70" s="21"/>
      <c r="B70" s="21"/>
      <c r="C70" s="21"/>
      <c r="D70" s="21"/>
      <c r="E70" s="21"/>
      <c r="F70" s="21"/>
      <c r="G70" s="21"/>
      <c r="H70" s="21"/>
    </row>
    <row r="71" spans="1:8" ht="13.5" customHeight="1">
      <c r="A71" s="21"/>
      <c r="B71" s="21"/>
      <c r="C71" s="21"/>
      <c r="D71" s="21"/>
      <c r="E71" s="21"/>
      <c r="F71" s="21"/>
      <c r="G71" s="21"/>
      <c r="H71" s="21"/>
    </row>
    <row r="72" spans="1:8" ht="13.5" customHeight="1">
      <c r="A72" s="21"/>
      <c r="B72" s="21"/>
      <c r="C72" s="21"/>
      <c r="D72" s="21"/>
      <c r="E72" s="21"/>
      <c r="F72" s="21"/>
      <c r="G72" s="21"/>
      <c r="H72" s="21"/>
    </row>
    <row r="73" spans="1:8" ht="13.5" customHeight="1">
      <c r="A73" s="21"/>
      <c r="B73" s="21"/>
      <c r="C73" s="21"/>
      <c r="D73" s="21"/>
      <c r="E73" s="21"/>
      <c r="F73" s="21"/>
      <c r="G73" s="21"/>
      <c r="H73" s="21"/>
    </row>
    <row r="74" spans="1:8" ht="13.5" customHeight="1">
      <c r="A74" s="20"/>
      <c r="B74" s="21"/>
      <c r="C74" s="21"/>
      <c r="D74" s="21"/>
      <c r="E74" s="21"/>
      <c r="F74" s="21"/>
      <c r="G74" s="21"/>
      <c r="H74" s="21"/>
    </row>
    <row r="75" ht="13.5" customHeight="1"/>
    <row r="76" spans="2:8" ht="13.5" customHeight="1">
      <c r="B76" s="24"/>
      <c r="C76" s="24"/>
      <c r="D76" s="24"/>
      <c r="E76" s="24"/>
      <c r="F76" s="24"/>
      <c r="G76" s="24"/>
      <c r="H76" s="24"/>
    </row>
    <row r="77" spans="2:8" ht="13.5" customHeight="1">
      <c r="B77" s="24"/>
      <c r="C77" s="24"/>
      <c r="D77" s="24"/>
      <c r="E77" s="24"/>
      <c r="F77" s="24"/>
      <c r="G77" s="24"/>
      <c r="H77" s="24"/>
    </row>
    <row r="78" spans="2:8" ht="13.5" customHeight="1">
      <c r="B78" s="24"/>
      <c r="C78" s="24"/>
      <c r="D78" s="24"/>
      <c r="E78" s="24"/>
      <c r="F78" s="24"/>
      <c r="G78" s="24"/>
      <c r="H78" s="24"/>
    </row>
    <row r="79" spans="2:8" ht="13.5" customHeight="1">
      <c r="B79" s="25"/>
      <c r="C79" s="24"/>
      <c r="D79" s="24"/>
      <c r="E79" s="24"/>
      <c r="F79" s="24"/>
      <c r="G79" s="24"/>
      <c r="H79" s="24"/>
    </row>
    <row r="80" spans="1:8" ht="13.5" customHeight="1">
      <c r="A80" s="20"/>
      <c r="B80" s="24"/>
      <c r="C80" s="24"/>
      <c r="D80" s="24"/>
      <c r="E80" s="24"/>
      <c r="F80" s="24"/>
      <c r="G80" s="24"/>
      <c r="H80" s="24"/>
    </row>
    <row r="81" ht="13.5" customHeight="1">
      <c r="B81" s="32"/>
    </row>
    <row r="82" spans="1:2" ht="13.5" customHeight="1">
      <c r="A82" s="20"/>
      <c r="B82" s="42"/>
    </row>
    <row r="83" spans="1:7" ht="13.5" customHeight="1">
      <c r="A83" s="20"/>
      <c r="B83" s="41"/>
      <c r="C83" s="40"/>
      <c r="D83" s="40"/>
      <c r="E83" s="40"/>
      <c r="F83" s="40"/>
      <c r="G83" s="40"/>
    </row>
    <row r="84" spans="1:7" ht="13.5" customHeight="1">
      <c r="A84" s="20"/>
      <c r="B84" s="41"/>
      <c r="C84" s="40"/>
      <c r="D84" s="40"/>
      <c r="E84" s="40"/>
      <c r="F84" s="40"/>
      <c r="G84" s="40"/>
    </row>
    <row r="85" spans="1:7" ht="13.5" customHeight="1">
      <c r="A85" s="20"/>
      <c r="B85" s="32"/>
      <c r="C85" s="33"/>
      <c r="D85" s="33"/>
      <c r="E85" s="33"/>
      <c r="F85" s="33"/>
      <c r="G85" s="33"/>
    </row>
    <row r="86" spans="1:7" ht="13.5" customHeight="1">
      <c r="A86" s="20"/>
      <c r="B86" s="41"/>
      <c r="C86" s="33"/>
      <c r="D86" s="33"/>
      <c r="E86" s="33"/>
      <c r="F86" s="33"/>
      <c r="G86" s="33"/>
    </row>
    <row r="87" spans="1:7" ht="13.5" customHeight="1">
      <c r="A87" s="20"/>
      <c r="B87" s="32"/>
      <c r="C87" s="32"/>
      <c r="D87" s="32"/>
      <c r="E87" s="32"/>
      <c r="F87" s="32"/>
      <c r="G87" s="32"/>
    </row>
    <row r="88" spans="1:7" ht="13.5" customHeight="1">
      <c r="A88" s="20"/>
      <c r="B88" s="32"/>
      <c r="C88" s="32"/>
      <c r="D88" s="32"/>
      <c r="E88" s="32"/>
      <c r="F88" s="32"/>
      <c r="G88" s="32"/>
    </row>
    <row r="89" spans="1:7" ht="13.5" customHeight="1">
      <c r="A89" s="20"/>
      <c r="B89" s="41"/>
      <c r="C89" s="40"/>
      <c r="D89" s="40"/>
      <c r="E89" s="40"/>
      <c r="F89" s="40"/>
      <c r="G89" s="40"/>
    </row>
    <row r="90" spans="1:7" ht="13.5" customHeight="1">
      <c r="A90" s="20"/>
      <c r="B90" s="41"/>
      <c r="C90" s="40"/>
      <c r="D90" s="40"/>
      <c r="E90" s="40"/>
      <c r="F90" s="40"/>
      <c r="G90" s="40"/>
    </row>
    <row r="91" spans="1:7" ht="13.5" customHeight="1">
      <c r="A91" s="20"/>
      <c r="B91" s="41"/>
      <c r="C91" s="40"/>
      <c r="D91" s="40"/>
      <c r="E91" s="40"/>
      <c r="F91" s="40"/>
      <c r="G91" s="40"/>
    </row>
    <row r="92" spans="1:7" ht="13.5" customHeight="1">
      <c r="A92" s="20"/>
      <c r="B92" s="32"/>
      <c r="C92" s="33"/>
      <c r="D92" s="33"/>
      <c r="E92" s="33"/>
      <c r="F92" s="33"/>
      <c r="G92" s="33"/>
    </row>
    <row r="93" spans="1:7" ht="13.5" customHeight="1">
      <c r="A93" s="20"/>
      <c r="B93" s="41"/>
      <c r="C93" s="32"/>
      <c r="D93" s="32"/>
      <c r="E93" s="32"/>
      <c r="F93" s="32"/>
      <c r="G93" s="32"/>
    </row>
    <row r="94" ht="13.5" customHeight="1">
      <c r="B94" s="32"/>
    </row>
    <row r="95" spans="1:2" ht="13.5" customHeight="1">
      <c r="A95" s="20"/>
      <c r="B95" s="32"/>
    </row>
    <row r="96" spans="1:7" ht="13.5" customHeight="1">
      <c r="A96" s="20"/>
      <c r="B96" s="41"/>
      <c r="C96" s="40"/>
      <c r="D96" s="40"/>
      <c r="E96" s="40"/>
      <c r="F96" s="40"/>
      <c r="G96" s="40"/>
    </row>
    <row r="97" spans="1:7" ht="13.5" customHeight="1">
      <c r="A97" s="20"/>
      <c r="B97" s="41"/>
      <c r="C97" s="40"/>
      <c r="D97" s="40"/>
      <c r="E97" s="40"/>
      <c r="F97" s="40"/>
      <c r="G97" s="40"/>
    </row>
    <row r="98" spans="1:7" ht="13.5" customHeight="1">
      <c r="A98" s="20"/>
      <c r="B98" s="41"/>
      <c r="C98" s="40"/>
      <c r="D98" s="40"/>
      <c r="E98" s="40"/>
      <c r="F98" s="40"/>
      <c r="G98" s="40"/>
    </row>
    <row r="99" spans="1:7" ht="13.5" customHeight="1">
      <c r="A99" s="20"/>
      <c r="B99" s="41"/>
      <c r="C99" s="40"/>
      <c r="D99" s="40"/>
      <c r="E99" s="40"/>
      <c r="F99" s="40"/>
      <c r="G99" s="40"/>
    </row>
    <row r="100" spans="1:7" ht="13.5" customHeight="1">
      <c r="A100" s="20"/>
      <c r="B100" s="41"/>
      <c r="C100" s="40"/>
      <c r="D100" s="40"/>
      <c r="E100" s="40"/>
      <c r="F100" s="40"/>
      <c r="G100" s="40"/>
    </row>
    <row r="101" spans="1:7" ht="13.5" customHeight="1">
      <c r="A101" s="20"/>
      <c r="B101" s="41"/>
      <c r="C101" s="40"/>
      <c r="D101" s="40"/>
      <c r="E101" s="40"/>
      <c r="F101" s="40"/>
      <c r="G101" s="40"/>
    </row>
    <row r="102" spans="1:7" ht="13.5" customHeight="1">
      <c r="A102" s="20"/>
      <c r="B102" s="41"/>
      <c r="C102" s="40"/>
      <c r="D102" s="40"/>
      <c r="E102" s="40"/>
      <c r="F102" s="40"/>
      <c r="G102" s="40"/>
    </row>
    <row r="103" spans="1:7" ht="13.5" customHeight="1">
      <c r="A103" s="20"/>
      <c r="B103" s="41"/>
      <c r="C103" s="40"/>
      <c r="D103" s="40"/>
      <c r="E103" s="40"/>
      <c r="F103" s="40"/>
      <c r="G103" s="40"/>
    </row>
    <row r="104" spans="1:7" ht="13.5" customHeight="1">
      <c r="A104" s="20"/>
      <c r="B104" s="41"/>
      <c r="C104" s="40"/>
      <c r="D104" s="40"/>
      <c r="E104" s="40"/>
      <c r="F104" s="40"/>
      <c r="G104" s="40"/>
    </row>
    <row r="105" spans="1:7" ht="13.5" customHeight="1">
      <c r="A105" s="20"/>
      <c r="B105" s="32"/>
      <c r="C105" s="40"/>
      <c r="D105" s="40"/>
      <c r="E105" s="40"/>
      <c r="F105" s="40"/>
      <c r="G105" s="40"/>
    </row>
    <row r="106" spans="1:7" ht="13.5" customHeight="1">
      <c r="A106" s="20"/>
      <c r="B106" s="41"/>
      <c r="C106" s="33"/>
      <c r="D106" s="33"/>
      <c r="E106" s="33"/>
      <c r="F106" s="33"/>
      <c r="G106" s="33"/>
    </row>
    <row r="107" ht="13.5" customHeight="1">
      <c r="B107" s="32"/>
    </row>
    <row r="108" ht="13.5" customHeight="1">
      <c r="B108" s="41"/>
    </row>
    <row r="109" ht="13.5" customHeight="1"/>
    <row r="110" ht="13.5" customHeight="1">
      <c r="A110" s="20"/>
    </row>
    <row r="111" ht="13.5" customHeight="1"/>
    <row r="112" ht="13.5" customHeight="1"/>
    <row r="113" ht="13.5" customHeight="1"/>
    <row r="114" ht="13.5" customHeight="1"/>
    <row r="115" spans="1:8" ht="13.5" customHeight="1">
      <c r="A115" s="21"/>
      <c r="B115" s="21"/>
      <c r="C115" s="21"/>
      <c r="D115" s="21"/>
      <c r="E115" s="21"/>
      <c r="F115" s="21"/>
      <c r="G115" s="21"/>
      <c r="H115" s="21"/>
    </row>
    <row r="116" spans="1:8" ht="13.5" customHeight="1">
      <c r="A116" s="21"/>
      <c r="B116" s="21"/>
      <c r="C116" s="21"/>
      <c r="D116" s="21"/>
      <c r="E116" s="21"/>
      <c r="F116" s="21"/>
      <c r="G116" s="21"/>
      <c r="H116" s="21"/>
    </row>
    <row r="117" spans="1:8" ht="13.5" customHeight="1">
      <c r="A117" s="21"/>
      <c r="B117" s="21"/>
      <c r="C117" s="21"/>
      <c r="D117" s="21"/>
      <c r="E117" s="21"/>
      <c r="F117" s="21"/>
      <c r="G117" s="21"/>
      <c r="H117" s="21"/>
    </row>
    <row r="118" spans="1:8" ht="13.5" customHeight="1">
      <c r="A118" s="21"/>
      <c r="B118" s="21"/>
      <c r="C118" s="21"/>
      <c r="D118" s="21"/>
      <c r="E118" s="21"/>
      <c r="F118" s="21"/>
      <c r="G118" s="21"/>
      <c r="H118" s="21"/>
    </row>
    <row r="119" spans="1:8" ht="13.5" customHeight="1">
      <c r="A119" s="20"/>
      <c r="B119" s="21"/>
      <c r="C119" s="21"/>
      <c r="D119" s="21"/>
      <c r="E119" s="21"/>
      <c r="F119" s="21"/>
      <c r="G119" s="21"/>
      <c r="H119" s="21"/>
    </row>
    <row r="120" spans="1:8" ht="13.5" customHeight="1">
      <c r="A120" s="20"/>
      <c r="B120" s="21"/>
      <c r="C120" s="21"/>
      <c r="D120" s="21"/>
      <c r="E120" s="21"/>
      <c r="F120" s="21"/>
      <c r="G120" s="21"/>
      <c r="H120" s="21"/>
    </row>
    <row r="121" spans="1:8" ht="13.5" customHeight="1">
      <c r="A121" s="21"/>
      <c r="B121" s="21"/>
      <c r="C121" s="21"/>
      <c r="D121" s="21"/>
      <c r="E121" s="21"/>
      <c r="F121" s="21"/>
      <c r="G121" s="21"/>
      <c r="H121" s="21"/>
    </row>
    <row r="122" spans="1:8" ht="13.5" customHeight="1">
      <c r="A122" s="21"/>
      <c r="B122" s="21"/>
      <c r="C122" s="21"/>
      <c r="D122" s="21"/>
      <c r="E122" s="21"/>
      <c r="F122" s="21"/>
      <c r="G122" s="21"/>
      <c r="H122" s="21"/>
    </row>
    <row r="123" spans="1:12" ht="13.5" customHeight="1">
      <c r="A123" s="20"/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3.5" customHeight="1">
      <c r="A124" s="20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2:12" ht="13.5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3.5" customHeight="1">
      <c r="A126" s="20"/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3.5" customHeight="1">
      <c r="A127" s="20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3.5" customHeight="1">
      <c r="A128" s="20"/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3.5" customHeight="1">
      <c r="A129" s="20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3.5" customHeight="1">
      <c r="A130" s="20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3.5" customHeight="1">
      <c r="A131" s="20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3.5" customHeight="1">
      <c r="A132" s="20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3.5" customHeight="1">
      <c r="A133" s="20"/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3.5" customHeight="1">
      <c r="A134" s="20"/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2:12" ht="13.5" customHeight="1"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3.5" customHeight="1">
      <c r="A136" s="20"/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2:12" ht="13.5" customHeight="1"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3.5" customHeight="1">
      <c r="A138" s="20"/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customHeight="1">
      <c r="A139" s="20"/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3.5" customHeight="1">
      <c r="A140" s="20"/>
      <c r="B140" s="43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2:12" ht="13.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3.5" customHeight="1">
      <c r="A142" s="20"/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2:12" ht="13.5" customHeight="1">
      <c r="B143" s="43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3.5" customHeight="1">
      <c r="A144" s="20"/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2:12" ht="13.5" customHeight="1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2:12" ht="13.5" customHeight="1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2:12" ht="13.5" customHeight="1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2:12" ht="13.5" customHeight="1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2:12" ht="13.5" customHeight="1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2:12" ht="13.5" customHeight="1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2:12" ht="13.5" customHeight="1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2:12" ht="13.5" customHeight="1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2:12" ht="13.5" customHeight="1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2:12" ht="13.5" customHeight="1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2:12" ht="14.2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2:12" ht="14.2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2:12" ht="14.2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2:12" ht="14.2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2:12" ht="14.2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2:12" ht="14.2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2:12" ht="14.2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2:12" ht="14.2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2:12" ht="14.2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2:12" ht="14.2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2:12" ht="14.2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2:12" ht="14.2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2:12" ht="14.2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2:12" ht="14.2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2:12" ht="14.25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2:12" ht="14.25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2:12" ht="14.2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2:12" ht="14.25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2:12" ht="14.25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2:12" ht="14.2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2:12" ht="14.25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2:12" ht="14.25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2:12" ht="14.25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2:12" ht="14.25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2:12" ht="14.25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2:12" ht="14.25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2:12" ht="14.25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2:12" ht="14.25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2:12" ht="14.25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2:12" ht="14.25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2:12" ht="14.25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2:12" ht="14.25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2:12" ht="14.25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2:12" ht="14.25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2:12" ht="14.25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2:12" ht="14.25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2:12" ht="14.25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2:12" ht="14.25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2:12" ht="14.25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2:12" ht="14.25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2:12" ht="14.25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2:12" ht="14.25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2:12" ht="14.25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2:12" ht="14.25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2:12" ht="14.25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2:12" ht="14.25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2:12" ht="14.25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2:12" ht="14.25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2:12" ht="14.25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2:12" ht="14.25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2:12" ht="14.25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2:12" ht="14.25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2:12" ht="14.25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2:12" ht="14.25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2:12" ht="14.25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2:12" ht="14.25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2:12" ht="14.25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2:12" ht="14.25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2:12" ht="14.25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2:12" ht="14.25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2:12" ht="14.25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2:12" ht="14.25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2:12" ht="14.25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2:12" ht="14.25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2:12" ht="14.25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2:12" ht="14.25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2:12" ht="14.25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2:12" ht="14.25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2:12" ht="14.25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2:12" ht="14.25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2:12" ht="14.25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</sheetData>
  <sheetProtection/>
  <mergeCells count="5">
    <mergeCell ref="A7:O7"/>
    <mergeCell ref="A6:O6"/>
    <mergeCell ref="A3:O3"/>
    <mergeCell ref="A4:O4"/>
    <mergeCell ref="A5:O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6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P225"/>
  <sheetViews>
    <sheetView zoomScale="70" zoomScaleNormal="70" workbookViewId="0" topLeftCell="A1">
      <selection activeCell="E19" sqref="E19"/>
    </sheetView>
  </sheetViews>
  <sheetFormatPr defaultColWidth="6.5546875" defaultRowHeight="15"/>
  <cols>
    <col min="1" max="1" width="30.3359375" style="16" customWidth="1"/>
    <col min="2" max="2" width="11.4453125" style="16" customWidth="1"/>
    <col min="3" max="3" width="9.6640625" style="16" customWidth="1"/>
    <col min="4" max="4" width="1.77734375" style="16" customWidth="1"/>
    <col min="5" max="5" width="9.6640625" style="16" customWidth="1"/>
    <col min="6" max="6" width="1.77734375" style="16" customWidth="1"/>
    <col min="7" max="7" width="13.10546875" style="16" bestFit="1" customWidth="1"/>
    <col min="8" max="8" width="1.77734375" style="16" customWidth="1"/>
    <col min="9" max="9" width="7.10546875" style="16" customWidth="1"/>
    <col min="10" max="10" width="16.21484375" style="16" bestFit="1" customWidth="1"/>
    <col min="11" max="11" width="1.77734375" style="16" customWidth="1"/>
    <col min="12" max="12" width="9.10546875" style="16" customWidth="1"/>
    <col min="13" max="13" width="15.21484375" style="16" bestFit="1" customWidth="1"/>
    <col min="14" max="14" width="1.5625" style="16" customWidth="1"/>
    <col min="15" max="15" width="8.99609375" style="16" customWidth="1"/>
    <col min="16" max="16" width="6.5546875" style="16" customWidth="1"/>
    <col min="17" max="17" width="14.4453125" style="16" bestFit="1" customWidth="1"/>
    <col min="18" max="18" width="0.671875" style="16" customWidth="1"/>
    <col min="19" max="19" width="7.77734375" style="24" bestFit="1" customWidth="1"/>
    <col min="20" max="20" width="6.5546875" style="16" customWidth="1"/>
    <col min="21" max="21" width="9.6640625" style="16" bestFit="1" customWidth="1"/>
    <col min="22" max="22" width="6.5546875" style="16" customWidth="1"/>
    <col min="23" max="23" width="9.6640625" style="16" bestFit="1" customWidth="1"/>
    <col min="24" max="24" width="7.77734375" style="16" bestFit="1" customWidth="1"/>
    <col min="25" max="16384" width="6.5546875" style="16" customWidth="1"/>
  </cols>
  <sheetData>
    <row r="1" ht="13.5" customHeight="1">
      <c r="M1" s="17"/>
    </row>
    <row r="2" ht="13.5" customHeight="1">
      <c r="M2" s="18"/>
    </row>
    <row r="3" spans="1:15" ht="13.5" customHeight="1">
      <c r="A3" s="90" t="str">
        <f>Diff!A3</f>
        <v>COMMISSIONER'S LEGISLATIVE BUDGET REQUEST (LBR)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2" customHeight="1">
      <c r="A4" s="90" t="str">
        <f>Diff!A4</f>
        <v>2007-08 Projected Enrollments for Florida School Districts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2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2" customHeight="1">
      <c r="A6" s="90" t="str">
        <f>Diff!A6</f>
        <v>School District PreK-12 Programs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2" customHeight="1">
      <c r="A7" s="89">
        <f>Cover!A12</f>
        <v>39293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2" ht="13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5" ht="12.75" customHeight="1">
      <c r="B9" s="19"/>
      <c r="C9" s="22"/>
      <c r="D9" s="19"/>
      <c r="E9" s="19"/>
      <c r="F9" s="19"/>
      <c r="G9" s="23"/>
      <c r="H9" s="19"/>
      <c r="I9" s="19"/>
      <c r="J9" s="19"/>
      <c r="K9" s="19"/>
      <c r="L9" s="19"/>
      <c r="M9" s="19"/>
      <c r="N9" s="19"/>
      <c r="O9" s="19"/>
    </row>
    <row r="10" spans="1:15" ht="14.25" customHeight="1">
      <c r="A10" s="20"/>
      <c r="B10" s="24"/>
      <c r="C10" s="24"/>
      <c r="D10" s="24"/>
      <c r="E10" s="24"/>
      <c r="F10" s="26"/>
      <c r="G10" s="45"/>
      <c r="H10" s="24"/>
      <c r="I10" s="24"/>
      <c r="J10" s="24"/>
      <c r="K10" s="24"/>
      <c r="L10" s="24"/>
      <c r="M10" s="45"/>
      <c r="O10" s="24"/>
    </row>
    <row r="11" spans="2:15" ht="12.75" customHeight="1">
      <c r="B11" s="19"/>
      <c r="C11" s="22"/>
      <c r="D11" s="19"/>
      <c r="E11" s="19"/>
      <c r="F11" s="19"/>
      <c r="G11" s="46"/>
      <c r="H11" s="19"/>
      <c r="I11" s="19"/>
      <c r="J11" s="27"/>
      <c r="K11" s="27"/>
      <c r="L11" s="27"/>
      <c r="M11" s="19"/>
      <c r="N11" s="19"/>
      <c r="O11" s="19"/>
    </row>
    <row r="12" spans="2:15" ht="12.75" customHeight="1">
      <c r="B12" s="19"/>
      <c r="C12" s="22"/>
      <c r="D12" s="19"/>
      <c r="E12" s="19"/>
      <c r="F12" s="19"/>
      <c r="G12" s="46"/>
      <c r="H12" s="19"/>
      <c r="I12" s="19"/>
      <c r="J12" s="19"/>
      <c r="K12" s="19"/>
      <c r="L12" s="19"/>
      <c r="M12" s="19"/>
      <c r="N12" s="19"/>
      <c r="O12" s="19"/>
    </row>
    <row r="13" spans="2:15" ht="12.75" customHeight="1">
      <c r="B13" s="19"/>
      <c r="C13" s="22"/>
      <c r="D13" s="19"/>
      <c r="E13" s="19"/>
      <c r="F13" s="19"/>
      <c r="G13" s="46"/>
      <c r="H13" s="19"/>
      <c r="I13" s="19"/>
      <c r="J13" s="28" t="str">
        <f>Diff!J13</f>
        <v>2007-08</v>
      </c>
      <c r="K13" s="28"/>
      <c r="L13" s="28"/>
      <c r="M13" s="28" t="str">
        <f>Diff!M13</f>
        <v>2008-09</v>
      </c>
      <c r="N13" s="19"/>
      <c r="O13" s="19"/>
    </row>
    <row r="14" spans="2:15" ht="14.25">
      <c r="B14" s="19" t="str">
        <f>Diff!B14</f>
        <v>2004-05</v>
      </c>
      <c r="C14" s="22" t="str">
        <f>Diff!C14</f>
        <v>2005-06</v>
      </c>
      <c r="D14" s="19"/>
      <c r="E14" s="23" t="s">
        <v>112</v>
      </c>
      <c r="F14" s="19"/>
      <c r="G14" s="19" t="str">
        <f>Diff!G14</f>
        <v>2006-07</v>
      </c>
      <c r="H14" s="19"/>
      <c r="I14" s="23" t="s">
        <v>112</v>
      </c>
      <c r="J14" s="28" t="str">
        <f>Diff!J14</f>
        <v>Appropriated</v>
      </c>
      <c r="K14" s="28"/>
      <c r="L14" s="19" t="s">
        <v>113</v>
      </c>
      <c r="M14" s="28" t="str">
        <f>Diff!M14</f>
        <v>Commissioner's</v>
      </c>
      <c r="N14" s="23"/>
      <c r="O14" s="19" t="s">
        <v>113</v>
      </c>
    </row>
    <row r="15" spans="2:15" ht="15" customHeight="1">
      <c r="B15" s="19" t="str">
        <f>Diff!B15</f>
        <v>Final</v>
      </c>
      <c r="C15" s="19" t="str">
        <f>Diff!C15</f>
        <v>Final</v>
      </c>
      <c r="D15" s="19"/>
      <c r="E15" s="19" t="s">
        <v>105</v>
      </c>
      <c r="F15" s="19"/>
      <c r="G15" s="28" t="str">
        <f>Diff!G15</f>
        <v>4th Calc</v>
      </c>
      <c r="H15" s="19"/>
      <c r="I15" s="19" t="s">
        <v>106</v>
      </c>
      <c r="J15" s="28" t="str">
        <f>Diff!J15</f>
        <v>FTE</v>
      </c>
      <c r="K15" s="28"/>
      <c r="L15" s="19" t="s">
        <v>215</v>
      </c>
      <c r="M15" s="28" t="str">
        <f>Diff!M15</f>
        <v>LBR 7/30/07</v>
      </c>
      <c r="N15" s="19"/>
      <c r="O15" s="19" t="s">
        <v>216</v>
      </c>
    </row>
    <row r="16" spans="2:19" ht="12" customHeight="1">
      <c r="B16" s="60">
        <v>1</v>
      </c>
      <c r="C16" s="61">
        <v>2</v>
      </c>
      <c r="D16" s="60"/>
      <c r="E16" s="60">
        <v>3</v>
      </c>
      <c r="F16" s="60"/>
      <c r="G16" s="60">
        <v>4</v>
      </c>
      <c r="H16" s="60"/>
      <c r="I16" s="60">
        <v>5</v>
      </c>
      <c r="J16" s="60">
        <v>6</v>
      </c>
      <c r="K16" s="60"/>
      <c r="L16" s="60">
        <v>7</v>
      </c>
      <c r="M16" s="60">
        <v>8</v>
      </c>
      <c r="N16" s="60"/>
      <c r="O16" s="60">
        <v>9</v>
      </c>
      <c r="S16" s="81">
        <f>COUNTIF(S18:S43,FALSE)</f>
        <v>17</v>
      </c>
    </row>
    <row r="17" spans="1:23" ht="13.5" customHeight="1">
      <c r="A17" s="20" t="str">
        <f>Diff!A17</f>
        <v>K-12 Basic</v>
      </c>
      <c r="C17" s="24"/>
      <c r="I17" s="24"/>
      <c r="J17" s="24"/>
      <c r="K17" s="24"/>
      <c r="L17" s="24"/>
      <c r="N17" s="24"/>
      <c r="Q17" s="20"/>
      <c r="W17" s="24"/>
    </row>
    <row r="18" spans="1:224" ht="13.5" customHeight="1">
      <c r="A18" s="20" t="str">
        <f>Diff!A18</f>
        <v>K-3 (101)</v>
      </c>
      <c r="B18" s="32">
        <f>Diff!B18</f>
        <v>595791.62</v>
      </c>
      <c r="C18" s="32">
        <f>Diff!C18</f>
        <v>605750.41</v>
      </c>
      <c r="D18" s="33"/>
      <c r="E18" s="47">
        <f>Diff!E18/Percent!B18</f>
        <v>0.01671522335275551</v>
      </c>
      <c r="F18" s="32"/>
      <c r="G18" s="32">
        <f>Diff!G18</f>
        <v>603227.34</v>
      </c>
      <c r="I18" s="47">
        <f>Diff!I18/Diff!C18</f>
        <v>-0.004165197345883868</v>
      </c>
      <c r="J18" s="32">
        <f>Diff!J18</f>
        <v>604516.57</v>
      </c>
      <c r="K18" s="32"/>
      <c r="L18" s="47">
        <f>Diff!L18/Diff!G18</f>
        <v>0.002137220769867595</v>
      </c>
      <c r="M18" s="32">
        <f>Diff!M18</f>
        <v>606105.61</v>
      </c>
      <c r="N18" s="32"/>
      <c r="O18" s="47">
        <f>Diff!O18/Diff!J18</f>
        <v>0.0026286128103982947</v>
      </c>
      <c r="P18" s="19"/>
      <c r="Q18" s="20"/>
      <c r="R18" s="24"/>
      <c r="S18" s="82" t="b">
        <f>M18='Final FTE By Prog'!C80</f>
        <v>0</v>
      </c>
      <c r="T18" s="24"/>
      <c r="U18" s="34"/>
      <c r="V18" s="24"/>
      <c r="W18" s="34"/>
      <c r="X18" s="3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</row>
    <row r="19" spans="1:24" ht="13.5" customHeight="1">
      <c r="A19" s="20" t="str">
        <f>Diff!A19</f>
        <v>4-8 (102)</v>
      </c>
      <c r="B19" s="32">
        <f>Diff!B19</f>
        <v>740089.92</v>
      </c>
      <c r="C19" s="32">
        <f>Diff!C19</f>
        <v>737515.05</v>
      </c>
      <c r="D19" s="33"/>
      <c r="E19" s="47">
        <f>Diff!E19/Percent!B19</f>
        <v>-0.0034791312925867104</v>
      </c>
      <c r="F19" s="32"/>
      <c r="G19" s="32">
        <f>Diff!G19</f>
        <v>733522.45</v>
      </c>
      <c r="I19" s="47">
        <f>Diff!I19/Diff!C19</f>
        <v>-0.005413584441429491</v>
      </c>
      <c r="J19" s="32">
        <f>Diff!J19</f>
        <v>728189.56</v>
      </c>
      <c r="K19" s="32"/>
      <c r="L19" s="47">
        <f>Diff!L19/Diff!G19</f>
        <v>-0.0072702478294971035</v>
      </c>
      <c r="M19" s="32">
        <f>Diff!M19</f>
        <v>738668.65</v>
      </c>
      <c r="N19" s="32"/>
      <c r="O19" s="47">
        <f>Diff!O19/Diff!J19</f>
        <v>0.014390607302856644</v>
      </c>
      <c r="P19" s="19"/>
      <c r="Q19" s="20"/>
      <c r="S19" s="82" t="b">
        <f>M19='Final FTE By Prog'!D$80</f>
        <v>0</v>
      </c>
      <c r="U19" s="33"/>
      <c r="W19" s="33"/>
      <c r="X19" s="33"/>
    </row>
    <row r="20" spans="1:24" ht="13.5" customHeight="1">
      <c r="A20" s="20" t="str">
        <f>Diff!A20</f>
        <v>9-12 (103)</v>
      </c>
      <c r="B20" s="32">
        <f>Diff!B20</f>
        <v>532598.03</v>
      </c>
      <c r="C20" s="32">
        <f>Diff!C20</f>
        <v>546221.68</v>
      </c>
      <c r="D20" s="33"/>
      <c r="E20" s="47">
        <f>Diff!E20/Percent!B20</f>
        <v>0.025579610198708438</v>
      </c>
      <c r="F20" s="32"/>
      <c r="G20" s="32">
        <f>Diff!G20</f>
        <v>543889.95</v>
      </c>
      <c r="I20" s="47">
        <f>Diff!I20/Diff!C20</f>
        <v>-0.004268834587451926</v>
      </c>
      <c r="J20" s="32">
        <f>Diff!J20</f>
        <v>543098.36</v>
      </c>
      <c r="K20" s="32"/>
      <c r="L20" s="47">
        <f>Diff!L20/Diff!G20</f>
        <v>-0.0014554231053542494</v>
      </c>
      <c r="M20" s="32">
        <f>Diff!M20</f>
        <v>532084.09</v>
      </c>
      <c r="N20" s="32"/>
      <c r="O20" s="47">
        <f>Diff!O20/Diff!J20</f>
        <v>-0.02028043317972829</v>
      </c>
      <c r="P20" s="19"/>
      <c r="Q20" s="20"/>
      <c r="S20" s="82" t="b">
        <f>M20='Final FTE By Prog'!E$80</f>
        <v>0</v>
      </c>
      <c r="U20" s="33"/>
      <c r="W20" s="33"/>
      <c r="X20" s="33"/>
    </row>
    <row r="21" spans="1:24" s="53" customFormat="1" ht="13.5" customHeight="1">
      <c r="A21" s="49" t="str">
        <f>Diff!A21</f>
        <v>Sub-Total (Basic)</v>
      </c>
      <c r="B21" s="52">
        <f>Diff!B21</f>
        <v>1868479.57</v>
      </c>
      <c r="C21" s="52">
        <f>Diff!C21</f>
        <v>1889487.1400000001</v>
      </c>
      <c r="D21" s="56"/>
      <c r="E21" s="57">
        <f>Diff!E21/Percent!B21</f>
        <v>0.011243136043494478</v>
      </c>
      <c r="F21" s="52"/>
      <c r="G21" s="52">
        <f>Diff!G21</f>
        <v>1880639.74</v>
      </c>
      <c r="I21" s="57">
        <f>Diff!I21/Diff!C21</f>
        <v>-0.0046824346208570325</v>
      </c>
      <c r="J21" s="52">
        <f>Diff!J21</f>
        <v>1875804.4899999998</v>
      </c>
      <c r="K21" s="52"/>
      <c r="L21" s="57">
        <f>Diff!L21/Diff!G21</f>
        <v>-0.00257106658822398</v>
      </c>
      <c r="M21" s="52">
        <f>Diff!M21</f>
        <v>1876858.35</v>
      </c>
      <c r="N21" s="52"/>
      <c r="O21" s="57">
        <f>Diff!O21/Diff!J21</f>
        <v>0.0005618176124529563</v>
      </c>
      <c r="P21" s="58"/>
      <c r="Q21" s="49"/>
      <c r="S21" s="24" t="b">
        <f>M21=SUM('Final FTE By Prog'!C80:E80)</f>
        <v>0</v>
      </c>
      <c r="U21" s="56"/>
      <c r="W21" s="56"/>
      <c r="X21" s="56"/>
    </row>
    <row r="22" spans="1:24" ht="13.5" customHeight="1">
      <c r="A22" s="20"/>
      <c r="B22" s="32"/>
      <c r="C22" s="32"/>
      <c r="D22" s="33"/>
      <c r="E22" s="47"/>
      <c r="F22" s="32"/>
      <c r="G22" s="32"/>
      <c r="I22" s="47"/>
      <c r="J22" s="32"/>
      <c r="K22" s="32"/>
      <c r="L22" s="47"/>
      <c r="M22" s="32"/>
      <c r="N22" s="32"/>
      <c r="O22" s="47"/>
      <c r="P22" s="19"/>
      <c r="Q22" s="20"/>
      <c r="U22" s="33"/>
      <c r="W22" s="33"/>
      <c r="X22" s="33"/>
    </row>
    <row r="23" spans="1:24" ht="13.5" customHeight="1">
      <c r="A23" s="20" t="str">
        <f>Diff!A23</f>
        <v>K-3 ESE in Basic (111)</v>
      </c>
      <c r="B23" s="32">
        <f>Diff!B23</f>
        <v>142095.68</v>
      </c>
      <c r="C23" s="32">
        <f>Diff!C23</f>
        <v>142367.23</v>
      </c>
      <c r="D23" s="33"/>
      <c r="E23" s="47">
        <f>Diff!E23/Percent!B23</f>
        <v>0.001911036282032061</v>
      </c>
      <c r="F23" s="32"/>
      <c r="G23" s="32">
        <f>Diff!G23</f>
        <v>140940.7</v>
      </c>
      <c r="I23" s="47">
        <f>Diff!I23/Diff!C23</f>
        <v>-0.01002007273724437</v>
      </c>
      <c r="J23" s="32">
        <f>Diff!J23</f>
        <v>141157.6</v>
      </c>
      <c r="K23" s="32"/>
      <c r="L23" s="47">
        <f>Diff!L23/Diff!G23</f>
        <v>0.0015389451024437524</v>
      </c>
      <c r="M23" s="32">
        <f>Diff!M23</f>
        <v>141867.34</v>
      </c>
      <c r="N23" s="32"/>
      <c r="O23" s="47">
        <f>Diff!O23/Diff!J23</f>
        <v>0.00502799707560904</v>
      </c>
      <c r="P23" s="19"/>
      <c r="Q23" s="20"/>
      <c r="S23" s="82" t="b">
        <f>M23='Final FTE By Prog'!F$80</f>
        <v>0</v>
      </c>
      <c r="U23" s="33"/>
      <c r="W23" s="33"/>
      <c r="X23" s="33"/>
    </row>
    <row r="24" spans="1:24" ht="13.5" customHeight="1">
      <c r="A24" s="20" t="str">
        <f>Diff!A24</f>
        <v>4-8 ESE in Basic (112)</v>
      </c>
      <c r="B24" s="32">
        <f>Diff!B24</f>
        <v>224801.93</v>
      </c>
      <c r="C24" s="32">
        <f>Diff!C24</f>
        <v>223302.69</v>
      </c>
      <c r="D24" s="33"/>
      <c r="E24" s="47">
        <f>Diff!E24/Percent!B24</f>
        <v>-0.006669159824384029</v>
      </c>
      <c r="F24" s="32"/>
      <c r="G24" s="32">
        <f>Diff!G24</f>
        <v>220467.61</v>
      </c>
      <c r="I24" s="47">
        <f>Diff!I24/Diff!C24</f>
        <v>-0.012696130082445564</v>
      </c>
      <c r="J24" s="32">
        <f>Diff!J24</f>
        <v>220882.65</v>
      </c>
      <c r="K24" s="32"/>
      <c r="L24" s="47">
        <f>Diff!L24/Diff!G24</f>
        <v>0.0018825441070459655</v>
      </c>
      <c r="M24" s="32">
        <f>Diff!M24</f>
        <v>223837.68</v>
      </c>
      <c r="N24" s="32"/>
      <c r="O24" s="47">
        <f>Diff!O24/Diff!J24</f>
        <v>0.01337828027688005</v>
      </c>
      <c r="P24" s="19"/>
      <c r="Q24" s="20"/>
      <c r="S24" s="82" t="b">
        <f>M24='Final FTE By Prog'!G$80</f>
        <v>0</v>
      </c>
      <c r="U24" s="33"/>
      <c r="W24" s="33"/>
      <c r="X24" s="33"/>
    </row>
    <row r="25" spans="1:24" ht="13.5" customHeight="1">
      <c r="A25" s="20" t="str">
        <f>Diff!A25</f>
        <v>9-12 ESE in Basic (113)</v>
      </c>
      <c r="B25" s="32">
        <f>Diff!B25</f>
        <v>124049.16</v>
      </c>
      <c r="C25" s="32">
        <f>Diff!C25</f>
        <v>129035.7</v>
      </c>
      <c r="D25" s="32"/>
      <c r="E25" s="47">
        <f>Diff!E25/Percent!B25</f>
        <v>0.04019809565820513</v>
      </c>
      <c r="F25" s="32"/>
      <c r="G25" s="32">
        <f>Diff!G25</f>
        <v>135862.46</v>
      </c>
      <c r="I25" s="47">
        <f>Diff!I25/Diff!C25</f>
        <v>0.05290597873301726</v>
      </c>
      <c r="J25" s="32">
        <f>Diff!J25</f>
        <v>138175.79</v>
      </c>
      <c r="K25" s="32"/>
      <c r="L25" s="47">
        <f>Diff!L25/Diff!G25</f>
        <v>0.017026999216707958</v>
      </c>
      <c r="M25" s="32">
        <f>Diff!M25</f>
        <v>134859.6</v>
      </c>
      <c r="N25" s="32"/>
      <c r="O25" s="47">
        <f>Diff!O25/Diff!J25</f>
        <v>-0.023999790411909368</v>
      </c>
      <c r="P25" s="19"/>
      <c r="Q25" s="20"/>
      <c r="S25" s="82" t="b">
        <f>M25='Final FTE By Prog'!H$80</f>
        <v>0</v>
      </c>
      <c r="U25" s="33"/>
      <c r="W25" s="33"/>
      <c r="X25" s="33"/>
    </row>
    <row r="26" spans="1:24" s="53" customFormat="1" ht="13.5" customHeight="1">
      <c r="A26" s="49" t="str">
        <f>Diff!A26</f>
        <v>Sub-Total (ESE Basic)</v>
      </c>
      <c r="B26" s="52">
        <f>Diff!B26</f>
        <v>490946.77</v>
      </c>
      <c r="C26" s="52">
        <f>Diff!C26</f>
        <v>494705.62000000005</v>
      </c>
      <c r="D26" s="56"/>
      <c r="E26" s="57">
        <f>Diff!E26/Percent!B26</f>
        <v>0.007656329015058058</v>
      </c>
      <c r="F26" s="52"/>
      <c r="G26" s="52">
        <f>Diff!G26</f>
        <v>497270.77</v>
      </c>
      <c r="I26" s="57">
        <f>Diff!I26/Diff!C26</f>
        <v>0.005185204890132368</v>
      </c>
      <c r="J26" s="52">
        <f>Diff!J26</f>
        <v>500216.04000000004</v>
      </c>
      <c r="K26" s="52"/>
      <c r="L26" s="57">
        <f>Diff!L26/Diff!G26</f>
        <v>0.005922869747602535</v>
      </c>
      <c r="M26" s="52">
        <f>Diff!M26</f>
        <v>500564.62</v>
      </c>
      <c r="N26" s="52"/>
      <c r="O26" s="57">
        <f>Diff!O26/Diff!J26</f>
        <v>0.0006968589012058831</v>
      </c>
      <c r="P26" s="58"/>
      <c r="Q26" s="49"/>
      <c r="S26" s="82" t="b">
        <f>M26=SUM('Final FTE By Prog'!F80:H80)</f>
        <v>0</v>
      </c>
      <c r="U26" s="56"/>
      <c r="W26" s="56"/>
      <c r="X26" s="56"/>
    </row>
    <row r="27" spans="1:24" ht="13.5" customHeight="1">
      <c r="A27" s="20"/>
      <c r="B27" s="32"/>
      <c r="C27" s="32"/>
      <c r="D27" s="33"/>
      <c r="E27" s="47"/>
      <c r="F27" s="32"/>
      <c r="G27" s="32"/>
      <c r="I27" s="47"/>
      <c r="J27" s="32"/>
      <c r="K27" s="32"/>
      <c r="L27" s="47"/>
      <c r="M27" s="32"/>
      <c r="N27" s="32"/>
      <c r="O27" s="47"/>
      <c r="P27" s="19"/>
      <c r="Q27" s="20"/>
      <c r="U27" s="33"/>
      <c r="W27" s="33"/>
      <c r="X27" s="33"/>
    </row>
    <row r="28" spans="1:24" s="53" customFormat="1" ht="13.5" customHeight="1">
      <c r="A28" s="49" t="str">
        <f>Diff!A28</f>
        <v>Total K-12 Basic</v>
      </c>
      <c r="B28" s="52">
        <f>Diff!B28</f>
        <v>2359426.34</v>
      </c>
      <c r="C28" s="52">
        <f>Diff!C28</f>
        <v>2384192.7600000002</v>
      </c>
      <c r="D28" s="56"/>
      <c r="E28" s="57">
        <f>Diff!E28/Percent!B28</f>
        <v>0.010496797285055481</v>
      </c>
      <c r="F28" s="52"/>
      <c r="G28" s="55">
        <f>G21+G26</f>
        <v>2377910.51</v>
      </c>
      <c r="I28" s="57">
        <f>Diff!I28/Diff!C28</f>
        <v>-0.0026349589284049603</v>
      </c>
      <c r="J28" s="52">
        <f>Diff!J28</f>
        <v>2376020.53</v>
      </c>
      <c r="K28" s="52"/>
      <c r="L28" s="57">
        <f>Diff!L28/Diff!G28</f>
        <v>-0.0007948070341806015</v>
      </c>
      <c r="M28" s="52">
        <f>Diff!M28</f>
        <v>2377422.97</v>
      </c>
      <c r="N28" s="52"/>
      <c r="O28" s="57">
        <f>Diff!O28/Diff!J28</f>
        <v>0.0005902474251770922</v>
      </c>
      <c r="P28" s="58"/>
      <c r="Q28" s="49"/>
      <c r="S28" s="24" t="b">
        <f>M28=SUM('Final FTE By Prog'!C80:H80)</f>
        <v>0</v>
      </c>
      <c r="U28" s="56"/>
      <c r="W28" s="56"/>
      <c r="X28" s="56"/>
    </row>
    <row r="29" spans="2:23" ht="12" customHeight="1">
      <c r="B29" s="32"/>
      <c r="C29" s="32"/>
      <c r="E29" s="32"/>
      <c r="F29" s="32"/>
      <c r="G29" s="32"/>
      <c r="I29" s="32"/>
      <c r="J29" s="32"/>
      <c r="K29" s="32"/>
      <c r="L29" s="32"/>
      <c r="M29" s="32"/>
      <c r="N29" s="32"/>
      <c r="P29" s="19"/>
      <c r="W29" s="33"/>
    </row>
    <row r="30" spans="1:24" ht="13.5" customHeight="1">
      <c r="A30" s="20" t="str">
        <f>Diff!A30</f>
        <v>ESOL (130)</v>
      </c>
      <c r="B30" s="32">
        <f>Diff!B30</f>
        <v>145964.65</v>
      </c>
      <c r="C30" s="32">
        <f>Diff!C30</f>
        <v>153798.45</v>
      </c>
      <c r="E30" s="47">
        <f>Diff!E30/Percent!B30</f>
        <v>0.05366915893677009</v>
      </c>
      <c r="F30" s="32"/>
      <c r="G30" s="32">
        <f>Diff!G30</f>
        <v>158937.26</v>
      </c>
      <c r="I30" s="47">
        <f>Diff!I30/Diff!C30</f>
        <v>0.033412625419827036</v>
      </c>
      <c r="J30" s="32">
        <f>Diff!J30</f>
        <v>164362.53</v>
      </c>
      <c r="K30" s="32"/>
      <c r="L30" s="47">
        <f>Diff!L30/Diff!G30</f>
        <v>0.03413466420649248</v>
      </c>
      <c r="M30" s="32">
        <f>Diff!M30</f>
        <v>174876.12</v>
      </c>
      <c r="N30" s="32"/>
      <c r="O30" s="47">
        <f>Diff!O30/Diff!J30</f>
        <v>0.06396585645158903</v>
      </c>
      <c r="P30" s="19"/>
      <c r="Q30" s="20"/>
      <c r="S30" s="82" t="b">
        <f>M30='Final FTE By Prog'!I$80</f>
        <v>0</v>
      </c>
      <c r="U30" s="33"/>
      <c r="W30" s="33"/>
      <c r="X30" s="33"/>
    </row>
    <row r="31" spans="2:23" ht="12" customHeight="1">
      <c r="B31" s="32"/>
      <c r="C31" s="32"/>
      <c r="E31" s="32"/>
      <c r="F31" s="32"/>
      <c r="G31" s="32"/>
      <c r="I31" s="32"/>
      <c r="J31" s="32"/>
      <c r="K31" s="32"/>
      <c r="L31" s="32"/>
      <c r="M31" s="32"/>
      <c r="N31" s="32"/>
      <c r="P31" s="19"/>
      <c r="W31" s="33"/>
    </row>
    <row r="32" spans="1:23" ht="13.5" customHeight="1">
      <c r="A32" s="20" t="str">
        <f>Diff!A32</f>
        <v>Exceptional Students</v>
      </c>
      <c r="B32" s="32"/>
      <c r="C32" s="32"/>
      <c r="E32" s="32"/>
      <c r="F32" s="32"/>
      <c r="G32" s="32"/>
      <c r="I32" s="32"/>
      <c r="J32" s="32"/>
      <c r="K32" s="32"/>
      <c r="L32" s="32"/>
      <c r="M32" s="32"/>
      <c r="N32" s="32"/>
      <c r="O32" s="33"/>
      <c r="P32" s="19"/>
      <c r="Q32" s="20"/>
      <c r="W32" s="33"/>
    </row>
    <row r="33" spans="1:23" ht="13.5" customHeight="1">
      <c r="A33" s="20" t="str">
        <f>Diff!A33</f>
        <v>ESE Support Level IV (254)</v>
      </c>
      <c r="B33" s="32">
        <f>Diff!B33</f>
        <v>20658.1</v>
      </c>
      <c r="C33" s="32">
        <f>Diff!C33</f>
        <v>19605.64</v>
      </c>
      <c r="E33" s="47">
        <f>Diff!E33/Percent!B33</f>
        <v>-0.05094660205924065</v>
      </c>
      <c r="F33" s="32"/>
      <c r="G33" s="32">
        <f>Diff!G33</f>
        <v>19175</v>
      </c>
      <c r="I33" s="47">
        <f>Diff!I33/Diff!C33</f>
        <v>-0.0219651079995348</v>
      </c>
      <c r="J33" s="32">
        <f>Diff!J33</f>
        <v>19629.17</v>
      </c>
      <c r="K33" s="32"/>
      <c r="L33" s="47">
        <f>Diff!L33/Diff!G33</f>
        <v>0.02368552803129065</v>
      </c>
      <c r="M33" s="32">
        <f>Diff!M33</f>
        <v>19053.84</v>
      </c>
      <c r="N33" s="32"/>
      <c r="O33" s="47">
        <f>Diff!O33/Diff!J33</f>
        <v>-0.02930995044619809</v>
      </c>
      <c r="P33" s="19"/>
      <c r="Q33" s="36"/>
      <c r="S33" s="82" t="b">
        <f>M33='Final FTE By Prog'!J$80</f>
        <v>0</v>
      </c>
      <c r="W33" s="33"/>
    </row>
    <row r="34" spans="1:23" ht="13.5" customHeight="1">
      <c r="A34" s="20" t="str">
        <f>Diff!A34</f>
        <v>ESE Support Level V (255)</v>
      </c>
      <c r="B34" s="32">
        <f>Diff!B34</f>
        <v>6523.09</v>
      </c>
      <c r="C34" s="32">
        <f>Diff!C34</f>
        <v>6365.82</v>
      </c>
      <c r="D34" s="33"/>
      <c r="E34" s="47">
        <f>Diff!E34/Percent!B34</f>
        <v>-0.02410973940264513</v>
      </c>
      <c r="F34" s="32"/>
      <c r="G34" s="32">
        <f>Diff!G34</f>
        <v>6061.17</v>
      </c>
      <c r="I34" s="47">
        <f>Diff!I34/Diff!C34</f>
        <v>-0.04785714958952651</v>
      </c>
      <c r="J34" s="32">
        <f>Diff!J34</f>
        <v>6253.21</v>
      </c>
      <c r="K34" s="32"/>
      <c r="L34" s="47">
        <f>Diff!L34/Diff!G34</f>
        <v>0.03168365183619663</v>
      </c>
      <c r="M34" s="32">
        <f>Diff!M34</f>
        <v>5783.35</v>
      </c>
      <c r="N34" s="32"/>
      <c r="O34" s="47">
        <f>Diff!O34/Diff!J34</f>
        <v>-0.07513900860518033</v>
      </c>
      <c r="P34" s="19"/>
      <c r="Q34" s="36"/>
      <c r="S34" s="82" t="b">
        <f>M34='Final FTE By Prog'!K$80</f>
        <v>0</v>
      </c>
      <c r="W34" s="33"/>
    </row>
    <row r="35" spans="1:19" s="53" customFormat="1" ht="13.5" customHeight="1">
      <c r="A35" s="49" t="str">
        <f>Diff!A35</f>
        <v>Sub-Total (ESE)</v>
      </c>
      <c r="B35" s="52">
        <f>Diff!B35</f>
        <v>27181.19</v>
      </c>
      <c r="C35" s="52">
        <f>Diff!C35</f>
        <v>25971.46</v>
      </c>
      <c r="D35" s="56"/>
      <c r="E35" s="57">
        <f>Diff!E35/Percent!B35</f>
        <v>-0.044506145610254726</v>
      </c>
      <c r="F35" s="52"/>
      <c r="G35" s="55">
        <f>SUM(G33+G34)</f>
        <v>25236.17</v>
      </c>
      <c r="I35" s="57">
        <f>Diff!I35/Diff!C35</f>
        <v>-0.02831146188932008</v>
      </c>
      <c r="J35" s="52">
        <f>Diff!J35</f>
        <v>25882.379999999997</v>
      </c>
      <c r="K35" s="52"/>
      <c r="L35" s="57">
        <f>Diff!L35/Diff!G35</f>
        <v>0.025606500510972907</v>
      </c>
      <c r="M35" s="52">
        <f>Diff!M35</f>
        <v>24837.190000000002</v>
      </c>
      <c r="N35" s="52"/>
      <c r="O35" s="57">
        <f>Diff!O35/Diff!J35</f>
        <v>-0.040382298691233</v>
      </c>
      <c r="P35" s="58"/>
      <c r="Q35" s="59"/>
      <c r="S35" s="24" t="b">
        <f>M35=SUM('Final FTE By Prog'!J80:K80)</f>
        <v>0</v>
      </c>
    </row>
    <row r="36" spans="2:24" ht="12" customHeight="1">
      <c r="B36" s="32"/>
      <c r="C36" s="32"/>
      <c r="D36" s="33"/>
      <c r="E36" s="32"/>
      <c r="F36" s="32"/>
      <c r="G36" s="32"/>
      <c r="I36" s="32"/>
      <c r="J36" s="32"/>
      <c r="K36" s="32"/>
      <c r="L36" s="32"/>
      <c r="M36" s="32"/>
      <c r="N36" s="32"/>
      <c r="P36" s="19"/>
      <c r="Q36" s="36"/>
      <c r="S36" s="34"/>
      <c r="U36" s="33"/>
      <c r="X36" s="33"/>
    </row>
    <row r="37" spans="1:24" s="53" customFormat="1" ht="13.5" customHeight="1">
      <c r="A37" s="49" t="str">
        <f>Diff!A37</f>
        <v>Sub-Total ESE (ESE and ESE Basic)</v>
      </c>
      <c r="B37" s="52">
        <f>Diff!B37</f>
        <v>518127.96</v>
      </c>
      <c r="C37" s="52">
        <f>Diff!C37</f>
        <v>520677.0800000001</v>
      </c>
      <c r="E37" s="57">
        <f>Diff!E37/Percent!B37</f>
        <v>0.004919865741273745</v>
      </c>
      <c r="F37" s="52"/>
      <c r="G37" s="55">
        <f>G26+G35</f>
        <v>522506.94</v>
      </c>
      <c r="I37" s="57">
        <f>Diff!I37/Diff!C37</f>
        <v>0.0035143855381533744</v>
      </c>
      <c r="J37" s="52">
        <f>Diff!J37</f>
        <v>526098.42</v>
      </c>
      <c r="K37" s="52"/>
      <c r="L37" s="57">
        <f>Diff!L37/Diff!G37</f>
        <v>0.006873554636422704</v>
      </c>
      <c r="M37" s="52">
        <f>Diff!M37</f>
        <v>525401.81</v>
      </c>
      <c r="N37" s="52"/>
      <c r="O37" s="57">
        <f>Diff!O37/Diff!J37</f>
        <v>-0.0013241058583676908</v>
      </c>
      <c r="P37" s="58"/>
      <c r="Q37" s="59"/>
      <c r="S37" s="34" t="b">
        <f>M37=SUM('Final FTE By Prog'!F80:H80,'Final FTE By Prog'!J80:K80)</f>
        <v>0</v>
      </c>
      <c r="U37" s="56"/>
      <c r="X37" s="56"/>
    </row>
    <row r="38" spans="2:24" ht="12" customHeight="1">
      <c r="B38" s="32"/>
      <c r="C38" s="32"/>
      <c r="E38" s="32"/>
      <c r="F38" s="32"/>
      <c r="G38" s="32"/>
      <c r="I38" s="32"/>
      <c r="J38" s="32"/>
      <c r="K38" s="32"/>
      <c r="L38" s="32"/>
      <c r="M38" s="32"/>
      <c r="N38" s="32"/>
      <c r="P38" s="19"/>
      <c r="S38" s="34"/>
      <c r="U38" s="33"/>
      <c r="X38" s="33"/>
    </row>
    <row r="39" spans="1:19" ht="13.5" customHeight="1">
      <c r="A39" s="20" t="str">
        <f>Diff!A39</f>
        <v>Career Education (300)</v>
      </c>
      <c r="B39" s="32">
        <f>Diff!B39</f>
        <v>77021.76</v>
      </c>
      <c r="C39" s="32">
        <f>Diff!C39</f>
        <v>77158.62</v>
      </c>
      <c r="E39" s="47">
        <f>Diff!E39/Percent!B39</f>
        <v>0.0017769004499507749</v>
      </c>
      <c r="F39" s="32"/>
      <c r="G39" s="32">
        <f>Diff!G39</f>
        <v>75466.02</v>
      </c>
      <c r="I39" s="47">
        <f>Diff!I39/Diff!C39</f>
        <v>-0.021936628726641188</v>
      </c>
      <c r="J39" s="32">
        <f>Diff!J39</f>
        <v>76055.43</v>
      </c>
      <c r="K39" s="32"/>
      <c r="L39" s="47">
        <f>Diff!L39/Diff!G39</f>
        <v>0.007810270105671253</v>
      </c>
      <c r="M39" s="32">
        <f>Diff!M39</f>
        <v>76959.14</v>
      </c>
      <c r="N39" s="32"/>
      <c r="O39" s="47">
        <f>Diff!O39/Diff!J39</f>
        <v>0.01188225482388314</v>
      </c>
      <c r="P39" s="19"/>
      <c r="S39" s="82" t="b">
        <f>M39='Final FTE By Prog'!L$80</f>
        <v>0</v>
      </c>
    </row>
    <row r="40" spans="4:24" ht="12" customHeight="1">
      <c r="D40" s="33"/>
      <c r="E40" s="32"/>
      <c r="F40" s="32"/>
      <c r="G40" s="37"/>
      <c r="I40" s="32"/>
      <c r="J40" s="32"/>
      <c r="K40" s="32"/>
      <c r="L40" s="32"/>
      <c r="M40" s="32"/>
      <c r="N40" s="32"/>
      <c r="S40" s="34"/>
      <c r="U40" s="33"/>
      <c r="X40" s="33"/>
    </row>
    <row r="41" spans="1:19" s="53" customFormat="1" ht="13.5" customHeight="1">
      <c r="A41" s="49" t="str">
        <f>Diff!A41</f>
        <v>Total Group Two</v>
      </c>
      <c r="B41" s="52">
        <f>Diff!B41</f>
        <v>250167.59999999998</v>
      </c>
      <c r="C41" s="52">
        <f>Diff!C41</f>
        <v>256928.53</v>
      </c>
      <c r="D41" s="56"/>
      <c r="E41" s="57">
        <f>Diff!E41/Percent!B41</f>
        <v>0.027025602036394893</v>
      </c>
      <c r="F41" s="52"/>
      <c r="G41" s="55">
        <f>G30+G35+G39</f>
        <v>259639.45</v>
      </c>
      <c r="I41" s="57">
        <f>Diff!I41/Diff!C41</f>
        <v>0.01055126108416225</v>
      </c>
      <c r="J41" s="52">
        <f>Diff!J41</f>
        <v>266300.33999999997</v>
      </c>
      <c r="K41" s="52"/>
      <c r="L41" s="57">
        <f>Diff!L41/Diff!G41</f>
        <v>0.02565438341515496</v>
      </c>
      <c r="M41" s="52">
        <f>Diff!M41</f>
        <v>276672.45</v>
      </c>
      <c r="N41" s="52"/>
      <c r="O41" s="57">
        <f>Diff!O41/Diff!J41</f>
        <v>0.03894891760183275</v>
      </c>
      <c r="S41" s="24" t="b">
        <f>M41=SUM('Final FTE By Prog'!I80:L80)</f>
        <v>0</v>
      </c>
    </row>
    <row r="42" spans="2:24" ht="12" customHeight="1">
      <c r="B42" s="33"/>
      <c r="C42" s="33"/>
      <c r="D42" s="33"/>
      <c r="E42" s="32"/>
      <c r="F42" s="32"/>
      <c r="G42" s="37"/>
      <c r="I42" s="32"/>
      <c r="J42" s="32"/>
      <c r="K42" s="32"/>
      <c r="L42" s="32"/>
      <c r="M42" s="32"/>
      <c r="N42" s="32"/>
      <c r="Q42" s="20"/>
      <c r="S42" s="34"/>
      <c r="U42" s="33"/>
      <c r="X42" s="33"/>
    </row>
    <row r="43" spans="1:19" s="53" customFormat="1" ht="13.5" customHeight="1">
      <c r="A43" s="49" t="str">
        <f>Diff!A43</f>
        <v>Total</v>
      </c>
      <c r="B43" s="52">
        <f>Diff!B43</f>
        <v>2609593.94</v>
      </c>
      <c r="C43" s="52">
        <f>Diff!C43</f>
        <v>2641121.29</v>
      </c>
      <c r="D43" s="56"/>
      <c r="E43" s="57">
        <f>Diff!E43/Percent!B43</f>
        <v>0.01208132403924884</v>
      </c>
      <c r="F43" s="52"/>
      <c r="G43" s="55">
        <f>SUM(G28+G41)</f>
        <v>2637549.96</v>
      </c>
      <c r="I43" s="57">
        <f>Diff!I43/Diff!C43</f>
        <v>-0.0013522021928800076</v>
      </c>
      <c r="J43" s="52">
        <f>Diff!J43</f>
        <v>2642320.8699999996</v>
      </c>
      <c r="K43" s="52"/>
      <c r="L43" s="57">
        <f>Diff!L43/Diff!G43</f>
        <v>0.0018088415659810605</v>
      </c>
      <c r="M43" s="52">
        <f>Diff!M43</f>
        <v>2654095.4200000004</v>
      </c>
      <c r="N43" s="52"/>
      <c r="O43" s="57">
        <f>Diff!O43/Diff!J43</f>
        <v>0.004456139348436038</v>
      </c>
      <c r="S43" s="34" t="b">
        <f>M43='Final FTE By Prog'!M80</f>
        <v>0</v>
      </c>
    </row>
    <row r="44" spans="1:15" ht="13.5" customHeight="1">
      <c r="A44" s="20"/>
      <c r="B44" s="32"/>
      <c r="C44" s="32"/>
      <c r="D44" s="33"/>
      <c r="E44" s="47"/>
      <c r="F44" s="32"/>
      <c r="G44" s="37"/>
      <c r="I44" s="47"/>
      <c r="J44" s="32"/>
      <c r="K44" s="32"/>
      <c r="L44" s="32"/>
      <c r="M44" s="32"/>
      <c r="N44" s="32"/>
      <c r="O44" s="47"/>
    </row>
    <row r="45" spans="1:12" ht="13.5" customHeight="1">
      <c r="A45" s="16" t="s">
        <v>111</v>
      </c>
      <c r="B45" s="39"/>
      <c r="C45" s="33"/>
      <c r="D45" s="18"/>
      <c r="E45" s="33"/>
      <c r="F45" s="33"/>
      <c r="G45" s="33"/>
      <c r="H45" s="33"/>
      <c r="I45" s="33"/>
      <c r="J45" s="33"/>
      <c r="K45" s="33"/>
      <c r="L45" s="33"/>
    </row>
    <row r="46" spans="4:15" ht="13.5" customHeight="1">
      <c r="D46" s="33"/>
      <c r="E46" s="33"/>
      <c r="F46" s="33"/>
      <c r="G46" s="33"/>
      <c r="H46" s="33"/>
      <c r="I46" s="33"/>
      <c r="J46" s="33"/>
      <c r="K46" s="33"/>
      <c r="L46" s="33"/>
      <c r="M46" s="21"/>
      <c r="N46" s="24"/>
      <c r="O46" s="24"/>
    </row>
    <row r="47" spans="4:14" ht="13.5" customHeight="1">
      <c r="D47" s="33"/>
      <c r="E47" s="33"/>
      <c r="F47" s="33"/>
      <c r="G47" s="33"/>
      <c r="H47" s="33"/>
      <c r="I47" s="33"/>
      <c r="J47" s="33"/>
      <c r="K47" s="33"/>
      <c r="L47" s="33"/>
      <c r="M47" s="21"/>
      <c r="N47" s="21"/>
    </row>
    <row r="48" spans="1:8" ht="13.5" customHeight="1">
      <c r="A48" s="20"/>
      <c r="B48" s="40"/>
      <c r="C48" s="40"/>
      <c r="D48" s="40"/>
      <c r="E48" s="40"/>
      <c r="F48" s="40"/>
      <c r="G48" s="40"/>
      <c r="H48" s="40"/>
    </row>
    <row r="49" spans="1:8" ht="13.5" customHeight="1">
      <c r="A49" s="20"/>
      <c r="B49" s="40"/>
      <c r="C49" s="40"/>
      <c r="D49" s="40"/>
      <c r="E49" s="40"/>
      <c r="F49" s="40"/>
      <c r="G49" s="40"/>
      <c r="H49" s="40"/>
    </row>
    <row r="50" spans="1:8" ht="13.5" customHeight="1">
      <c r="A50" s="20"/>
      <c r="B50" s="40"/>
      <c r="C50" s="40"/>
      <c r="D50" s="40"/>
      <c r="E50" s="40"/>
      <c r="F50" s="40"/>
      <c r="G50" s="40"/>
      <c r="H50" s="40"/>
    </row>
    <row r="51" spans="1:8" ht="13.5" customHeight="1">
      <c r="A51" s="20"/>
      <c r="B51" s="40"/>
      <c r="C51" s="40"/>
      <c r="D51" s="40"/>
      <c r="E51" s="40"/>
      <c r="F51" s="40"/>
      <c r="G51" s="40"/>
      <c r="H51" s="40"/>
    </row>
    <row r="52" spans="1:8" ht="13.5" customHeight="1">
      <c r="A52" s="20"/>
      <c r="B52" s="40"/>
      <c r="C52" s="40"/>
      <c r="D52" s="40"/>
      <c r="E52" s="40"/>
      <c r="F52" s="40"/>
      <c r="G52" s="40"/>
      <c r="H52" s="40"/>
    </row>
    <row r="53" spans="1:8" ht="13.5" customHeight="1">
      <c r="A53" s="20"/>
      <c r="B53" s="40"/>
      <c r="C53" s="40"/>
      <c r="D53" s="40"/>
      <c r="E53" s="40"/>
      <c r="F53" s="40"/>
      <c r="G53" s="40"/>
      <c r="H53" s="40"/>
    </row>
    <row r="54" spans="1:8" ht="13.5" customHeight="1">
      <c r="A54" s="20"/>
      <c r="B54" s="40"/>
      <c r="C54" s="40"/>
      <c r="D54" s="40"/>
      <c r="E54" s="40"/>
      <c r="F54" s="40"/>
      <c r="G54" s="40"/>
      <c r="H54" s="40"/>
    </row>
    <row r="55" spans="1:8" ht="13.5" customHeight="1">
      <c r="A55" s="20"/>
      <c r="B55" s="40"/>
      <c r="C55" s="40"/>
      <c r="D55" s="40"/>
      <c r="E55" s="40"/>
      <c r="F55" s="40"/>
      <c r="G55" s="40"/>
      <c r="H55" s="40"/>
    </row>
    <row r="56" spans="1:8" ht="13.5" customHeight="1">
      <c r="A56" s="20"/>
      <c r="B56" s="40"/>
      <c r="C56" s="40"/>
      <c r="D56" s="40"/>
      <c r="E56" s="40"/>
      <c r="F56" s="40"/>
      <c r="G56" s="40"/>
      <c r="H56" s="40"/>
    </row>
    <row r="57" spans="1:8" ht="13.5" customHeight="1">
      <c r="A57" s="20"/>
      <c r="B57" s="40"/>
      <c r="C57" s="40"/>
      <c r="D57" s="40"/>
      <c r="E57" s="40"/>
      <c r="F57" s="40"/>
      <c r="G57" s="40"/>
      <c r="H57" s="40"/>
    </row>
    <row r="58" spans="1:8" ht="13.5" customHeight="1">
      <c r="A58" s="20"/>
      <c r="B58" s="40"/>
      <c r="C58" s="40"/>
      <c r="D58" s="40"/>
      <c r="E58" s="40"/>
      <c r="F58" s="40"/>
      <c r="G58" s="40"/>
      <c r="H58" s="40"/>
    </row>
    <row r="59" spans="1:8" ht="13.5" customHeight="1">
      <c r="A59" s="20"/>
      <c r="B59" s="40"/>
      <c r="C59" s="40"/>
      <c r="D59" s="40"/>
      <c r="E59" s="40"/>
      <c r="F59" s="40"/>
      <c r="G59" s="40"/>
      <c r="H59" s="40"/>
    </row>
    <row r="60" spans="1:8" ht="13.5" customHeight="1">
      <c r="A60" s="20"/>
      <c r="B60" s="40"/>
      <c r="C60" s="40"/>
      <c r="D60" s="40"/>
      <c r="E60" s="40"/>
      <c r="F60" s="40"/>
      <c r="G60" s="40"/>
      <c r="H60" s="40"/>
    </row>
    <row r="61" ht="13.5" customHeight="1">
      <c r="B61" s="32"/>
    </row>
    <row r="62" spans="1:8" ht="13.5" customHeight="1">
      <c r="A62" s="36"/>
      <c r="B62" s="41"/>
      <c r="C62" s="33"/>
      <c r="D62" s="33"/>
      <c r="E62" s="33"/>
      <c r="F62" s="33"/>
      <c r="G62" s="33"/>
      <c r="H62" s="40"/>
    </row>
    <row r="63" spans="1:8" ht="13.5" customHeight="1">
      <c r="A63" s="36"/>
      <c r="B63" s="41"/>
      <c r="C63" s="33"/>
      <c r="D63" s="33"/>
      <c r="E63" s="33"/>
      <c r="F63" s="33"/>
      <c r="G63" s="33"/>
      <c r="H63" s="40"/>
    </row>
    <row r="64" spans="1:8" ht="13.5" customHeight="1">
      <c r="A64" s="36"/>
      <c r="B64" s="41"/>
      <c r="C64" s="33"/>
      <c r="D64" s="33"/>
      <c r="E64" s="33"/>
      <c r="F64" s="33"/>
      <c r="G64" s="33"/>
      <c r="H64" s="40"/>
    </row>
    <row r="65" spans="1:8" ht="13.5" customHeight="1">
      <c r="A65" s="36"/>
      <c r="B65" s="41"/>
      <c r="C65" s="33"/>
      <c r="D65" s="33"/>
      <c r="E65" s="33"/>
      <c r="F65" s="33"/>
      <c r="G65" s="33"/>
      <c r="H65" s="40"/>
    </row>
    <row r="66" spans="1:8" ht="13.5" customHeight="1">
      <c r="A66" s="36"/>
      <c r="B66" s="41"/>
      <c r="C66" s="33"/>
      <c r="D66" s="33"/>
      <c r="E66" s="33"/>
      <c r="F66" s="33"/>
      <c r="G66" s="33"/>
      <c r="H66" s="40"/>
    </row>
    <row r="67" spans="1:7" ht="13.5" customHeight="1">
      <c r="A67" s="20"/>
      <c r="B67" s="41"/>
      <c r="C67" s="33"/>
      <c r="D67" s="33"/>
      <c r="E67" s="33"/>
      <c r="F67" s="33"/>
      <c r="G67" s="33"/>
    </row>
    <row r="68" spans="1:2" ht="13.5" customHeight="1">
      <c r="A68" s="20"/>
      <c r="B68" s="41"/>
    </row>
    <row r="69" spans="2:7" ht="13.5" customHeight="1">
      <c r="B69" s="32"/>
      <c r="C69" s="33"/>
      <c r="D69" s="33"/>
      <c r="E69" s="33"/>
      <c r="F69" s="33"/>
      <c r="G69" s="33"/>
    </row>
    <row r="70" spans="1:8" ht="13.5" customHeight="1">
      <c r="A70" s="21"/>
      <c r="B70" s="21"/>
      <c r="C70" s="21"/>
      <c r="D70" s="21"/>
      <c r="E70" s="21"/>
      <c r="F70" s="21"/>
      <c r="G70" s="21"/>
      <c r="H70" s="21"/>
    </row>
    <row r="71" spans="1:8" ht="13.5" customHeight="1">
      <c r="A71" s="21"/>
      <c r="B71" s="21"/>
      <c r="C71" s="21"/>
      <c r="D71" s="21"/>
      <c r="E71" s="21"/>
      <c r="F71" s="21"/>
      <c r="G71" s="21"/>
      <c r="H71" s="21"/>
    </row>
    <row r="72" spans="1:8" ht="13.5" customHeight="1">
      <c r="A72" s="21"/>
      <c r="B72" s="21"/>
      <c r="C72" s="21"/>
      <c r="D72" s="21"/>
      <c r="E72" s="21"/>
      <c r="F72" s="21"/>
      <c r="G72" s="21"/>
      <c r="H72" s="21"/>
    </row>
    <row r="73" spans="1:8" ht="13.5" customHeight="1">
      <c r="A73" s="21"/>
      <c r="B73" s="21"/>
      <c r="C73" s="21"/>
      <c r="D73" s="21"/>
      <c r="E73" s="21"/>
      <c r="F73" s="21"/>
      <c r="G73" s="21"/>
      <c r="H73" s="21"/>
    </row>
    <row r="74" spans="1:8" ht="13.5" customHeight="1">
      <c r="A74" s="20"/>
      <c r="B74" s="21"/>
      <c r="C74" s="21"/>
      <c r="D74" s="21"/>
      <c r="E74" s="21"/>
      <c r="F74" s="21"/>
      <c r="G74" s="21"/>
      <c r="H74" s="21"/>
    </row>
    <row r="75" ht="13.5" customHeight="1"/>
    <row r="76" spans="2:8" ht="13.5" customHeight="1">
      <c r="B76" s="24"/>
      <c r="C76" s="24"/>
      <c r="D76" s="24"/>
      <c r="E76" s="24"/>
      <c r="F76" s="24"/>
      <c r="G76" s="24"/>
      <c r="H76" s="24"/>
    </row>
    <row r="77" spans="2:8" ht="13.5" customHeight="1">
      <c r="B77" s="24"/>
      <c r="C77" s="24"/>
      <c r="D77" s="24"/>
      <c r="E77" s="24"/>
      <c r="F77" s="24"/>
      <c r="G77" s="24"/>
      <c r="H77" s="24"/>
    </row>
    <row r="78" spans="2:8" ht="13.5" customHeight="1">
      <c r="B78" s="24"/>
      <c r="C78" s="24"/>
      <c r="D78" s="24"/>
      <c r="E78" s="24"/>
      <c r="F78" s="24"/>
      <c r="G78" s="24"/>
      <c r="H78" s="24"/>
    </row>
    <row r="79" spans="2:8" ht="13.5" customHeight="1">
      <c r="B79" s="25"/>
      <c r="C79" s="24"/>
      <c r="D79" s="24"/>
      <c r="E79" s="24"/>
      <c r="F79" s="24"/>
      <c r="G79" s="24"/>
      <c r="H79" s="24"/>
    </row>
    <row r="80" spans="1:8" ht="13.5" customHeight="1">
      <c r="A80" s="20"/>
      <c r="B80" s="24"/>
      <c r="C80" s="24"/>
      <c r="D80" s="24"/>
      <c r="E80" s="24"/>
      <c r="F80" s="24"/>
      <c r="G80" s="24"/>
      <c r="H80" s="24"/>
    </row>
    <row r="81" ht="13.5" customHeight="1">
      <c r="B81" s="32"/>
    </row>
    <row r="82" spans="1:2" ht="13.5" customHeight="1">
      <c r="A82" s="20"/>
      <c r="B82" s="42"/>
    </row>
    <row r="83" spans="1:7" ht="13.5" customHeight="1">
      <c r="A83" s="20"/>
      <c r="B83" s="41"/>
      <c r="C83" s="40"/>
      <c r="D83" s="40"/>
      <c r="E83" s="40"/>
      <c r="F83" s="40"/>
      <c r="G83" s="40"/>
    </row>
    <row r="84" spans="1:7" ht="13.5" customHeight="1">
      <c r="A84" s="20"/>
      <c r="B84" s="41"/>
      <c r="C84" s="40"/>
      <c r="D84" s="40"/>
      <c r="E84" s="40"/>
      <c r="F84" s="40"/>
      <c r="G84" s="40"/>
    </row>
    <row r="85" spans="1:7" ht="13.5" customHeight="1">
      <c r="A85" s="20"/>
      <c r="B85" s="32"/>
      <c r="C85" s="33"/>
      <c r="D85" s="33"/>
      <c r="E85" s="33"/>
      <c r="F85" s="33"/>
      <c r="G85" s="33"/>
    </row>
    <row r="86" spans="1:7" ht="13.5" customHeight="1">
      <c r="A86" s="20"/>
      <c r="B86" s="41"/>
      <c r="C86" s="33"/>
      <c r="D86" s="33"/>
      <c r="E86" s="33"/>
      <c r="F86" s="33"/>
      <c r="G86" s="33"/>
    </row>
    <row r="87" spans="1:7" ht="13.5" customHeight="1">
      <c r="A87" s="20"/>
      <c r="B87" s="32"/>
      <c r="C87" s="32"/>
      <c r="D87" s="32"/>
      <c r="E87" s="32"/>
      <c r="F87" s="32"/>
      <c r="G87" s="32"/>
    </row>
    <row r="88" spans="1:7" ht="13.5" customHeight="1">
      <c r="A88" s="20"/>
      <c r="B88" s="32"/>
      <c r="C88" s="32"/>
      <c r="D88" s="32"/>
      <c r="E88" s="32"/>
      <c r="F88" s="32"/>
      <c r="G88" s="32"/>
    </row>
    <row r="89" spans="1:7" ht="13.5" customHeight="1">
      <c r="A89" s="20"/>
      <c r="B89" s="41"/>
      <c r="C89" s="40"/>
      <c r="D89" s="40"/>
      <c r="E89" s="40"/>
      <c r="F89" s="40"/>
      <c r="G89" s="40"/>
    </row>
    <row r="90" spans="1:7" ht="13.5" customHeight="1">
      <c r="A90" s="20"/>
      <c r="B90" s="41"/>
      <c r="C90" s="40"/>
      <c r="D90" s="40"/>
      <c r="E90" s="40"/>
      <c r="F90" s="40"/>
      <c r="G90" s="40"/>
    </row>
    <row r="91" spans="1:7" ht="13.5" customHeight="1">
      <c r="A91" s="20"/>
      <c r="B91" s="41"/>
      <c r="C91" s="40"/>
      <c r="D91" s="40"/>
      <c r="E91" s="40"/>
      <c r="F91" s="40"/>
      <c r="G91" s="40"/>
    </row>
    <row r="92" spans="1:7" ht="13.5" customHeight="1">
      <c r="A92" s="20"/>
      <c r="B92" s="32"/>
      <c r="C92" s="33"/>
      <c r="D92" s="33"/>
      <c r="E92" s="33"/>
      <c r="F92" s="33"/>
      <c r="G92" s="33"/>
    </row>
    <row r="93" spans="1:7" ht="13.5" customHeight="1">
      <c r="A93" s="20"/>
      <c r="B93" s="41"/>
      <c r="C93" s="32"/>
      <c r="D93" s="32"/>
      <c r="E93" s="32"/>
      <c r="F93" s="32"/>
      <c r="G93" s="32"/>
    </row>
    <row r="94" ht="13.5" customHeight="1">
      <c r="B94" s="32"/>
    </row>
    <row r="95" spans="1:2" ht="13.5" customHeight="1">
      <c r="A95" s="20"/>
      <c r="B95" s="32"/>
    </row>
    <row r="96" spans="1:7" ht="13.5" customHeight="1">
      <c r="A96" s="20"/>
      <c r="B96" s="41"/>
      <c r="C96" s="40"/>
      <c r="D96" s="40"/>
      <c r="E96" s="40"/>
      <c r="F96" s="40"/>
      <c r="G96" s="40"/>
    </row>
    <row r="97" spans="1:7" ht="13.5" customHeight="1">
      <c r="A97" s="20"/>
      <c r="B97" s="41"/>
      <c r="C97" s="40"/>
      <c r="D97" s="40"/>
      <c r="E97" s="40"/>
      <c r="F97" s="40"/>
      <c r="G97" s="40"/>
    </row>
    <row r="98" spans="1:7" ht="13.5" customHeight="1">
      <c r="A98" s="20"/>
      <c r="B98" s="41"/>
      <c r="C98" s="40"/>
      <c r="D98" s="40"/>
      <c r="E98" s="40"/>
      <c r="F98" s="40"/>
      <c r="G98" s="40"/>
    </row>
    <row r="99" spans="1:7" ht="13.5" customHeight="1">
      <c r="A99" s="20"/>
      <c r="B99" s="41"/>
      <c r="C99" s="40"/>
      <c r="D99" s="40"/>
      <c r="E99" s="40"/>
      <c r="F99" s="40"/>
      <c r="G99" s="40"/>
    </row>
    <row r="100" spans="1:7" ht="13.5" customHeight="1">
      <c r="A100" s="20"/>
      <c r="B100" s="41"/>
      <c r="C100" s="40"/>
      <c r="D100" s="40"/>
      <c r="E100" s="40"/>
      <c r="F100" s="40"/>
      <c r="G100" s="40"/>
    </row>
    <row r="101" spans="1:7" ht="13.5" customHeight="1">
      <c r="A101" s="20"/>
      <c r="B101" s="41"/>
      <c r="C101" s="40"/>
      <c r="D101" s="40"/>
      <c r="E101" s="40"/>
      <c r="F101" s="40"/>
      <c r="G101" s="40"/>
    </row>
    <row r="102" spans="1:7" ht="13.5" customHeight="1">
      <c r="A102" s="20"/>
      <c r="B102" s="41"/>
      <c r="C102" s="40"/>
      <c r="D102" s="40"/>
      <c r="E102" s="40"/>
      <c r="F102" s="40"/>
      <c r="G102" s="40"/>
    </row>
    <row r="103" spans="1:7" ht="13.5" customHeight="1">
      <c r="A103" s="20"/>
      <c r="B103" s="41"/>
      <c r="C103" s="40"/>
      <c r="D103" s="40"/>
      <c r="E103" s="40"/>
      <c r="F103" s="40"/>
      <c r="G103" s="40"/>
    </row>
    <row r="104" spans="1:7" ht="13.5" customHeight="1">
      <c r="A104" s="20"/>
      <c r="B104" s="41"/>
      <c r="C104" s="40"/>
      <c r="D104" s="40"/>
      <c r="E104" s="40"/>
      <c r="F104" s="40"/>
      <c r="G104" s="40"/>
    </row>
    <row r="105" spans="1:7" ht="13.5" customHeight="1">
      <c r="A105" s="20"/>
      <c r="B105" s="32"/>
      <c r="C105" s="40"/>
      <c r="D105" s="40"/>
      <c r="E105" s="40"/>
      <c r="F105" s="40"/>
      <c r="G105" s="40"/>
    </row>
    <row r="106" spans="1:7" ht="13.5" customHeight="1">
      <c r="A106" s="20"/>
      <c r="B106" s="41"/>
      <c r="C106" s="33"/>
      <c r="D106" s="33"/>
      <c r="E106" s="33"/>
      <c r="F106" s="33"/>
      <c r="G106" s="33"/>
    </row>
    <row r="107" ht="13.5" customHeight="1">
      <c r="B107" s="32"/>
    </row>
    <row r="108" ht="13.5" customHeight="1">
      <c r="B108" s="41"/>
    </row>
    <row r="109" ht="13.5" customHeight="1"/>
    <row r="110" ht="13.5" customHeight="1">
      <c r="A110" s="20"/>
    </row>
    <row r="111" ht="13.5" customHeight="1"/>
    <row r="112" ht="13.5" customHeight="1"/>
    <row r="113" ht="13.5" customHeight="1"/>
    <row r="114" ht="13.5" customHeight="1"/>
    <row r="115" spans="1:8" ht="13.5" customHeight="1">
      <c r="A115" s="21"/>
      <c r="B115" s="21"/>
      <c r="C115" s="21"/>
      <c r="D115" s="21"/>
      <c r="E115" s="21"/>
      <c r="F115" s="21"/>
      <c r="G115" s="21"/>
      <c r="H115" s="21"/>
    </row>
    <row r="116" spans="1:8" ht="13.5" customHeight="1">
      <c r="A116" s="21"/>
      <c r="B116" s="21"/>
      <c r="C116" s="21"/>
      <c r="D116" s="21"/>
      <c r="E116" s="21"/>
      <c r="F116" s="21"/>
      <c r="G116" s="21"/>
      <c r="H116" s="21"/>
    </row>
    <row r="117" spans="1:8" ht="13.5" customHeight="1">
      <c r="A117" s="21"/>
      <c r="B117" s="21"/>
      <c r="C117" s="21"/>
      <c r="D117" s="21"/>
      <c r="E117" s="21"/>
      <c r="F117" s="21"/>
      <c r="G117" s="21"/>
      <c r="H117" s="21"/>
    </row>
    <row r="118" spans="1:8" ht="13.5" customHeight="1">
      <c r="A118" s="21"/>
      <c r="B118" s="21"/>
      <c r="C118" s="21"/>
      <c r="D118" s="21"/>
      <c r="E118" s="21"/>
      <c r="F118" s="21"/>
      <c r="G118" s="21"/>
      <c r="H118" s="21"/>
    </row>
    <row r="119" spans="1:8" ht="13.5" customHeight="1">
      <c r="A119" s="20"/>
      <c r="B119" s="21"/>
      <c r="C119" s="21"/>
      <c r="D119" s="21"/>
      <c r="E119" s="21"/>
      <c r="F119" s="21"/>
      <c r="G119" s="21"/>
      <c r="H119" s="21"/>
    </row>
    <row r="120" spans="1:8" ht="13.5" customHeight="1">
      <c r="A120" s="20"/>
      <c r="B120" s="21"/>
      <c r="C120" s="21"/>
      <c r="D120" s="21"/>
      <c r="E120" s="21"/>
      <c r="F120" s="21"/>
      <c r="G120" s="21"/>
      <c r="H120" s="21"/>
    </row>
    <row r="121" spans="1:8" ht="13.5" customHeight="1">
      <c r="A121" s="21"/>
      <c r="B121" s="21"/>
      <c r="C121" s="21"/>
      <c r="D121" s="21"/>
      <c r="E121" s="21"/>
      <c r="F121" s="21"/>
      <c r="G121" s="21"/>
      <c r="H121" s="21"/>
    </row>
    <row r="122" spans="1:8" ht="13.5" customHeight="1">
      <c r="A122" s="21"/>
      <c r="B122" s="21"/>
      <c r="C122" s="21"/>
      <c r="D122" s="21"/>
      <c r="E122" s="21"/>
      <c r="F122" s="21"/>
      <c r="G122" s="21"/>
      <c r="H122" s="21"/>
    </row>
    <row r="123" spans="1:12" ht="13.5" customHeight="1">
      <c r="A123" s="20"/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3.5" customHeight="1">
      <c r="A124" s="20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2:12" ht="13.5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3.5" customHeight="1">
      <c r="A126" s="20"/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3.5" customHeight="1">
      <c r="A127" s="20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3.5" customHeight="1">
      <c r="A128" s="20"/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3.5" customHeight="1">
      <c r="A129" s="20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3.5" customHeight="1">
      <c r="A130" s="20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3.5" customHeight="1">
      <c r="A131" s="20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3.5" customHeight="1">
      <c r="A132" s="20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3.5" customHeight="1">
      <c r="A133" s="20"/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3.5" customHeight="1">
      <c r="A134" s="20"/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2:12" ht="13.5" customHeight="1"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3.5" customHeight="1">
      <c r="A136" s="20"/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2:12" ht="13.5" customHeight="1"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3.5" customHeight="1">
      <c r="A138" s="20"/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customHeight="1">
      <c r="A139" s="20"/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3.5" customHeight="1">
      <c r="A140" s="20"/>
      <c r="B140" s="43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2:12" ht="13.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3.5" customHeight="1">
      <c r="A142" s="20"/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2:12" ht="13.5" customHeight="1">
      <c r="B143" s="43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3.5" customHeight="1">
      <c r="A144" s="20"/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2:12" ht="13.5" customHeight="1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2:12" ht="13.5" customHeight="1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2:12" ht="13.5" customHeight="1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2:12" ht="13.5" customHeight="1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2:12" ht="13.5" customHeight="1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2:12" ht="13.5" customHeight="1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2:12" ht="13.5" customHeight="1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2:12" ht="13.5" customHeight="1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2:12" ht="13.5" customHeight="1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2:12" ht="13.5" customHeight="1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2:12" ht="14.2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2:12" ht="14.2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2:12" ht="14.2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2:12" ht="14.2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2:12" ht="14.2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2:12" ht="14.2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2:12" ht="14.2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2:12" ht="14.2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2:12" ht="14.2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2:12" ht="14.2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2:12" ht="14.2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2:12" ht="14.2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2:12" ht="14.2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2:12" ht="14.2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2:12" ht="14.25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2:12" ht="14.25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2:12" ht="14.2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2:12" ht="14.25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2:12" ht="14.25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2:12" ht="14.2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2:12" ht="14.25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2:12" ht="14.25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2:12" ht="14.25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2:12" ht="14.25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2:12" ht="14.25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2:12" ht="14.25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2:12" ht="14.25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2:12" ht="14.25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2:12" ht="14.25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2:12" ht="14.25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2:12" ht="14.25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2:12" ht="14.25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2:12" ht="14.25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2:12" ht="14.25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2:12" ht="14.25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2:12" ht="14.25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2:12" ht="14.25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2:12" ht="14.25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2:12" ht="14.25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2:12" ht="14.25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2:12" ht="14.25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2:12" ht="14.25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2:12" ht="14.25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2:12" ht="14.25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2:12" ht="14.25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2:12" ht="14.25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2:12" ht="14.25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2:12" ht="14.25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2:12" ht="14.25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2:12" ht="14.25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2:12" ht="14.25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2:12" ht="14.25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2:12" ht="14.25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2:12" ht="14.25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2:12" ht="14.25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2:12" ht="14.25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2:12" ht="14.25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2:12" ht="14.25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2:12" ht="14.25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2:12" ht="14.25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2:12" ht="14.25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2:12" ht="14.25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2:12" ht="14.25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2:12" ht="14.25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2:12" ht="14.25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2:12" ht="14.25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2:12" ht="14.25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2:12" ht="14.25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2:12" ht="14.25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2:12" ht="14.25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2:12" ht="14.25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</sheetData>
  <sheetProtection sheet="1" objects="1" scenarios="1"/>
  <mergeCells count="5">
    <mergeCell ref="A7:O7"/>
    <mergeCell ref="A6:O6"/>
    <mergeCell ref="A3:O3"/>
    <mergeCell ref="A4:O4"/>
    <mergeCell ref="A5:O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75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8.88671875" defaultRowHeight="15"/>
  <cols>
    <col min="1" max="1" width="2.99609375" style="6" customWidth="1"/>
    <col min="2" max="2" width="13.77734375" style="6" bestFit="1" customWidth="1"/>
    <col min="3" max="9" width="9.88671875" style="6" bestFit="1" customWidth="1"/>
    <col min="10" max="10" width="8.88671875" style="6" customWidth="1"/>
    <col min="11" max="11" width="7.99609375" style="6" bestFit="1" customWidth="1"/>
    <col min="12" max="12" width="8.88671875" style="6" customWidth="1"/>
    <col min="13" max="13" width="11.3359375" style="6" bestFit="1" customWidth="1"/>
    <col min="14" max="14" width="1.2265625" style="6" customWidth="1"/>
    <col min="15" max="15" width="11.4453125" style="6" customWidth="1"/>
    <col min="16" max="16" width="14.4453125" style="6" bestFit="1" customWidth="1"/>
    <col min="17" max="17" width="10.99609375" style="8" bestFit="1" customWidth="1"/>
    <col min="18" max="16384" width="8.88671875" style="6" customWidth="1"/>
  </cols>
  <sheetData>
    <row r="2" spans="3:15" ht="12.75">
      <c r="C2" s="64" t="s">
        <v>114</v>
      </c>
      <c r="D2" s="64" t="s">
        <v>114</v>
      </c>
      <c r="E2" s="64" t="s">
        <v>114</v>
      </c>
      <c r="F2" s="64" t="s">
        <v>115</v>
      </c>
      <c r="G2" s="64" t="s">
        <v>115</v>
      </c>
      <c r="H2" s="64" t="s">
        <v>115</v>
      </c>
      <c r="I2" s="64"/>
      <c r="J2" s="64" t="s">
        <v>115</v>
      </c>
      <c r="K2" s="64" t="s">
        <v>115</v>
      </c>
      <c r="L2" s="64" t="s">
        <v>205</v>
      </c>
      <c r="M2" s="8"/>
      <c r="O2" s="80">
        <f>COUNTIF(O5:O80,FALSE)</f>
        <v>0</v>
      </c>
    </row>
    <row r="3" spans="3:16" ht="12.75">
      <c r="C3" s="64" t="s">
        <v>116</v>
      </c>
      <c r="D3" s="66" t="s">
        <v>117</v>
      </c>
      <c r="E3" s="67" t="s">
        <v>118</v>
      </c>
      <c r="F3" s="64" t="s">
        <v>116</v>
      </c>
      <c r="G3" s="66" t="s">
        <v>117</v>
      </c>
      <c r="H3" s="67" t="s">
        <v>118</v>
      </c>
      <c r="I3" s="64" t="s">
        <v>108</v>
      </c>
      <c r="J3" s="64" t="s">
        <v>119</v>
      </c>
      <c r="K3" s="64" t="s">
        <v>120</v>
      </c>
      <c r="L3" s="64" t="s">
        <v>206</v>
      </c>
      <c r="M3" s="68"/>
      <c r="O3" s="69"/>
      <c r="P3" s="69"/>
    </row>
    <row r="4" spans="1:17" ht="12.75">
      <c r="A4" s="65"/>
      <c r="B4" s="70" t="s">
        <v>1</v>
      </c>
      <c r="C4" s="71" t="s">
        <v>2</v>
      </c>
      <c r="D4" s="71" t="s">
        <v>3</v>
      </c>
      <c r="E4" s="71" t="s">
        <v>4</v>
      </c>
      <c r="F4" s="71" t="s">
        <v>5</v>
      </c>
      <c r="G4" s="71" t="s">
        <v>6</v>
      </c>
      <c r="H4" s="71" t="s">
        <v>7</v>
      </c>
      <c r="I4" s="71" t="s">
        <v>8</v>
      </c>
      <c r="J4" s="71" t="s">
        <v>9</v>
      </c>
      <c r="K4" s="71" t="s">
        <v>10</v>
      </c>
      <c r="L4" s="71" t="s">
        <v>11</v>
      </c>
      <c r="M4" s="71" t="s">
        <v>12</v>
      </c>
      <c r="O4" s="69"/>
      <c r="P4" s="69"/>
      <c r="Q4" s="69"/>
    </row>
    <row r="5" spans="1:16" ht="12.75">
      <c r="A5" s="72">
        <v>1</v>
      </c>
      <c r="B5" s="72" t="s">
        <v>13</v>
      </c>
      <c r="C5" s="73">
        <v>6362.41</v>
      </c>
      <c r="D5" s="73">
        <v>5807.66</v>
      </c>
      <c r="E5" s="73">
        <v>6246.25</v>
      </c>
      <c r="F5" s="73">
        <v>2304.48</v>
      </c>
      <c r="G5" s="73">
        <v>4246.56</v>
      </c>
      <c r="H5" s="73">
        <v>2100.42</v>
      </c>
      <c r="I5" s="73">
        <v>332.01</v>
      </c>
      <c r="J5" s="73">
        <v>146.1</v>
      </c>
      <c r="K5" s="73">
        <v>49.05</v>
      </c>
      <c r="L5" s="73">
        <v>651.12</v>
      </c>
      <c r="M5" s="74">
        <f aca="true" t="shared" si="0" ref="M5:M68">SUM(C5:L5)</f>
        <v>28246.059999999994</v>
      </c>
      <c r="O5" s="75" t="b">
        <f>M5='Final FTE By Grade'!Q5</f>
        <v>1</v>
      </c>
      <c r="P5" s="75"/>
    </row>
    <row r="6" spans="1:16" ht="12.75">
      <c r="A6" s="72">
        <v>2</v>
      </c>
      <c r="B6" s="72" t="s">
        <v>14</v>
      </c>
      <c r="C6" s="73">
        <v>1520.12</v>
      </c>
      <c r="D6" s="73">
        <v>1656.47</v>
      </c>
      <c r="E6" s="73">
        <v>908.66</v>
      </c>
      <c r="F6" s="73">
        <v>188.97</v>
      </c>
      <c r="G6" s="73">
        <v>216.81</v>
      </c>
      <c r="H6" s="73">
        <v>104.4</v>
      </c>
      <c r="I6" s="73">
        <v>0</v>
      </c>
      <c r="J6" s="73">
        <v>5.55</v>
      </c>
      <c r="K6" s="73">
        <v>0.61</v>
      </c>
      <c r="L6" s="73">
        <v>258.49</v>
      </c>
      <c r="M6" s="74">
        <f t="shared" si="0"/>
        <v>4860.08</v>
      </c>
      <c r="O6" s="75" t="b">
        <f>M6='Final FTE By Grade'!Q6</f>
        <v>1</v>
      </c>
      <c r="P6" s="75"/>
    </row>
    <row r="7" spans="1:16" ht="12.75">
      <c r="A7" s="72">
        <v>3</v>
      </c>
      <c r="B7" s="72" t="s">
        <v>15</v>
      </c>
      <c r="C7" s="73">
        <v>6686.47</v>
      </c>
      <c r="D7" s="73">
        <v>7963.44</v>
      </c>
      <c r="E7" s="73">
        <v>5898.31</v>
      </c>
      <c r="F7" s="73">
        <v>1847.22</v>
      </c>
      <c r="G7" s="73">
        <v>2046.34</v>
      </c>
      <c r="H7" s="73">
        <v>1235.47</v>
      </c>
      <c r="I7" s="73">
        <v>408.42</v>
      </c>
      <c r="J7" s="73">
        <v>387.83</v>
      </c>
      <c r="K7" s="73">
        <v>123.27</v>
      </c>
      <c r="L7" s="73">
        <v>774.71</v>
      </c>
      <c r="M7" s="74">
        <f t="shared" si="0"/>
        <v>27371.480000000003</v>
      </c>
      <c r="O7" s="75" t="b">
        <f>M7='Final FTE By Grade'!Q7</f>
        <v>1</v>
      </c>
      <c r="P7" s="75"/>
    </row>
    <row r="8" spans="1:16" ht="12.75">
      <c r="A8" s="72">
        <v>4</v>
      </c>
      <c r="B8" s="72" t="s">
        <v>16</v>
      </c>
      <c r="C8" s="73">
        <v>853.65</v>
      </c>
      <c r="D8" s="73">
        <v>925.84</v>
      </c>
      <c r="E8" s="73">
        <v>572.06</v>
      </c>
      <c r="F8" s="73">
        <v>303.79</v>
      </c>
      <c r="G8" s="73">
        <v>373.22</v>
      </c>
      <c r="H8" s="73">
        <v>264.83</v>
      </c>
      <c r="I8" s="73">
        <v>3.88</v>
      </c>
      <c r="J8" s="73">
        <v>24.38</v>
      </c>
      <c r="K8" s="73">
        <v>2.8</v>
      </c>
      <c r="L8" s="73">
        <v>132.1</v>
      </c>
      <c r="M8" s="74">
        <f t="shared" si="0"/>
        <v>3456.5500000000006</v>
      </c>
      <c r="O8" s="75" t="b">
        <f>M8='Final FTE By Grade'!Q8</f>
        <v>1</v>
      </c>
      <c r="P8" s="75"/>
    </row>
    <row r="9" spans="1:16" ht="12.75">
      <c r="A9" s="72">
        <v>5</v>
      </c>
      <c r="B9" s="72" t="s">
        <v>17</v>
      </c>
      <c r="C9" s="73">
        <v>17294.69</v>
      </c>
      <c r="D9" s="73">
        <v>20996.54</v>
      </c>
      <c r="E9" s="73">
        <v>15426.06</v>
      </c>
      <c r="F9" s="73">
        <v>5111.77</v>
      </c>
      <c r="G9" s="73">
        <v>7550.16</v>
      </c>
      <c r="H9" s="73">
        <v>4547.42</v>
      </c>
      <c r="I9" s="73">
        <v>1242.06</v>
      </c>
      <c r="J9" s="73">
        <v>886.23</v>
      </c>
      <c r="K9" s="73">
        <v>257.45</v>
      </c>
      <c r="L9" s="73">
        <v>1927.67</v>
      </c>
      <c r="M9" s="74">
        <f t="shared" si="0"/>
        <v>75240.04999999999</v>
      </c>
      <c r="O9" s="75" t="b">
        <f>M9='Final FTE By Grade'!Q9</f>
        <v>1</v>
      </c>
      <c r="P9" s="75"/>
    </row>
    <row r="10" spans="1:16" ht="12.75">
      <c r="A10" s="72">
        <v>6</v>
      </c>
      <c r="B10" s="72" t="s">
        <v>18</v>
      </c>
      <c r="C10" s="73">
        <v>59587.75</v>
      </c>
      <c r="D10" s="73">
        <v>77783.27</v>
      </c>
      <c r="E10" s="73">
        <v>57286.82</v>
      </c>
      <c r="F10" s="73">
        <v>12597.82</v>
      </c>
      <c r="G10" s="73">
        <v>17656.93</v>
      </c>
      <c r="H10" s="73">
        <v>10152.83</v>
      </c>
      <c r="I10" s="73">
        <v>20296.97</v>
      </c>
      <c r="J10" s="73">
        <v>1797.13</v>
      </c>
      <c r="K10" s="73">
        <v>1054.69</v>
      </c>
      <c r="L10" s="73">
        <v>7424.69</v>
      </c>
      <c r="M10" s="74">
        <f t="shared" si="0"/>
        <v>265638.9</v>
      </c>
      <c r="O10" s="75" t="b">
        <f>M10='Final FTE By Grade'!Q10</f>
        <v>1</v>
      </c>
      <c r="P10" s="75"/>
    </row>
    <row r="11" spans="1:16" ht="12.75">
      <c r="A11" s="72">
        <v>7</v>
      </c>
      <c r="B11" s="72" t="s">
        <v>19</v>
      </c>
      <c r="C11" s="73">
        <v>535.64</v>
      </c>
      <c r="D11" s="73">
        <v>592.16</v>
      </c>
      <c r="E11" s="73">
        <v>419.21</v>
      </c>
      <c r="F11" s="73">
        <v>239.51</v>
      </c>
      <c r="G11" s="73">
        <v>212.31</v>
      </c>
      <c r="H11" s="73">
        <v>128.82</v>
      </c>
      <c r="I11" s="73">
        <v>2.75</v>
      </c>
      <c r="J11" s="73">
        <v>35.8</v>
      </c>
      <c r="K11" s="73">
        <v>3.64</v>
      </c>
      <c r="L11" s="73">
        <v>76.71</v>
      </c>
      <c r="M11" s="74">
        <f t="shared" si="0"/>
        <v>2246.55</v>
      </c>
      <c r="O11" s="75" t="b">
        <f>M11='Final FTE By Grade'!Q11</f>
        <v>1</v>
      </c>
      <c r="P11" s="75"/>
    </row>
    <row r="12" spans="1:16" ht="12.75">
      <c r="A12" s="72">
        <v>8</v>
      </c>
      <c r="B12" s="72" t="s">
        <v>20</v>
      </c>
      <c r="C12" s="73">
        <v>3691.52</v>
      </c>
      <c r="D12" s="73">
        <v>5000.45</v>
      </c>
      <c r="E12" s="73">
        <v>4124.76</v>
      </c>
      <c r="F12" s="73">
        <v>1014.98</v>
      </c>
      <c r="G12" s="73">
        <v>1445.73</v>
      </c>
      <c r="H12" s="73">
        <v>1126.12</v>
      </c>
      <c r="I12" s="73">
        <v>181.2</v>
      </c>
      <c r="J12" s="73">
        <v>146.88</v>
      </c>
      <c r="K12" s="73">
        <v>41.89</v>
      </c>
      <c r="L12" s="73">
        <v>761.58</v>
      </c>
      <c r="M12" s="74">
        <f t="shared" si="0"/>
        <v>17535.11</v>
      </c>
      <c r="O12" s="75" t="b">
        <f>M12='Final FTE By Grade'!Q12</f>
        <v>1</v>
      </c>
      <c r="P12" s="75"/>
    </row>
    <row r="13" spans="1:16" ht="12.75">
      <c r="A13" s="72">
        <v>9</v>
      </c>
      <c r="B13" s="72" t="s">
        <v>21</v>
      </c>
      <c r="C13" s="73">
        <v>3626.53</v>
      </c>
      <c r="D13" s="73">
        <v>4557.75</v>
      </c>
      <c r="E13" s="73">
        <v>3238.69</v>
      </c>
      <c r="F13" s="73">
        <v>1056.35</v>
      </c>
      <c r="G13" s="73">
        <v>1390.22</v>
      </c>
      <c r="H13" s="73">
        <v>850.14</v>
      </c>
      <c r="I13" s="73">
        <v>89.91</v>
      </c>
      <c r="J13" s="73">
        <v>145.63</v>
      </c>
      <c r="K13" s="73">
        <v>48.63</v>
      </c>
      <c r="L13" s="73">
        <v>834.52</v>
      </c>
      <c r="M13" s="74">
        <f t="shared" si="0"/>
        <v>15838.369999999999</v>
      </c>
      <c r="O13" s="75" t="b">
        <f>M13='Final FTE By Grade'!Q13</f>
        <v>1</v>
      </c>
      <c r="P13" s="75"/>
    </row>
    <row r="14" spans="1:16" ht="12.75">
      <c r="A14" s="72">
        <v>10</v>
      </c>
      <c r="B14" s="72" t="s">
        <v>22</v>
      </c>
      <c r="C14" s="73">
        <v>9020.56</v>
      </c>
      <c r="D14" s="73">
        <v>10953.87</v>
      </c>
      <c r="E14" s="73">
        <v>8640.96</v>
      </c>
      <c r="F14" s="73">
        <v>2517.62</v>
      </c>
      <c r="G14" s="73">
        <v>3310.98</v>
      </c>
      <c r="H14" s="73">
        <v>1770.58</v>
      </c>
      <c r="I14" s="73">
        <v>229.81</v>
      </c>
      <c r="J14" s="73">
        <v>246.2</v>
      </c>
      <c r="K14" s="73">
        <v>107.29</v>
      </c>
      <c r="L14" s="73">
        <v>904.05</v>
      </c>
      <c r="M14" s="74">
        <f t="shared" si="0"/>
        <v>37701.92</v>
      </c>
      <c r="O14" s="75" t="b">
        <f>M14='Final FTE By Grade'!Q14</f>
        <v>1</v>
      </c>
      <c r="P14" s="75"/>
    </row>
    <row r="15" spans="1:16" ht="12.75">
      <c r="A15" s="72">
        <v>11</v>
      </c>
      <c r="B15" s="72" t="s">
        <v>23</v>
      </c>
      <c r="C15" s="73">
        <v>9649.5</v>
      </c>
      <c r="D15" s="73">
        <v>11739.93</v>
      </c>
      <c r="E15" s="73">
        <v>8920.46</v>
      </c>
      <c r="F15" s="73">
        <v>2370.14</v>
      </c>
      <c r="G15" s="73">
        <v>3571.8</v>
      </c>
      <c r="H15" s="73">
        <v>2441.21</v>
      </c>
      <c r="I15" s="73">
        <v>6309.46</v>
      </c>
      <c r="J15" s="73">
        <v>322.01</v>
      </c>
      <c r="K15" s="73">
        <v>168.69</v>
      </c>
      <c r="L15" s="73">
        <v>1112.85</v>
      </c>
      <c r="M15" s="74">
        <f t="shared" si="0"/>
        <v>46606.05</v>
      </c>
      <c r="O15" s="75" t="b">
        <f>M15='Final FTE By Grade'!Q15</f>
        <v>1</v>
      </c>
      <c r="P15" s="75"/>
    </row>
    <row r="16" spans="1:16" ht="12.75">
      <c r="A16" s="72">
        <v>12</v>
      </c>
      <c r="B16" s="72" t="s">
        <v>24</v>
      </c>
      <c r="C16" s="73">
        <v>2758.33</v>
      </c>
      <c r="D16" s="73">
        <v>3205.97</v>
      </c>
      <c r="E16" s="73">
        <v>1965.49</v>
      </c>
      <c r="F16" s="73">
        <v>795.03</v>
      </c>
      <c r="G16" s="73">
        <v>790.97</v>
      </c>
      <c r="H16" s="73">
        <v>479.65</v>
      </c>
      <c r="I16" s="73">
        <v>23.55</v>
      </c>
      <c r="J16" s="73">
        <v>34.86</v>
      </c>
      <c r="K16" s="73">
        <v>14.52</v>
      </c>
      <c r="L16" s="73">
        <v>344.56</v>
      </c>
      <c r="M16" s="74">
        <f t="shared" si="0"/>
        <v>10412.929999999998</v>
      </c>
      <c r="O16" s="75" t="b">
        <f>M16='Final FTE By Grade'!Q16</f>
        <v>1</v>
      </c>
      <c r="P16" s="75"/>
    </row>
    <row r="17" spans="1:16" ht="12.75">
      <c r="A17" s="72">
        <v>13</v>
      </c>
      <c r="B17" s="72" t="s">
        <v>82</v>
      </c>
      <c r="C17" s="73">
        <v>79181.18</v>
      </c>
      <c r="D17" s="73">
        <v>94168.76</v>
      </c>
      <c r="E17" s="73">
        <v>72021.07</v>
      </c>
      <c r="F17" s="73">
        <v>16356.59</v>
      </c>
      <c r="G17" s="73">
        <v>30864.22</v>
      </c>
      <c r="H17" s="73">
        <v>19277.84</v>
      </c>
      <c r="I17" s="73">
        <v>28106.64</v>
      </c>
      <c r="J17" s="73">
        <v>1742.89</v>
      </c>
      <c r="K17" s="73">
        <v>317.13</v>
      </c>
      <c r="L17" s="73">
        <v>9346.17</v>
      </c>
      <c r="M17" s="74">
        <f t="shared" si="0"/>
        <v>351382.49000000005</v>
      </c>
      <c r="O17" s="75" t="b">
        <f>M17='Final FTE By Grade'!Q17</f>
        <v>1</v>
      </c>
      <c r="P17" s="75"/>
    </row>
    <row r="18" spans="1:16" ht="12.75">
      <c r="A18" s="72">
        <v>14</v>
      </c>
      <c r="B18" s="72" t="s">
        <v>83</v>
      </c>
      <c r="C18" s="73">
        <v>1266.53</v>
      </c>
      <c r="D18" s="73">
        <v>1408.75</v>
      </c>
      <c r="E18" s="73">
        <v>890.66</v>
      </c>
      <c r="F18" s="73">
        <v>316.75</v>
      </c>
      <c r="G18" s="73">
        <v>302.85</v>
      </c>
      <c r="H18" s="73">
        <v>369.8</v>
      </c>
      <c r="I18" s="73">
        <v>358.1</v>
      </c>
      <c r="J18" s="73">
        <v>11.04</v>
      </c>
      <c r="K18" s="73">
        <v>6.92</v>
      </c>
      <c r="L18" s="73">
        <v>229.62</v>
      </c>
      <c r="M18" s="74">
        <f t="shared" si="0"/>
        <v>5161.02</v>
      </c>
      <c r="O18" s="75" t="b">
        <f>M18='Final FTE By Grade'!Q18</f>
        <v>1</v>
      </c>
      <c r="P18" s="75"/>
    </row>
    <row r="19" spans="1:16" ht="12.75">
      <c r="A19" s="72">
        <v>15</v>
      </c>
      <c r="B19" s="72" t="s">
        <v>26</v>
      </c>
      <c r="C19" s="73">
        <v>580.1</v>
      </c>
      <c r="D19" s="73">
        <v>592.26</v>
      </c>
      <c r="E19" s="73">
        <v>412.91</v>
      </c>
      <c r="F19" s="73">
        <v>175.74</v>
      </c>
      <c r="G19" s="73">
        <v>138.64</v>
      </c>
      <c r="H19" s="73">
        <v>104.95</v>
      </c>
      <c r="I19" s="73">
        <v>0</v>
      </c>
      <c r="J19" s="73">
        <v>17.85</v>
      </c>
      <c r="K19" s="73">
        <v>1.45</v>
      </c>
      <c r="L19" s="73">
        <v>91.3</v>
      </c>
      <c r="M19" s="74">
        <f t="shared" si="0"/>
        <v>2115.2000000000003</v>
      </c>
      <c r="O19" s="75" t="b">
        <f>M19='Final FTE By Grade'!Q19</f>
        <v>1</v>
      </c>
      <c r="P19" s="75"/>
    </row>
    <row r="20" spans="1:16" ht="12.75">
      <c r="A20" s="72">
        <v>16</v>
      </c>
      <c r="B20" s="72" t="s">
        <v>27</v>
      </c>
      <c r="C20" s="73">
        <v>33720.93</v>
      </c>
      <c r="D20" s="73">
        <v>37037.67</v>
      </c>
      <c r="E20" s="73">
        <v>24340.24</v>
      </c>
      <c r="F20" s="73">
        <v>7924.18</v>
      </c>
      <c r="G20" s="73">
        <v>10744.92</v>
      </c>
      <c r="H20" s="73">
        <v>5240.18</v>
      </c>
      <c r="I20" s="73">
        <v>3587.18</v>
      </c>
      <c r="J20" s="73">
        <v>792.78</v>
      </c>
      <c r="K20" s="73">
        <v>312.68</v>
      </c>
      <c r="L20" s="73">
        <v>2760.53</v>
      </c>
      <c r="M20" s="74">
        <f t="shared" si="0"/>
        <v>126461.29000000001</v>
      </c>
      <c r="O20" s="75" t="b">
        <f>M20='Final FTE By Grade'!Q20</f>
        <v>1</v>
      </c>
      <c r="P20" s="75"/>
    </row>
    <row r="21" spans="1:16" ht="12.75">
      <c r="A21" s="72">
        <v>17</v>
      </c>
      <c r="B21" s="72" t="s">
        <v>28</v>
      </c>
      <c r="C21" s="73">
        <v>10690.9</v>
      </c>
      <c r="D21" s="73">
        <v>12268.78</v>
      </c>
      <c r="E21" s="73">
        <v>7874.21</v>
      </c>
      <c r="F21" s="73">
        <v>2699.35</v>
      </c>
      <c r="G21" s="73">
        <v>3762.39</v>
      </c>
      <c r="H21" s="73">
        <v>2713.11</v>
      </c>
      <c r="I21" s="73">
        <v>314.81</v>
      </c>
      <c r="J21" s="73">
        <v>281.31</v>
      </c>
      <c r="K21" s="73">
        <v>166.65</v>
      </c>
      <c r="L21" s="73">
        <v>1698.04</v>
      </c>
      <c r="M21" s="74">
        <f t="shared" si="0"/>
        <v>42469.549999999996</v>
      </c>
      <c r="O21" s="75" t="b">
        <f>M21='Final FTE By Grade'!Q21</f>
        <v>1</v>
      </c>
      <c r="P21" s="75"/>
    </row>
    <row r="22" spans="1:16" ht="12.75">
      <c r="A22" s="72">
        <v>18</v>
      </c>
      <c r="B22" s="72" t="s">
        <v>29</v>
      </c>
      <c r="C22" s="73">
        <v>3705.89</v>
      </c>
      <c r="D22" s="73">
        <v>4603.46</v>
      </c>
      <c r="E22" s="73">
        <v>2705.54</v>
      </c>
      <c r="F22" s="73">
        <v>608.88</v>
      </c>
      <c r="G22" s="73">
        <v>886.7</v>
      </c>
      <c r="H22" s="73">
        <v>717.44</v>
      </c>
      <c r="I22" s="73">
        <v>346.42</v>
      </c>
      <c r="J22" s="73">
        <v>42.72</v>
      </c>
      <c r="K22" s="73">
        <v>17.19</v>
      </c>
      <c r="L22" s="73">
        <v>534.52</v>
      </c>
      <c r="M22" s="74">
        <f t="shared" si="0"/>
        <v>14168.76</v>
      </c>
      <c r="O22" s="75" t="b">
        <f>M22='Final FTE By Grade'!Q22</f>
        <v>1</v>
      </c>
      <c r="P22" s="75"/>
    </row>
    <row r="23" spans="1:16" ht="12.75">
      <c r="A23" s="72">
        <v>19</v>
      </c>
      <c r="B23" s="72" t="s">
        <v>30</v>
      </c>
      <c r="C23" s="73">
        <v>367.59</v>
      </c>
      <c r="D23" s="73">
        <v>411.76</v>
      </c>
      <c r="E23" s="73">
        <v>208.01</v>
      </c>
      <c r="F23" s="73">
        <v>91.5</v>
      </c>
      <c r="G23" s="73">
        <v>70.38</v>
      </c>
      <c r="H23" s="73">
        <v>68.58</v>
      </c>
      <c r="I23" s="73">
        <v>0</v>
      </c>
      <c r="J23" s="73">
        <v>9.1</v>
      </c>
      <c r="K23" s="73">
        <v>4.72</v>
      </c>
      <c r="L23" s="73">
        <v>58.09</v>
      </c>
      <c r="M23" s="74">
        <f t="shared" si="0"/>
        <v>1289.7299999999996</v>
      </c>
      <c r="O23" s="75" t="b">
        <f>M23='Final FTE By Grade'!Q23</f>
        <v>1</v>
      </c>
      <c r="P23" s="75"/>
    </row>
    <row r="24" spans="1:16" ht="12.75">
      <c r="A24" s="72">
        <v>20</v>
      </c>
      <c r="B24" s="72" t="s">
        <v>31</v>
      </c>
      <c r="C24" s="73">
        <v>1529.99</v>
      </c>
      <c r="D24" s="73">
        <v>1798.56</v>
      </c>
      <c r="E24" s="73">
        <v>973.12</v>
      </c>
      <c r="F24" s="73">
        <v>385.79</v>
      </c>
      <c r="G24" s="73">
        <v>388.37</v>
      </c>
      <c r="H24" s="73">
        <v>242.67</v>
      </c>
      <c r="I24" s="73">
        <v>249.04</v>
      </c>
      <c r="J24" s="73">
        <v>94.26</v>
      </c>
      <c r="K24" s="73">
        <v>10.64</v>
      </c>
      <c r="L24" s="73">
        <v>106.97</v>
      </c>
      <c r="M24" s="74">
        <f t="shared" si="0"/>
        <v>5779.410000000001</v>
      </c>
      <c r="O24" s="75" t="b">
        <f>M24='Final FTE By Grade'!Q24</f>
        <v>1</v>
      </c>
      <c r="P24" s="75"/>
    </row>
    <row r="25" spans="1:16" ht="12.75">
      <c r="A25" s="72">
        <v>21</v>
      </c>
      <c r="B25" s="72" t="s">
        <v>32</v>
      </c>
      <c r="C25" s="73">
        <v>572.78</v>
      </c>
      <c r="D25" s="73">
        <v>685.29</v>
      </c>
      <c r="E25" s="73">
        <v>460.28</v>
      </c>
      <c r="F25" s="73">
        <v>289.83</v>
      </c>
      <c r="G25" s="73">
        <v>408.6</v>
      </c>
      <c r="H25" s="73">
        <v>241.81</v>
      </c>
      <c r="I25" s="73">
        <v>22.37</v>
      </c>
      <c r="J25" s="73">
        <v>53.91</v>
      </c>
      <c r="K25" s="73">
        <v>6.24</v>
      </c>
      <c r="L25" s="73">
        <v>111.15</v>
      </c>
      <c r="M25" s="74">
        <f t="shared" si="0"/>
        <v>2852.2599999999993</v>
      </c>
      <c r="O25" s="75" t="b">
        <f>M25='Final FTE By Grade'!Q25</f>
        <v>1</v>
      </c>
      <c r="P25" s="75"/>
    </row>
    <row r="26" spans="1:16" ht="12.75">
      <c r="A26" s="72">
        <v>22</v>
      </c>
      <c r="B26" s="72" t="s">
        <v>33</v>
      </c>
      <c r="C26" s="73">
        <v>471.62</v>
      </c>
      <c r="D26" s="73">
        <v>536.87</v>
      </c>
      <c r="E26" s="73">
        <v>177.75</v>
      </c>
      <c r="F26" s="73">
        <v>57.75</v>
      </c>
      <c r="G26" s="73">
        <v>99.56</v>
      </c>
      <c r="H26" s="73">
        <v>76.75</v>
      </c>
      <c r="I26" s="73">
        <v>84.43</v>
      </c>
      <c r="J26" s="73">
        <v>4.17</v>
      </c>
      <c r="K26" s="73">
        <v>1</v>
      </c>
      <c r="L26" s="73">
        <v>62.75</v>
      </c>
      <c r="M26" s="74">
        <f t="shared" si="0"/>
        <v>1572.65</v>
      </c>
      <c r="O26" s="75" t="b">
        <f>M26='Final FTE By Grade'!Q26</f>
        <v>1</v>
      </c>
      <c r="P26" s="75"/>
    </row>
    <row r="27" spans="1:16" ht="12.75">
      <c r="A27" s="72">
        <v>23</v>
      </c>
      <c r="B27" s="72" t="s">
        <v>34</v>
      </c>
      <c r="C27" s="73">
        <v>407.8</v>
      </c>
      <c r="D27" s="73">
        <v>666.05</v>
      </c>
      <c r="E27" s="73">
        <v>429.07</v>
      </c>
      <c r="F27" s="73">
        <v>135.22</v>
      </c>
      <c r="G27" s="73">
        <v>175.29</v>
      </c>
      <c r="H27" s="73">
        <v>189.68</v>
      </c>
      <c r="I27" s="73">
        <v>1.9</v>
      </c>
      <c r="J27" s="73">
        <v>4.84</v>
      </c>
      <c r="K27" s="73">
        <v>18.9</v>
      </c>
      <c r="L27" s="73">
        <v>50.8</v>
      </c>
      <c r="M27" s="74">
        <f t="shared" si="0"/>
        <v>2079.55</v>
      </c>
      <c r="O27" s="75" t="b">
        <f>M27='Final FTE By Grade'!Q27</f>
        <v>1</v>
      </c>
      <c r="P27" s="75"/>
    </row>
    <row r="28" spans="1:16" ht="12.75">
      <c r="A28" s="72">
        <v>24</v>
      </c>
      <c r="B28" s="72" t="s">
        <v>35</v>
      </c>
      <c r="C28" s="73">
        <v>589.03</v>
      </c>
      <c r="D28" s="73">
        <v>533.53</v>
      </c>
      <c r="E28" s="73">
        <v>347.32</v>
      </c>
      <c r="F28" s="73">
        <v>141.53</v>
      </c>
      <c r="G28" s="73">
        <v>86.98</v>
      </c>
      <c r="H28" s="73">
        <v>88.07</v>
      </c>
      <c r="I28" s="73">
        <v>40.35</v>
      </c>
      <c r="J28" s="73">
        <v>29.37</v>
      </c>
      <c r="K28" s="73">
        <v>4.34</v>
      </c>
      <c r="L28" s="73">
        <v>78.54</v>
      </c>
      <c r="M28" s="74">
        <f t="shared" si="0"/>
        <v>1939.0599999999995</v>
      </c>
      <c r="O28" s="75" t="b">
        <f>M28='Final FTE By Grade'!Q28</f>
        <v>1</v>
      </c>
      <c r="P28" s="75"/>
    </row>
    <row r="29" spans="1:16" ht="12.75">
      <c r="A29" s="72">
        <v>25</v>
      </c>
      <c r="B29" s="72" t="s">
        <v>36</v>
      </c>
      <c r="C29" s="73">
        <v>1280.4</v>
      </c>
      <c r="D29" s="73">
        <v>1407.33</v>
      </c>
      <c r="E29" s="73">
        <v>855.54</v>
      </c>
      <c r="F29" s="73">
        <v>255.77</v>
      </c>
      <c r="G29" s="73">
        <v>425.55</v>
      </c>
      <c r="H29" s="73">
        <v>342.13</v>
      </c>
      <c r="I29" s="73">
        <v>268.34</v>
      </c>
      <c r="J29" s="73">
        <v>11.1</v>
      </c>
      <c r="K29" s="73">
        <v>3.05</v>
      </c>
      <c r="L29" s="73">
        <v>155.92</v>
      </c>
      <c r="M29" s="74">
        <f t="shared" si="0"/>
        <v>5005.130000000001</v>
      </c>
      <c r="O29" s="75" t="b">
        <f>M29='Final FTE By Grade'!Q29</f>
        <v>1</v>
      </c>
      <c r="P29" s="75"/>
    </row>
    <row r="30" spans="1:16" ht="12.75">
      <c r="A30" s="72">
        <v>26</v>
      </c>
      <c r="B30" s="72" t="s">
        <v>37</v>
      </c>
      <c r="C30" s="73">
        <v>1898.46</v>
      </c>
      <c r="D30" s="73">
        <v>2057.63</v>
      </c>
      <c r="E30" s="73">
        <v>1302.45</v>
      </c>
      <c r="F30" s="73">
        <v>366.99</v>
      </c>
      <c r="G30" s="73">
        <v>582.35</v>
      </c>
      <c r="H30" s="73">
        <v>366</v>
      </c>
      <c r="I30" s="73">
        <v>413.97</v>
      </c>
      <c r="J30" s="73">
        <v>16.53</v>
      </c>
      <c r="K30" s="73">
        <v>10.57</v>
      </c>
      <c r="L30" s="73">
        <v>285.79</v>
      </c>
      <c r="M30" s="74">
        <f t="shared" si="0"/>
        <v>7300.74</v>
      </c>
      <c r="O30" s="75" t="b">
        <f>M30='Final FTE By Grade'!Q30</f>
        <v>1</v>
      </c>
      <c r="P30" s="75"/>
    </row>
    <row r="31" spans="1:16" ht="12.75">
      <c r="A31" s="72">
        <v>27</v>
      </c>
      <c r="B31" s="72" t="s">
        <v>38</v>
      </c>
      <c r="C31" s="73">
        <v>6246.98</v>
      </c>
      <c r="D31" s="73">
        <v>7187.31</v>
      </c>
      <c r="E31" s="73">
        <v>5142.34</v>
      </c>
      <c r="F31" s="73">
        <v>1291.16</v>
      </c>
      <c r="G31" s="73">
        <v>1760.15</v>
      </c>
      <c r="H31" s="73">
        <v>1205.81</v>
      </c>
      <c r="I31" s="73">
        <v>347.39</v>
      </c>
      <c r="J31" s="73">
        <v>94.07</v>
      </c>
      <c r="K31" s="73">
        <v>28.38</v>
      </c>
      <c r="L31" s="73">
        <v>811.2</v>
      </c>
      <c r="M31" s="74">
        <f t="shared" si="0"/>
        <v>24114.790000000005</v>
      </c>
      <c r="O31" s="75" t="b">
        <f>M31='Final FTE By Grade'!Q31</f>
        <v>1</v>
      </c>
      <c r="P31" s="75"/>
    </row>
    <row r="32" spans="1:16" ht="12.75">
      <c r="A32" s="72">
        <v>28</v>
      </c>
      <c r="B32" s="72" t="s">
        <v>39</v>
      </c>
      <c r="C32" s="73">
        <v>2952.04</v>
      </c>
      <c r="D32" s="73">
        <v>3641.65</v>
      </c>
      <c r="E32" s="73">
        <v>2485.64</v>
      </c>
      <c r="F32" s="73">
        <v>623.96</v>
      </c>
      <c r="G32" s="73">
        <v>870.85</v>
      </c>
      <c r="H32" s="73">
        <v>635.12</v>
      </c>
      <c r="I32" s="73">
        <v>773.45</v>
      </c>
      <c r="J32" s="73">
        <v>146.63</v>
      </c>
      <c r="K32" s="73">
        <v>34.32</v>
      </c>
      <c r="L32" s="73">
        <v>405.94</v>
      </c>
      <c r="M32" s="74">
        <f t="shared" si="0"/>
        <v>12569.600000000002</v>
      </c>
      <c r="O32" s="75" t="b">
        <f>M32='Final FTE By Grade'!Q32</f>
        <v>1</v>
      </c>
      <c r="P32" s="75"/>
    </row>
    <row r="33" spans="1:16" ht="12.75">
      <c r="A33" s="72">
        <v>29</v>
      </c>
      <c r="B33" s="72" t="s">
        <v>40</v>
      </c>
      <c r="C33" s="73">
        <v>43527.45</v>
      </c>
      <c r="D33" s="73">
        <v>54949.4</v>
      </c>
      <c r="E33" s="73">
        <v>38749.82</v>
      </c>
      <c r="F33" s="73">
        <v>12298.8</v>
      </c>
      <c r="G33" s="73">
        <v>18308.98</v>
      </c>
      <c r="H33" s="73">
        <v>6702.37</v>
      </c>
      <c r="I33" s="73">
        <v>17226.21</v>
      </c>
      <c r="J33" s="73">
        <v>1145.19</v>
      </c>
      <c r="K33" s="73">
        <v>309.62</v>
      </c>
      <c r="L33" s="73">
        <v>8141.26</v>
      </c>
      <c r="M33" s="74">
        <f t="shared" si="0"/>
        <v>201359.1</v>
      </c>
      <c r="O33" s="75" t="b">
        <f>M33='Final FTE By Grade'!Q33</f>
        <v>1</v>
      </c>
      <c r="P33" s="75"/>
    </row>
    <row r="34" spans="1:16" ht="12.75">
      <c r="A34" s="72">
        <v>30</v>
      </c>
      <c r="B34" s="72" t="s">
        <v>41</v>
      </c>
      <c r="C34" s="73">
        <v>915.87</v>
      </c>
      <c r="D34" s="73">
        <v>1142.09</v>
      </c>
      <c r="E34" s="73">
        <v>712.93</v>
      </c>
      <c r="F34" s="73">
        <v>171.6</v>
      </c>
      <c r="G34" s="73">
        <v>209.75</v>
      </c>
      <c r="H34" s="73">
        <v>142.74</v>
      </c>
      <c r="I34" s="73">
        <v>5.13</v>
      </c>
      <c r="J34" s="73">
        <v>3.27</v>
      </c>
      <c r="K34" s="73">
        <v>0.13</v>
      </c>
      <c r="L34" s="73">
        <v>134.26</v>
      </c>
      <c r="M34" s="74">
        <f t="shared" si="0"/>
        <v>3437.7699999999995</v>
      </c>
      <c r="O34" s="75" t="b">
        <f>M34='Final FTE By Grade'!Q34</f>
        <v>1</v>
      </c>
      <c r="P34" s="75"/>
    </row>
    <row r="35" spans="1:16" ht="12.75">
      <c r="A35" s="72">
        <v>31</v>
      </c>
      <c r="B35" s="72" t="s">
        <v>42</v>
      </c>
      <c r="C35" s="73">
        <v>4189.87</v>
      </c>
      <c r="D35" s="73">
        <v>5113.65</v>
      </c>
      <c r="E35" s="73">
        <v>3746.33</v>
      </c>
      <c r="F35" s="73">
        <v>786.38</v>
      </c>
      <c r="G35" s="73">
        <v>1415.32</v>
      </c>
      <c r="H35" s="73">
        <v>1028.66</v>
      </c>
      <c r="I35" s="73">
        <v>776.18</v>
      </c>
      <c r="J35" s="73">
        <v>92.22</v>
      </c>
      <c r="K35" s="73">
        <v>35.82</v>
      </c>
      <c r="L35" s="73">
        <v>526.71</v>
      </c>
      <c r="M35" s="74">
        <f t="shared" si="0"/>
        <v>17711.14</v>
      </c>
      <c r="O35" s="75" t="b">
        <f>M35='Final FTE By Grade'!Q35</f>
        <v>1</v>
      </c>
      <c r="P35" s="75"/>
    </row>
    <row r="36" spans="1:16" ht="12.75">
      <c r="A36" s="72">
        <v>32</v>
      </c>
      <c r="B36" s="72" t="s">
        <v>43</v>
      </c>
      <c r="C36" s="73">
        <v>1744.46</v>
      </c>
      <c r="D36" s="73">
        <v>2121.81</v>
      </c>
      <c r="E36" s="73">
        <v>1502.95</v>
      </c>
      <c r="F36" s="73">
        <v>602.67</v>
      </c>
      <c r="G36" s="73">
        <v>536.41</v>
      </c>
      <c r="H36" s="73">
        <v>305.26</v>
      </c>
      <c r="I36" s="73">
        <v>45.35</v>
      </c>
      <c r="J36" s="73">
        <v>151.61</v>
      </c>
      <c r="K36" s="73">
        <v>6.59</v>
      </c>
      <c r="L36" s="73">
        <v>279.09</v>
      </c>
      <c r="M36" s="74">
        <f t="shared" si="0"/>
        <v>7296.200000000001</v>
      </c>
      <c r="O36" s="75" t="b">
        <f>M36='Final FTE By Grade'!Q36</f>
        <v>1</v>
      </c>
      <c r="P36" s="75"/>
    </row>
    <row r="37" spans="1:16" ht="12.75">
      <c r="A37" s="72">
        <v>33</v>
      </c>
      <c r="B37" s="72" t="s">
        <v>44</v>
      </c>
      <c r="C37" s="73">
        <v>228.21</v>
      </c>
      <c r="D37" s="73">
        <v>216.38</v>
      </c>
      <c r="E37" s="73">
        <v>208.65</v>
      </c>
      <c r="F37" s="73">
        <v>198.38</v>
      </c>
      <c r="G37" s="73">
        <v>69.9</v>
      </c>
      <c r="H37" s="73">
        <v>72.21</v>
      </c>
      <c r="I37" s="73">
        <v>2.58</v>
      </c>
      <c r="J37" s="73">
        <v>0</v>
      </c>
      <c r="K37" s="73">
        <v>4.05</v>
      </c>
      <c r="L37" s="73">
        <v>38.71</v>
      </c>
      <c r="M37" s="74">
        <f t="shared" si="0"/>
        <v>1039.07</v>
      </c>
      <c r="O37" s="75" t="b">
        <f>M37='Final FTE By Grade'!Q37</f>
        <v>1</v>
      </c>
      <c r="P37" s="75"/>
    </row>
    <row r="38" spans="1:16" ht="12.75">
      <c r="A38" s="72">
        <v>34</v>
      </c>
      <c r="B38" s="72" t="s">
        <v>45</v>
      </c>
      <c r="C38" s="73">
        <v>340.17</v>
      </c>
      <c r="D38" s="73">
        <v>341.25</v>
      </c>
      <c r="E38" s="73">
        <v>169.05</v>
      </c>
      <c r="F38" s="73">
        <v>41.17</v>
      </c>
      <c r="G38" s="73">
        <v>50.09</v>
      </c>
      <c r="H38" s="73">
        <v>47.16</v>
      </c>
      <c r="I38" s="73">
        <v>52.08</v>
      </c>
      <c r="J38" s="73">
        <v>4.67</v>
      </c>
      <c r="K38" s="73">
        <v>0</v>
      </c>
      <c r="L38" s="73">
        <v>87.34</v>
      </c>
      <c r="M38" s="74">
        <f t="shared" si="0"/>
        <v>1132.98</v>
      </c>
      <c r="O38" s="75" t="b">
        <f>M38='Final FTE By Grade'!Q38</f>
        <v>1</v>
      </c>
      <c r="P38" s="75"/>
    </row>
    <row r="39" spans="1:16" ht="12.75">
      <c r="A39" s="72">
        <v>35</v>
      </c>
      <c r="B39" s="72" t="s">
        <v>46</v>
      </c>
      <c r="C39" s="73">
        <v>10543.68</v>
      </c>
      <c r="D39" s="73">
        <v>12492.61</v>
      </c>
      <c r="E39" s="73">
        <v>8117.48</v>
      </c>
      <c r="F39" s="73">
        <v>2244.44</v>
      </c>
      <c r="G39" s="73">
        <v>2818.95</v>
      </c>
      <c r="H39" s="73">
        <v>1938.14</v>
      </c>
      <c r="I39" s="73">
        <v>2136.26</v>
      </c>
      <c r="J39" s="73">
        <v>246.42</v>
      </c>
      <c r="K39" s="73">
        <v>65.56</v>
      </c>
      <c r="L39" s="73">
        <v>1609.92</v>
      </c>
      <c r="M39" s="74">
        <f t="shared" si="0"/>
        <v>42213.45999999999</v>
      </c>
      <c r="O39" s="75" t="b">
        <f>M39='Final FTE By Grade'!Q39</f>
        <v>1</v>
      </c>
      <c r="P39" s="75"/>
    </row>
    <row r="40" spans="1:16" ht="12.75">
      <c r="A40" s="72">
        <v>36</v>
      </c>
      <c r="B40" s="72" t="s">
        <v>47</v>
      </c>
      <c r="C40" s="73">
        <v>20308.23</v>
      </c>
      <c r="D40" s="73">
        <v>22786.19</v>
      </c>
      <c r="E40" s="73">
        <v>14198.29</v>
      </c>
      <c r="F40" s="73">
        <v>4407.31</v>
      </c>
      <c r="G40" s="73">
        <v>7033.32</v>
      </c>
      <c r="H40" s="73">
        <v>5281.2</v>
      </c>
      <c r="I40" s="73">
        <v>7076.9</v>
      </c>
      <c r="J40" s="73">
        <v>713.33</v>
      </c>
      <c r="K40" s="73">
        <v>201.96</v>
      </c>
      <c r="L40" s="73">
        <v>2227.28</v>
      </c>
      <c r="M40" s="74">
        <f t="shared" si="0"/>
        <v>84234.01</v>
      </c>
      <c r="O40" s="75" t="b">
        <f>M40='Final FTE By Grade'!Q40</f>
        <v>1</v>
      </c>
      <c r="P40" s="75"/>
    </row>
    <row r="41" spans="1:16" ht="12.75">
      <c r="A41" s="72">
        <v>37</v>
      </c>
      <c r="B41" s="72" t="s">
        <v>48</v>
      </c>
      <c r="C41" s="73">
        <v>8619.31</v>
      </c>
      <c r="D41" s="73">
        <v>9306.02</v>
      </c>
      <c r="E41" s="73">
        <v>6723.71</v>
      </c>
      <c r="F41" s="73">
        <v>2618.03</v>
      </c>
      <c r="G41" s="73">
        <v>2740.84</v>
      </c>
      <c r="H41" s="73">
        <v>1562.03</v>
      </c>
      <c r="I41" s="73">
        <v>224.51</v>
      </c>
      <c r="J41" s="73">
        <v>239.92</v>
      </c>
      <c r="K41" s="73">
        <v>87.19</v>
      </c>
      <c r="L41" s="73">
        <v>636.9</v>
      </c>
      <c r="M41" s="74">
        <f t="shared" si="0"/>
        <v>32758.459999999995</v>
      </c>
      <c r="O41" s="75" t="b">
        <f>M41='Final FTE By Grade'!Q41</f>
        <v>1</v>
      </c>
      <c r="P41" s="75"/>
    </row>
    <row r="42" spans="1:16" ht="12.75">
      <c r="A42" s="72">
        <v>38</v>
      </c>
      <c r="B42" s="72" t="s">
        <v>49</v>
      </c>
      <c r="C42" s="73">
        <v>1465.73</v>
      </c>
      <c r="D42" s="73">
        <v>1613.03</v>
      </c>
      <c r="E42" s="73">
        <v>1097.19</v>
      </c>
      <c r="F42" s="73">
        <v>499.92</v>
      </c>
      <c r="G42" s="73">
        <v>781.55</v>
      </c>
      <c r="H42" s="73">
        <v>462.53</v>
      </c>
      <c r="I42" s="73">
        <v>72.84</v>
      </c>
      <c r="J42" s="73">
        <v>29.38</v>
      </c>
      <c r="K42" s="73">
        <v>9.4</v>
      </c>
      <c r="L42" s="73">
        <v>196.96</v>
      </c>
      <c r="M42" s="74">
        <f t="shared" si="0"/>
        <v>6228.530000000001</v>
      </c>
      <c r="O42" s="75" t="b">
        <f>M42='Final FTE By Grade'!Q42</f>
        <v>1</v>
      </c>
      <c r="P42" s="75"/>
    </row>
    <row r="43" spans="1:16" ht="12.75">
      <c r="A43" s="72">
        <v>39</v>
      </c>
      <c r="B43" s="72" t="s">
        <v>50</v>
      </c>
      <c r="C43" s="73">
        <v>409.49</v>
      </c>
      <c r="D43" s="73">
        <v>431.72</v>
      </c>
      <c r="E43" s="73">
        <v>248.59</v>
      </c>
      <c r="F43" s="73">
        <v>104.16</v>
      </c>
      <c r="G43" s="73">
        <v>104.26</v>
      </c>
      <c r="H43" s="73">
        <v>109.45</v>
      </c>
      <c r="I43" s="73">
        <v>0</v>
      </c>
      <c r="J43" s="73">
        <v>33.47</v>
      </c>
      <c r="K43" s="73">
        <v>3.33</v>
      </c>
      <c r="L43" s="73">
        <v>74.41</v>
      </c>
      <c r="M43" s="74">
        <f t="shared" si="0"/>
        <v>1518.88</v>
      </c>
      <c r="O43" s="75" t="b">
        <f>M43='Final FTE By Grade'!Q43</f>
        <v>1</v>
      </c>
      <c r="P43" s="75"/>
    </row>
    <row r="44" spans="1:16" ht="12.75">
      <c r="A44" s="72">
        <v>40</v>
      </c>
      <c r="B44" s="72" t="s">
        <v>51</v>
      </c>
      <c r="C44" s="73">
        <v>686.15</v>
      </c>
      <c r="D44" s="73">
        <v>784.5</v>
      </c>
      <c r="E44" s="73">
        <v>455.17</v>
      </c>
      <c r="F44" s="73">
        <v>268.64</v>
      </c>
      <c r="G44" s="73">
        <v>252.39</v>
      </c>
      <c r="H44" s="73">
        <v>281.96</v>
      </c>
      <c r="I44" s="73">
        <v>11.17</v>
      </c>
      <c r="J44" s="73">
        <v>2</v>
      </c>
      <c r="K44" s="73">
        <v>0.99</v>
      </c>
      <c r="L44" s="73">
        <v>109.27</v>
      </c>
      <c r="M44" s="74">
        <f t="shared" si="0"/>
        <v>2852.24</v>
      </c>
      <c r="O44" s="75" t="b">
        <f>M44='Final FTE By Grade'!Q44</f>
        <v>1</v>
      </c>
      <c r="P44" s="75"/>
    </row>
    <row r="45" spans="1:16" ht="12.75">
      <c r="A45" s="72">
        <v>41</v>
      </c>
      <c r="B45" s="72" t="s">
        <v>52</v>
      </c>
      <c r="C45" s="73">
        <v>10047.39</v>
      </c>
      <c r="D45" s="73">
        <v>12024.58</v>
      </c>
      <c r="E45" s="73">
        <v>8013.82</v>
      </c>
      <c r="F45" s="73">
        <v>2507.5</v>
      </c>
      <c r="G45" s="73">
        <v>3777.7</v>
      </c>
      <c r="H45" s="73">
        <v>2683.22</v>
      </c>
      <c r="I45" s="73">
        <v>3283.77</v>
      </c>
      <c r="J45" s="73">
        <v>367.06</v>
      </c>
      <c r="K45" s="73">
        <v>73.62</v>
      </c>
      <c r="L45" s="73">
        <v>1173.16</v>
      </c>
      <c r="M45" s="74">
        <f t="shared" si="0"/>
        <v>43951.82</v>
      </c>
      <c r="O45" s="75" t="b">
        <f>M45='Final FTE By Grade'!Q45</f>
        <v>1</v>
      </c>
      <c r="P45" s="75"/>
    </row>
    <row r="46" spans="1:16" ht="12.75">
      <c r="A46" s="72">
        <v>42</v>
      </c>
      <c r="B46" s="72" t="s">
        <v>53</v>
      </c>
      <c r="C46" s="73">
        <v>10290.88</v>
      </c>
      <c r="D46" s="73">
        <v>12439.63</v>
      </c>
      <c r="E46" s="73">
        <v>8635.97</v>
      </c>
      <c r="F46" s="73">
        <v>2567.03</v>
      </c>
      <c r="G46" s="73">
        <v>3293.93</v>
      </c>
      <c r="H46" s="73">
        <v>2612.41</v>
      </c>
      <c r="I46" s="73">
        <v>1510.67</v>
      </c>
      <c r="J46" s="73">
        <v>223.41</v>
      </c>
      <c r="K46" s="73">
        <v>35.64</v>
      </c>
      <c r="L46" s="73">
        <v>1590.16</v>
      </c>
      <c r="M46" s="74">
        <f t="shared" si="0"/>
        <v>43199.729999999996</v>
      </c>
      <c r="O46" s="75" t="b">
        <f>M46='Final FTE By Grade'!Q46</f>
        <v>1</v>
      </c>
      <c r="P46" s="75"/>
    </row>
    <row r="47" spans="1:16" ht="12.75">
      <c r="A47" s="72">
        <v>43</v>
      </c>
      <c r="B47" s="72" t="s">
        <v>54</v>
      </c>
      <c r="C47" s="73">
        <v>3419.66</v>
      </c>
      <c r="D47" s="73">
        <v>4762.2</v>
      </c>
      <c r="E47" s="73">
        <v>4065.35</v>
      </c>
      <c r="F47" s="73">
        <v>1047.82</v>
      </c>
      <c r="G47" s="73">
        <v>1659.87</v>
      </c>
      <c r="H47" s="73">
        <v>826.64</v>
      </c>
      <c r="I47" s="73">
        <v>1205.03</v>
      </c>
      <c r="J47" s="73">
        <v>112.36</v>
      </c>
      <c r="K47" s="73">
        <v>117.47</v>
      </c>
      <c r="L47" s="73">
        <v>697.59</v>
      </c>
      <c r="M47" s="74">
        <f t="shared" si="0"/>
        <v>17913.989999999998</v>
      </c>
      <c r="O47" s="75" t="b">
        <f>M47='Final FTE By Grade'!Q47</f>
        <v>1</v>
      </c>
      <c r="P47" s="75"/>
    </row>
    <row r="48" spans="1:16" ht="12.75">
      <c r="A48" s="72">
        <v>44</v>
      </c>
      <c r="B48" s="72" t="s">
        <v>55</v>
      </c>
      <c r="C48" s="73">
        <v>1584.54</v>
      </c>
      <c r="D48" s="73">
        <v>2035.24</v>
      </c>
      <c r="E48" s="73">
        <v>1624.1</v>
      </c>
      <c r="F48" s="73">
        <v>529.66</v>
      </c>
      <c r="G48" s="73">
        <v>808.31</v>
      </c>
      <c r="H48" s="73">
        <v>462.03</v>
      </c>
      <c r="I48" s="73">
        <v>375.94</v>
      </c>
      <c r="J48" s="73">
        <v>63.51</v>
      </c>
      <c r="K48" s="73">
        <v>10.83</v>
      </c>
      <c r="L48" s="73">
        <v>295.08</v>
      </c>
      <c r="M48" s="74">
        <f t="shared" si="0"/>
        <v>7789.239999999998</v>
      </c>
      <c r="O48" s="75" t="b">
        <f>M48='Final FTE By Grade'!Q48</f>
        <v>1</v>
      </c>
      <c r="P48" s="75"/>
    </row>
    <row r="49" spans="1:16" ht="12.75">
      <c r="A49" s="72">
        <v>45</v>
      </c>
      <c r="B49" s="72" t="s">
        <v>56</v>
      </c>
      <c r="C49" s="73">
        <v>2835.25</v>
      </c>
      <c r="D49" s="73">
        <v>3387.01</v>
      </c>
      <c r="E49" s="73">
        <v>2342.54</v>
      </c>
      <c r="F49" s="73">
        <v>624.48</v>
      </c>
      <c r="G49" s="73">
        <v>712.19</v>
      </c>
      <c r="H49" s="73">
        <v>554.72</v>
      </c>
      <c r="I49" s="73">
        <v>57.37</v>
      </c>
      <c r="J49" s="73">
        <v>52.07</v>
      </c>
      <c r="K49" s="73">
        <v>14.07</v>
      </c>
      <c r="L49" s="73">
        <v>379.92</v>
      </c>
      <c r="M49" s="74">
        <f t="shared" si="0"/>
        <v>10959.619999999999</v>
      </c>
      <c r="O49" s="75" t="b">
        <f>M49='Final FTE By Grade'!Q49</f>
        <v>1</v>
      </c>
      <c r="P49" s="75"/>
    </row>
    <row r="50" spans="1:16" ht="12.75">
      <c r="A50" s="72">
        <v>46</v>
      </c>
      <c r="B50" s="72" t="s">
        <v>57</v>
      </c>
      <c r="C50" s="73">
        <v>7197.37</v>
      </c>
      <c r="D50" s="73">
        <v>8580.92</v>
      </c>
      <c r="E50" s="73">
        <v>6663.9</v>
      </c>
      <c r="F50" s="73">
        <v>1724.8</v>
      </c>
      <c r="G50" s="73">
        <v>2540.37</v>
      </c>
      <c r="H50" s="73">
        <v>1715.95</v>
      </c>
      <c r="I50" s="73">
        <v>444.97</v>
      </c>
      <c r="J50" s="73">
        <v>181.09</v>
      </c>
      <c r="K50" s="73">
        <v>133.48</v>
      </c>
      <c r="L50" s="73">
        <v>846.28</v>
      </c>
      <c r="M50" s="74">
        <f t="shared" si="0"/>
        <v>30029.13</v>
      </c>
      <c r="O50" s="75" t="b">
        <f>M50='Final FTE By Grade'!Q50</f>
        <v>1</v>
      </c>
      <c r="P50" s="75"/>
    </row>
    <row r="51" spans="1:16" ht="12.75">
      <c r="A51" s="72">
        <v>47</v>
      </c>
      <c r="B51" s="72" t="s">
        <v>58</v>
      </c>
      <c r="C51" s="73">
        <v>1877.86</v>
      </c>
      <c r="D51" s="73">
        <v>2014.03</v>
      </c>
      <c r="E51" s="73">
        <v>1252.65</v>
      </c>
      <c r="F51" s="73">
        <v>540.92</v>
      </c>
      <c r="G51" s="73">
        <v>645.35</v>
      </c>
      <c r="H51" s="73">
        <v>529.04</v>
      </c>
      <c r="I51" s="73">
        <v>331.58</v>
      </c>
      <c r="J51" s="73">
        <v>55.02</v>
      </c>
      <c r="K51" s="73">
        <v>8.29</v>
      </c>
      <c r="L51" s="73">
        <v>239.58</v>
      </c>
      <c r="M51" s="74">
        <f t="shared" si="0"/>
        <v>7494.320000000001</v>
      </c>
      <c r="O51" s="75" t="b">
        <f>M51='Final FTE By Grade'!Q51</f>
        <v>1</v>
      </c>
      <c r="P51" s="75"/>
    </row>
    <row r="52" spans="1:16" ht="12.75">
      <c r="A52" s="72">
        <v>48</v>
      </c>
      <c r="B52" s="72" t="s">
        <v>59</v>
      </c>
      <c r="C52" s="73">
        <v>33864.91</v>
      </c>
      <c r="D52" s="73">
        <v>45900.94</v>
      </c>
      <c r="E52" s="73">
        <v>35600.63</v>
      </c>
      <c r="F52" s="73">
        <v>7341.25</v>
      </c>
      <c r="G52" s="73">
        <v>14293.11</v>
      </c>
      <c r="H52" s="73">
        <v>10443.66</v>
      </c>
      <c r="I52" s="73">
        <v>30469.47</v>
      </c>
      <c r="J52" s="73">
        <v>2442.39</v>
      </c>
      <c r="K52" s="73">
        <v>607.33</v>
      </c>
      <c r="L52" s="73">
        <v>3196.03</v>
      </c>
      <c r="M52" s="74">
        <f t="shared" si="0"/>
        <v>184159.72000000003</v>
      </c>
      <c r="O52" s="75" t="b">
        <f>M52='Final FTE By Grade'!Q52</f>
        <v>1</v>
      </c>
      <c r="P52" s="75"/>
    </row>
    <row r="53" spans="1:16" ht="12.75">
      <c r="A53" s="72">
        <v>49</v>
      </c>
      <c r="B53" s="72" t="s">
        <v>60</v>
      </c>
      <c r="C53" s="73">
        <v>11628.21</v>
      </c>
      <c r="D53" s="73">
        <v>15373.12</v>
      </c>
      <c r="E53" s="73">
        <v>11471.87</v>
      </c>
      <c r="F53" s="73">
        <v>2493.93</v>
      </c>
      <c r="G53" s="73">
        <v>3190.87</v>
      </c>
      <c r="H53" s="73">
        <v>2070.59</v>
      </c>
      <c r="I53" s="73">
        <v>6778.76</v>
      </c>
      <c r="J53" s="73">
        <v>869.25</v>
      </c>
      <c r="K53" s="73">
        <v>123.66</v>
      </c>
      <c r="L53" s="73">
        <v>1240.99</v>
      </c>
      <c r="M53" s="74">
        <f t="shared" si="0"/>
        <v>55241.250000000015</v>
      </c>
      <c r="O53" s="75" t="b">
        <f>M53='Final FTE By Grade'!Q53</f>
        <v>1</v>
      </c>
      <c r="P53" s="75"/>
    </row>
    <row r="54" spans="1:16" ht="12.75">
      <c r="A54" s="72">
        <v>50</v>
      </c>
      <c r="B54" s="72" t="s">
        <v>61</v>
      </c>
      <c r="C54" s="73">
        <v>32754.7</v>
      </c>
      <c r="D54" s="73">
        <v>45292.86</v>
      </c>
      <c r="E54" s="73">
        <v>36958.67</v>
      </c>
      <c r="F54" s="73">
        <v>10770.38</v>
      </c>
      <c r="G54" s="73">
        <v>15551.47</v>
      </c>
      <c r="H54" s="73">
        <v>7207.22</v>
      </c>
      <c r="I54" s="73">
        <v>17906.34</v>
      </c>
      <c r="J54" s="73">
        <v>1320.3</v>
      </c>
      <c r="K54" s="73">
        <v>452.35</v>
      </c>
      <c r="L54" s="73">
        <v>6350.84</v>
      </c>
      <c r="M54" s="74">
        <f t="shared" si="0"/>
        <v>174565.12999999998</v>
      </c>
      <c r="O54" s="75" t="b">
        <f>M54='Final FTE By Grade'!Q54</f>
        <v>1</v>
      </c>
      <c r="P54" s="75"/>
    </row>
    <row r="55" spans="1:16" ht="12.75">
      <c r="A55" s="72">
        <v>51</v>
      </c>
      <c r="B55" s="72" t="s">
        <v>62</v>
      </c>
      <c r="C55" s="73">
        <v>16574</v>
      </c>
      <c r="D55" s="73">
        <v>19797.41</v>
      </c>
      <c r="E55" s="73">
        <v>14026.41</v>
      </c>
      <c r="F55" s="73">
        <v>3647.43</v>
      </c>
      <c r="G55" s="73">
        <v>5831.75</v>
      </c>
      <c r="H55" s="73">
        <v>3740.03</v>
      </c>
      <c r="I55" s="73">
        <v>1604</v>
      </c>
      <c r="J55" s="73">
        <v>642.66</v>
      </c>
      <c r="K55" s="73">
        <v>211.77</v>
      </c>
      <c r="L55" s="73">
        <v>1693.71</v>
      </c>
      <c r="M55" s="74">
        <f t="shared" si="0"/>
        <v>67769.17000000001</v>
      </c>
      <c r="O55" s="75" t="b">
        <f>M55='Final FTE By Grade'!Q55</f>
        <v>1</v>
      </c>
      <c r="P55" s="75"/>
    </row>
    <row r="56" spans="1:16" ht="12.75">
      <c r="A56" s="72">
        <v>52</v>
      </c>
      <c r="B56" s="72" t="s">
        <v>63</v>
      </c>
      <c r="C56" s="73">
        <v>24660.98</v>
      </c>
      <c r="D56" s="73">
        <v>29194.41</v>
      </c>
      <c r="E56" s="73">
        <v>24735.13</v>
      </c>
      <c r="F56" s="73">
        <v>7174.88</v>
      </c>
      <c r="G56" s="73">
        <v>10319.15</v>
      </c>
      <c r="H56" s="73">
        <v>5139.39</v>
      </c>
      <c r="I56" s="73">
        <v>3222.33</v>
      </c>
      <c r="J56" s="73">
        <v>982.78</v>
      </c>
      <c r="K56" s="73">
        <v>383.84</v>
      </c>
      <c r="L56" s="73">
        <v>3391.93</v>
      </c>
      <c r="M56" s="74">
        <f t="shared" si="0"/>
        <v>109204.81999999999</v>
      </c>
      <c r="O56" s="75" t="b">
        <f>M56='Final FTE By Grade'!Q56</f>
        <v>1</v>
      </c>
      <c r="P56" s="75"/>
    </row>
    <row r="57" spans="1:16" ht="12.75">
      <c r="A57" s="72">
        <v>53</v>
      </c>
      <c r="B57" s="72" t="s">
        <v>64</v>
      </c>
      <c r="C57" s="73">
        <v>24738.14</v>
      </c>
      <c r="D57" s="73">
        <v>26623.71</v>
      </c>
      <c r="E57" s="73">
        <v>16524.97</v>
      </c>
      <c r="F57" s="73">
        <v>3777.89</v>
      </c>
      <c r="G57" s="73">
        <v>6864.1</v>
      </c>
      <c r="H57" s="73">
        <v>5103.94</v>
      </c>
      <c r="I57" s="73">
        <v>5943.62</v>
      </c>
      <c r="J57" s="73">
        <v>452.9</v>
      </c>
      <c r="K57" s="73">
        <v>139.6</v>
      </c>
      <c r="L57" s="73">
        <v>3586.22</v>
      </c>
      <c r="M57" s="74">
        <f t="shared" si="0"/>
        <v>93755.09000000001</v>
      </c>
      <c r="O57" s="75" t="b">
        <f>M57='Final FTE By Grade'!Q57</f>
        <v>1</v>
      </c>
      <c r="P57" s="75"/>
    </row>
    <row r="58" spans="1:16" ht="12.75">
      <c r="A58" s="72">
        <v>54</v>
      </c>
      <c r="B58" s="72" t="s">
        <v>65</v>
      </c>
      <c r="C58" s="73">
        <v>3092.05</v>
      </c>
      <c r="D58" s="73">
        <v>3331.55</v>
      </c>
      <c r="E58" s="73">
        <v>1970.85</v>
      </c>
      <c r="F58" s="73">
        <v>771.39</v>
      </c>
      <c r="G58" s="73">
        <v>1049.79</v>
      </c>
      <c r="H58" s="73">
        <v>628.68</v>
      </c>
      <c r="I58" s="73">
        <v>442.92</v>
      </c>
      <c r="J58" s="73">
        <v>76.65</v>
      </c>
      <c r="K58" s="73">
        <v>30.35</v>
      </c>
      <c r="L58" s="73">
        <v>395.84</v>
      </c>
      <c r="M58" s="74">
        <f t="shared" si="0"/>
        <v>11790.070000000002</v>
      </c>
      <c r="O58" s="75" t="b">
        <f>M58='Final FTE By Grade'!Q58</f>
        <v>1</v>
      </c>
      <c r="P58" s="75"/>
    </row>
    <row r="59" spans="1:16" ht="12.75">
      <c r="A59" s="72">
        <v>55</v>
      </c>
      <c r="B59" s="72" t="s">
        <v>66</v>
      </c>
      <c r="C59" s="73">
        <v>7451.54</v>
      </c>
      <c r="D59" s="73">
        <v>8816.19</v>
      </c>
      <c r="E59" s="73">
        <v>6698.57</v>
      </c>
      <c r="F59" s="73">
        <v>1239.79</v>
      </c>
      <c r="G59" s="73">
        <v>2307.56</v>
      </c>
      <c r="H59" s="73">
        <v>1060.83</v>
      </c>
      <c r="I59" s="73">
        <v>64.25</v>
      </c>
      <c r="J59" s="73">
        <v>339.03</v>
      </c>
      <c r="K59" s="73">
        <v>95.9</v>
      </c>
      <c r="L59" s="73">
        <v>579.56</v>
      </c>
      <c r="M59" s="74">
        <f t="shared" si="0"/>
        <v>28653.220000000005</v>
      </c>
      <c r="O59" s="75" t="b">
        <f>M59='Final FTE By Grade'!Q59</f>
        <v>1</v>
      </c>
      <c r="P59" s="75"/>
    </row>
    <row r="60" spans="1:16" ht="12.75">
      <c r="A60" s="72">
        <v>56</v>
      </c>
      <c r="B60" s="72" t="s">
        <v>67</v>
      </c>
      <c r="C60" s="73">
        <v>10069.92</v>
      </c>
      <c r="D60" s="73">
        <v>12260.26</v>
      </c>
      <c r="E60" s="73">
        <v>7818.46</v>
      </c>
      <c r="F60" s="73">
        <v>1654.82</v>
      </c>
      <c r="G60" s="73">
        <v>2746.28</v>
      </c>
      <c r="H60" s="73">
        <v>1836.15</v>
      </c>
      <c r="I60" s="73">
        <v>2367.49</v>
      </c>
      <c r="J60" s="73">
        <v>204.37</v>
      </c>
      <c r="K60" s="73">
        <v>35.48</v>
      </c>
      <c r="L60" s="73">
        <v>991.94</v>
      </c>
      <c r="M60" s="74">
        <f t="shared" si="0"/>
        <v>39985.170000000006</v>
      </c>
      <c r="O60" s="75" t="b">
        <f>M60='Final FTE By Grade'!Q60</f>
        <v>1</v>
      </c>
      <c r="P60" s="75"/>
    </row>
    <row r="61" spans="1:16" ht="12.75">
      <c r="A61" s="72">
        <v>57</v>
      </c>
      <c r="B61" s="72" t="s">
        <v>68</v>
      </c>
      <c r="C61" s="73">
        <v>6217.05</v>
      </c>
      <c r="D61" s="73">
        <v>7764.53</v>
      </c>
      <c r="E61" s="73">
        <v>5834.52</v>
      </c>
      <c r="F61" s="73">
        <v>1460.17</v>
      </c>
      <c r="G61" s="73">
        <v>2087.91</v>
      </c>
      <c r="H61" s="73">
        <v>1091.41</v>
      </c>
      <c r="I61" s="73">
        <v>100.08</v>
      </c>
      <c r="J61" s="73">
        <v>153.25</v>
      </c>
      <c r="K61" s="73">
        <v>71.55</v>
      </c>
      <c r="L61" s="73">
        <v>726.75</v>
      </c>
      <c r="M61" s="74">
        <f t="shared" si="0"/>
        <v>25507.219999999998</v>
      </c>
      <c r="O61" s="75" t="b">
        <f>M61='Final FTE By Grade'!Q61</f>
        <v>1</v>
      </c>
      <c r="P61" s="75"/>
    </row>
    <row r="62" spans="1:16" ht="12.75">
      <c r="A62" s="72">
        <v>58</v>
      </c>
      <c r="B62" s="72" t="s">
        <v>69</v>
      </c>
      <c r="C62" s="73">
        <v>9942.42</v>
      </c>
      <c r="D62" s="73">
        <v>10845.55</v>
      </c>
      <c r="E62" s="73">
        <v>9155.79</v>
      </c>
      <c r="F62" s="73">
        <v>2480.61</v>
      </c>
      <c r="G62" s="73">
        <v>5221.18</v>
      </c>
      <c r="H62" s="73">
        <v>2932.3</v>
      </c>
      <c r="I62" s="73">
        <v>1545.97</v>
      </c>
      <c r="J62" s="73">
        <v>621.16</v>
      </c>
      <c r="K62" s="73">
        <v>87.02</v>
      </c>
      <c r="L62" s="73">
        <v>1083.42</v>
      </c>
      <c r="M62" s="74">
        <f t="shared" si="0"/>
        <v>43915.420000000006</v>
      </c>
      <c r="O62" s="75" t="b">
        <f>M62='Final FTE By Grade'!Q62</f>
        <v>1</v>
      </c>
      <c r="P62" s="75"/>
    </row>
    <row r="63" spans="1:16" ht="12.75">
      <c r="A63" s="72">
        <v>59</v>
      </c>
      <c r="B63" s="72" t="s">
        <v>70</v>
      </c>
      <c r="C63" s="73">
        <v>15791.41</v>
      </c>
      <c r="D63" s="73">
        <v>20363.99</v>
      </c>
      <c r="E63" s="73">
        <v>15459.48</v>
      </c>
      <c r="F63" s="73">
        <v>3165.49</v>
      </c>
      <c r="G63" s="73">
        <v>5816.4</v>
      </c>
      <c r="H63" s="73">
        <v>3144.61</v>
      </c>
      <c r="I63" s="73">
        <v>2380.64</v>
      </c>
      <c r="J63" s="73">
        <v>422.95</v>
      </c>
      <c r="K63" s="73">
        <v>120.51</v>
      </c>
      <c r="L63" s="73">
        <v>2249.44</v>
      </c>
      <c r="M63" s="74">
        <f t="shared" si="0"/>
        <v>68914.92</v>
      </c>
      <c r="O63" s="75" t="b">
        <f>M63='Final FTE By Grade'!Q63</f>
        <v>1</v>
      </c>
      <c r="P63" s="75"/>
    </row>
    <row r="64" spans="1:16" ht="12.75">
      <c r="A64" s="72">
        <v>60</v>
      </c>
      <c r="B64" s="72" t="s">
        <v>71</v>
      </c>
      <c r="C64" s="73">
        <v>1902.64</v>
      </c>
      <c r="D64" s="73">
        <v>2429.95</v>
      </c>
      <c r="E64" s="73">
        <v>1406.36</v>
      </c>
      <c r="F64" s="73">
        <v>340.07</v>
      </c>
      <c r="G64" s="73">
        <v>515.44</v>
      </c>
      <c r="H64" s="73">
        <v>302.01</v>
      </c>
      <c r="I64" s="73">
        <v>266.72</v>
      </c>
      <c r="J64" s="73">
        <v>35.38</v>
      </c>
      <c r="K64" s="73">
        <v>6.08</v>
      </c>
      <c r="L64" s="73">
        <v>401.71</v>
      </c>
      <c r="M64" s="74">
        <f t="shared" si="0"/>
        <v>7606.36</v>
      </c>
      <c r="O64" s="75" t="b">
        <f>M64='Final FTE By Grade'!Q64</f>
        <v>1</v>
      </c>
      <c r="P64" s="75"/>
    </row>
    <row r="65" spans="1:16" ht="12.75">
      <c r="A65" s="72">
        <v>61</v>
      </c>
      <c r="B65" s="72" t="s">
        <v>72</v>
      </c>
      <c r="C65" s="73">
        <v>1626.63</v>
      </c>
      <c r="D65" s="73">
        <v>2054.42</v>
      </c>
      <c r="E65" s="73">
        <v>1297.56</v>
      </c>
      <c r="F65" s="73">
        <v>319.67</v>
      </c>
      <c r="G65" s="73">
        <v>186.51</v>
      </c>
      <c r="H65" s="73">
        <v>180.73</v>
      </c>
      <c r="I65" s="73">
        <v>70.65</v>
      </c>
      <c r="J65" s="73">
        <v>10.93</v>
      </c>
      <c r="K65" s="73">
        <v>7.99</v>
      </c>
      <c r="L65" s="73">
        <v>242.73</v>
      </c>
      <c r="M65" s="74">
        <f t="shared" si="0"/>
        <v>5997.82</v>
      </c>
      <c r="O65" s="75" t="b">
        <f>M65='Final FTE By Grade'!Q65</f>
        <v>1</v>
      </c>
      <c r="P65" s="75"/>
    </row>
    <row r="66" spans="1:16" ht="12.75">
      <c r="A66" s="72">
        <v>62</v>
      </c>
      <c r="B66" s="72" t="s">
        <v>73</v>
      </c>
      <c r="C66" s="73">
        <v>751.76</v>
      </c>
      <c r="D66" s="73">
        <v>822.97</v>
      </c>
      <c r="E66" s="73">
        <v>506.02</v>
      </c>
      <c r="F66" s="73">
        <v>250.79</v>
      </c>
      <c r="G66" s="73">
        <v>257.11</v>
      </c>
      <c r="H66" s="73">
        <v>180.83</v>
      </c>
      <c r="I66" s="73">
        <v>2.27</v>
      </c>
      <c r="J66" s="73">
        <v>22.27</v>
      </c>
      <c r="K66" s="73">
        <v>5.99</v>
      </c>
      <c r="L66" s="73">
        <v>55.07</v>
      </c>
      <c r="M66" s="74">
        <f t="shared" si="0"/>
        <v>2855.08</v>
      </c>
      <c r="O66" s="75" t="b">
        <f>M66='Final FTE By Grade'!Q66</f>
        <v>1</v>
      </c>
      <c r="P66" s="75"/>
    </row>
    <row r="67" spans="1:16" ht="12.75">
      <c r="A67" s="72">
        <v>63</v>
      </c>
      <c r="B67" s="72" t="s">
        <v>74</v>
      </c>
      <c r="C67" s="73">
        <v>641.68</v>
      </c>
      <c r="D67" s="73">
        <v>649.27</v>
      </c>
      <c r="E67" s="73">
        <v>427.2</v>
      </c>
      <c r="F67" s="73">
        <v>168.84</v>
      </c>
      <c r="G67" s="73">
        <v>240.78</v>
      </c>
      <c r="H67" s="73">
        <v>93.16</v>
      </c>
      <c r="I67" s="73">
        <v>0</v>
      </c>
      <c r="J67" s="73">
        <v>21.55</v>
      </c>
      <c r="K67" s="73">
        <v>0.29</v>
      </c>
      <c r="L67" s="73">
        <v>83.09</v>
      </c>
      <c r="M67" s="74">
        <f t="shared" si="0"/>
        <v>2325.86</v>
      </c>
      <c r="O67" s="75" t="b">
        <f>M67='Final FTE By Grade'!Q67</f>
        <v>1</v>
      </c>
      <c r="P67" s="75"/>
    </row>
    <row r="68" spans="1:16" ht="12.75">
      <c r="A68" s="72">
        <v>64</v>
      </c>
      <c r="B68" s="72" t="s">
        <v>75</v>
      </c>
      <c r="C68" s="73">
        <v>15524.95</v>
      </c>
      <c r="D68" s="73">
        <v>18496.44</v>
      </c>
      <c r="E68" s="73">
        <v>13884.48</v>
      </c>
      <c r="F68" s="73">
        <v>3704.83</v>
      </c>
      <c r="G68" s="73">
        <v>6285.8</v>
      </c>
      <c r="H68" s="73">
        <v>4054.56</v>
      </c>
      <c r="I68" s="73">
        <v>2407.47</v>
      </c>
      <c r="J68" s="73">
        <v>758.85</v>
      </c>
      <c r="K68" s="73">
        <v>175.32</v>
      </c>
      <c r="L68" s="73">
        <v>1863.14</v>
      </c>
      <c r="M68" s="74">
        <f t="shared" si="0"/>
        <v>67155.84</v>
      </c>
      <c r="O68" s="75" t="b">
        <f>M68='Final FTE By Grade'!Q68</f>
        <v>1</v>
      </c>
      <c r="P68" s="75"/>
    </row>
    <row r="69" spans="1:16" ht="12.75">
      <c r="A69" s="72">
        <v>65</v>
      </c>
      <c r="B69" s="72" t="s">
        <v>76</v>
      </c>
      <c r="C69" s="73">
        <v>1320.59</v>
      </c>
      <c r="D69" s="73">
        <v>1479.23</v>
      </c>
      <c r="E69" s="73">
        <v>861.19</v>
      </c>
      <c r="F69" s="73">
        <v>495</v>
      </c>
      <c r="G69" s="73">
        <v>412.51</v>
      </c>
      <c r="H69" s="73">
        <v>256.3</v>
      </c>
      <c r="I69" s="73">
        <v>3.33</v>
      </c>
      <c r="J69" s="73">
        <v>30.35</v>
      </c>
      <c r="K69" s="73">
        <v>14.73</v>
      </c>
      <c r="L69" s="73">
        <v>151.06</v>
      </c>
      <c r="M69" s="74">
        <f aca="true" t="shared" si="1" ref="M69:M78">SUM(C69:L69)</f>
        <v>5024.290000000001</v>
      </c>
      <c r="O69" s="75" t="b">
        <f>M69='Final FTE By Grade'!Q69</f>
        <v>1</v>
      </c>
      <c r="P69" s="75"/>
    </row>
    <row r="70" spans="1:16" ht="12.75">
      <c r="A70" s="72">
        <v>66</v>
      </c>
      <c r="B70" s="72" t="s">
        <v>77</v>
      </c>
      <c r="C70" s="73">
        <v>1922.64</v>
      </c>
      <c r="D70" s="73">
        <v>2152.44</v>
      </c>
      <c r="E70" s="73">
        <v>1422.76</v>
      </c>
      <c r="F70" s="73">
        <v>423.4</v>
      </c>
      <c r="G70" s="73">
        <v>447.44</v>
      </c>
      <c r="H70" s="73">
        <v>299.76</v>
      </c>
      <c r="I70" s="73">
        <v>92.63</v>
      </c>
      <c r="J70" s="73">
        <v>7.82</v>
      </c>
      <c r="K70" s="73">
        <v>3.43</v>
      </c>
      <c r="L70" s="73">
        <v>241.21</v>
      </c>
      <c r="M70" s="74">
        <f t="shared" si="1"/>
        <v>7013.53</v>
      </c>
      <c r="O70" s="75" t="b">
        <f>M70='Final FTE By Grade'!Q70</f>
        <v>1</v>
      </c>
      <c r="P70" s="75"/>
    </row>
    <row r="71" spans="1:16" ht="12.75">
      <c r="A71" s="72">
        <v>67</v>
      </c>
      <c r="B71" s="72" t="s">
        <v>78</v>
      </c>
      <c r="C71" s="73">
        <v>927.94</v>
      </c>
      <c r="D71" s="73">
        <v>1164.02</v>
      </c>
      <c r="E71" s="73">
        <v>885.45</v>
      </c>
      <c r="F71" s="73">
        <v>183.17</v>
      </c>
      <c r="G71" s="73">
        <v>236.65</v>
      </c>
      <c r="H71" s="73">
        <v>160.76</v>
      </c>
      <c r="I71" s="73">
        <v>0</v>
      </c>
      <c r="J71" s="73">
        <v>28.42</v>
      </c>
      <c r="K71" s="73">
        <v>15.67</v>
      </c>
      <c r="L71" s="73">
        <v>59.47</v>
      </c>
      <c r="M71" s="74">
        <f t="shared" si="1"/>
        <v>3661.5499999999997</v>
      </c>
      <c r="O71" s="75" t="b">
        <f>M71='Final FTE By Grade'!Q71</f>
        <v>1</v>
      </c>
      <c r="P71" s="75"/>
    </row>
    <row r="72" spans="1:16" ht="12.75">
      <c r="A72" s="72">
        <v>68</v>
      </c>
      <c r="B72" s="72" t="s">
        <v>79</v>
      </c>
      <c r="C72" s="73">
        <v>0</v>
      </c>
      <c r="D72" s="73">
        <v>25.94</v>
      </c>
      <c r="E72" s="73">
        <v>125.08</v>
      </c>
      <c r="F72" s="73">
        <v>0</v>
      </c>
      <c r="G72" s="73">
        <v>36.02</v>
      </c>
      <c r="H72" s="73">
        <v>284.32</v>
      </c>
      <c r="I72" s="73">
        <v>0</v>
      </c>
      <c r="J72" s="73">
        <v>1.36</v>
      </c>
      <c r="K72" s="73">
        <v>0</v>
      </c>
      <c r="L72" s="73">
        <v>60.05</v>
      </c>
      <c r="M72" s="74">
        <f t="shared" si="1"/>
        <v>532.77</v>
      </c>
      <c r="O72" s="75" t="b">
        <f>M72='Final FTE By Grade'!Q72</f>
        <v>1</v>
      </c>
      <c r="P72" s="75"/>
    </row>
    <row r="73" spans="1:16" ht="12.75">
      <c r="A73" s="72">
        <v>69</v>
      </c>
      <c r="B73" s="76" t="s">
        <v>122</v>
      </c>
      <c r="C73" s="73">
        <v>133</v>
      </c>
      <c r="D73" s="73">
        <v>190</v>
      </c>
      <c r="E73" s="73">
        <v>156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21</v>
      </c>
      <c r="M73" s="74">
        <f t="shared" si="1"/>
        <v>500</v>
      </c>
      <c r="O73" s="75" t="b">
        <f>M73='Final FTE By Grade'!Q73</f>
        <v>1</v>
      </c>
      <c r="P73" s="75"/>
    </row>
    <row r="74" spans="1:16" ht="12.75">
      <c r="A74" s="72">
        <v>70</v>
      </c>
      <c r="B74" s="76" t="s">
        <v>81</v>
      </c>
      <c r="C74" s="73">
        <v>241.6</v>
      </c>
      <c r="D74" s="73">
        <v>339.24</v>
      </c>
      <c r="E74" s="73">
        <v>71.84</v>
      </c>
      <c r="F74" s="73">
        <v>27</v>
      </c>
      <c r="G74" s="73">
        <v>28</v>
      </c>
      <c r="H74" s="73">
        <v>0</v>
      </c>
      <c r="I74" s="73">
        <v>11.16</v>
      </c>
      <c r="J74" s="73">
        <v>0</v>
      </c>
      <c r="K74" s="73">
        <v>0</v>
      </c>
      <c r="L74" s="73">
        <v>0</v>
      </c>
      <c r="M74" s="74">
        <f t="shared" si="1"/>
        <v>718.84</v>
      </c>
      <c r="O74" s="75" t="b">
        <f>M74='Final FTE By Grade'!Q74</f>
        <v>1</v>
      </c>
      <c r="P74" s="75"/>
    </row>
    <row r="75" spans="1:16" ht="12.75">
      <c r="A75" s="72">
        <v>71</v>
      </c>
      <c r="B75" s="76" t="s">
        <v>123</v>
      </c>
      <c r="C75" s="73">
        <v>342</v>
      </c>
      <c r="D75" s="73">
        <v>170</v>
      </c>
      <c r="E75" s="73">
        <v>0</v>
      </c>
      <c r="F75" s="73">
        <v>47.99</v>
      </c>
      <c r="G75" s="73">
        <v>30</v>
      </c>
      <c r="H75" s="73">
        <v>0</v>
      </c>
      <c r="I75" s="73">
        <v>20</v>
      </c>
      <c r="J75" s="73">
        <v>10</v>
      </c>
      <c r="K75" s="73">
        <v>0</v>
      </c>
      <c r="L75" s="73">
        <v>0</v>
      </c>
      <c r="M75" s="74">
        <f t="shared" si="1"/>
        <v>619.99</v>
      </c>
      <c r="O75" s="75" t="b">
        <f>M75='Final FTE By Grade'!Q75</f>
        <v>1</v>
      </c>
      <c r="P75" s="75"/>
    </row>
    <row r="76" spans="1:16" ht="12.75">
      <c r="A76" s="72">
        <v>72</v>
      </c>
      <c r="B76" s="76" t="s">
        <v>124</v>
      </c>
      <c r="C76" s="73">
        <v>300.94</v>
      </c>
      <c r="D76" s="73">
        <v>577.68</v>
      </c>
      <c r="E76" s="73">
        <v>541.74</v>
      </c>
      <c r="F76" s="73">
        <v>50.21</v>
      </c>
      <c r="G76" s="73">
        <v>55.93</v>
      </c>
      <c r="H76" s="73">
        <v>42.19</v>
      </c>
      <c r="I76" s="73">
        <v>16.77</v>
      </c>
      <c r="J76" s="73">
        <v>0</v>
      </c>
      <c r="K76" s="73">
        <v>0</v>
      </c>
      <c r="L76" s="73">
        <v>23.54</v>
      </c>
      <c r="M76" s="74">
        <f t="shared" si="1"/>
        <v>1609</v>
      </c>
      <c r="O76" s="75" t="b">
        <f>M76='Final FTE By Grade'!Q76</f>
        <v>1</v>
      </c>
      <c r="P76" s="75"/>
    </row>
    <row r="77" spans="1:16" ht="12.75">
      <c r="A77" s="72">
        <v>73</v>
      </c>
      <c r="B77" s="76" t="s">
        <v>125</v>
      </c>
      <c r="C77" s="73">
        <v>175</v>
      </c>
      <c r="D77" s="73">
        <v>292</v>
      </c>
      <c r="E77" s="73">
        <v>436</v>
      </c>
      <c r="F77" s="73">
        <v>41</v>
      </c>
      <c r="G77" s="73">
        <v>167</v>
      </c>
      <c r="H77" s="73">
        <v>64</v>
      </c>
      <c r="I77" s="73">
        <v>0</v>
      </c>
      <c r="J77" s="73">
        <v>0</v>
      </c>
      <c r="K77" s="73">
        <v>0</v>
      </c>
      <c r="L77" s="73">
        <v>0</v>
      </c>
      <c r="M77" s="74">
        <f t="shared" si="1"/>
        <v>1175</v>
      </c>
      <c r="O77" s="75" t="b">
        <f>M77='Final FTE By Grade'!Q77</f>
        <v>1</v>
      </c>
      <c r="P77" s="75"/>
    </row>
    <row r="78" spans="1:16" ht="12.75">
      <c r="A78" s="72">
        <v>74</v>
      </c>
      <c r="B78" s="76" t="s">
        <v>126</v>
      </c>
      <c r="C78" s="73">
        <v>0</v>
      </c>
      <c r="D78" s="73">
        <v>596.64</v>
      </c>
      <c r="E78" s="73">
        <v>5369.96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4">
        <f t="shared" si="1"/>
        <v>5966.6</v>
      </c>
      <c r="O78" s="75" t="b">
        <f>M78='Final FTE By Grade'!Q78</f>
        <v>1</v>
      </c>
      <c r="P78" s="75"/>
    </row>
    <row r="79" ht="12.75">
      <c r="O79" s="75"/>
    </row>
    <row r="80" spans="2:15" ht="12.75">
      <c r="B80" s="63" t="s">
        <v>12</v>
      </c>
      <c r="C80" s="7">
        <f>SUM(C5:C78)</f>
        <v>619877.66</v>
      </c>
      <c r="D80" s="7">
        <f aca="true" t="shared" si="2" ref="D80:M80">SUM(D5:D78)</f>
        <v>753736.0300000001</v>
      </c>
      <c r="E80" s="7">
        <f t="shared" si="2"/>
        <v>556449.3599999998</v>
      </c>
      <c r="F80" s="7">
        <f t="shared" si="2"/>
        <v>147882.38</v>
      </c>
      <c r="G80" s="7">
        <f t="shared" si="2"/>
        <v>226318.06999999995</v>
      </c>
      <c r="H80" s="7">
        <f t="shared" si="2"/>
        <v>134716.98</v>
      </c>
      <c r="I80" s="7">
        <f t="shared" si="2"/>
        <v>174589.81999999995</v>
      </c>
      <c r="J80" s="7">
        <f t="shared" si="2"/>
        <v>20701.789999999997</v>
      </c>
      <c r="K80" s="7">
        <f t="shared" si="2"/>
        <v>6523.6100000000015</v>
      </c>
      <c r="L80" s="7">
        <f t="shared" si="2"/>
        <v>79963</v>
      </c>
      <c r="M80" s="7">
        <f t="shared" si="2"/>
        <v>2720758.699999999</v>
      </c>
      <c r="O80" s="75" t="b">
        <f>M80='Final FTE By Grade'!Q80</f>
        <v>1</v>
      </c>
    </row>
    <row r="83" spans="3:13" ht="12.75">
      <c r="C83" s="6" t="b">
        <f>C80=SUM('Final FTE BGBP'!AW80:BA80)</f>
        <v>1</v>
      </c>
      <c r="D83" s="6" t="b">
        <f>D80=SUM('Final FTE BGBP'!BB80:BF80)</f>
        <v>1</v>
      </c>
      <c r="E83" s="6" t="b">
        <f>E80=SUM('Final FTE BGBP'!BG80:BJ80)</f>
        <v>1</v>
      </c>
      <c r="F83" s="6" t="b">
        <f>F80=SUM('Final FTE BGBP'!C80:G80)</f>
        <v>1</v>
      </c>
      <c r="G83" s="6" t="b">
        <f>G80=SUM('Final FTE BGBP'!H80:L80)</f>
        <v>1</v>
      </c>
      <c r="H83" s="6" t="b">
        <f>H80=SUM('Final FTE BGBP'!M80:P80)</f>
        <v>1</v>
      </c>
      <c r="I83" s="6" t="b">
        <f>I80=SUM('Final FTE BGBP'!BK80:BW80)</f>
        <v>1</v>
      </c>
      <c r="J83" s="6" t="b">
        <f>J80=SUM('Final FTE BGBP'!Q80:AD80)</f>
        <v>1</v>
      </c>
      <c r="K83" s="6" t="b">
        <f>K80=SUM('Final FTE BGBP'!AE80:AR80)</f>
        <v>1</v>
      </c>
      <c r="L83" s="6" t="b">
        <f>L80=SUM('Final FTE BGBP'!AS80:AV80)</f>
        <v>1</v>
      </c>
      <c r="M83" s="6" t="b">
        <f>M80='Final FTE BGBP'!BX80</f>
        <v>1</v>
      </c>
    </row>
  </sheetData>
  <sheetProtection sheet="1" objects="1" scenarios="1"/>
  <printOptions/>
  <pageMargins left="0.75" right="0.75" top="1" bottom="1" header="0.5" footer="0.5"/>
  <pageSetup fitToHeight="3" fitToWidth="1" horizontalDpi="300" verticalDpi="300" orientation="landscape" scale="82" r:id="rId1"/>
  <headerFooter alignWithMargins="0">
    <oddHeader>&amp;CFTE Forecast for 2006-07 by District by Program
as of 4/19/06</oddHeader>
    <oddFooter>&amp;C&amp;10-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82"/>
  <sheetViews>
    <sheetView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8.88671875" defaultRowHeight="15"/>
  <cols>
    <col min="1" max="1" width="3.10546875" style="6" customWidth="1"/>
    <col min="2" max="2" width="14.6640625" style="6" bestFit="1" customWidth="1"/>
    <col min="3" max="16" width="9.77734375" style="6" customWidth="1"/>
    <col min="17" max="17" width="11.10546875" style="6" customWidth="1"/>
    <col min="18" max="16384" width="8.88671875" style="6" customWidth="1"/>
  </cols>
  <sheetData>
    <row r="4" spans="2:17" ht="12.75">
      <c r="B4" s="6" t="s">
        <v>1</v>
      </c>
      <c r="C4" s="9" t="s">
        <v>89</v>
      </c>
      <c r="D4" s="9" t="s">
        <v>90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 t="s">
        <v>12</v>
      </c>
    </row>
    <row r="5" spans="1:17" ht="12.75">
      <c r="A5" s="6">
        <v>1</v>
      </c>
      <c r="B5" s="6" t="s">
        <v>13</v>
      </c>
      <c r="C5" s="7">
        <v>184.84</v>
      </c>
      <c r="D5" s="7">
        <v>2197.28</v>
      </c>
      <c r="E5" s="7">
        <v>2154.86</v>
      </c>
      <c r="F5" s="7">
        <v>2201.64</v>
      </c>
      <c r="G5" s="7">
        <v>2156.54</v>
      </c>
      <c r="H5" s="7">
        <v>2089.32</v>
      </c>
      <c r="I5" s="7">
        <v>2020.32</v>
      </c>
      <c r="J5" s="7">
        <v>2085.31</v>
      </c>
      <c r="K5" s="7">
        <v>2097.32</v>
      </c>
      <c r="L5" s="7">
        <v>1939.21</v>
      </c>
      <c r="M5" s="7">
        <v>2524.05</v>
      </c>
      <c r="N5" s="7">
        <v>2418.23</v>
      </c>
      <c r="O5" s="7">
        <v>2274.49</v>
      </c>
      <c r="P5" s="7">
        <v>1902.65</v>
      </c>
      <c r="Q5" s="7">
        <f>SUM(C5:P5)</f>
        <v>28246.059999999998</v>
      </c>
    </row>
    <row r="6" spans="1:17" ht="12.75">
      <c r="A6" s="6">
        <v>2</v>
      </c>
      <c r="B6" s="6" t="s">
        <v>14</v>
      </c>
      <c r="C6" s="7">
        <v>58.79</v>
      </c>
      <c r="D6" s="7">
        <v>398.17</v>
      </c>
      <c r="E6" s="7">
        <v>395.83</v>
      </c>
      <c r="F6" s="7">
        <v>421.62</v>
      </c>
      <c r="G6" s="7">
        <v>438.22</v>
      </c>
      <c r="H6" s="7">
        <v>366.89</v>
      </c>
      <c r="I6" s="7">
        <v>339.37</v>
      </c>
      <c r="J6" s="7">
        <v>390.26</v>
      </c>
      <c r="K6" s="7">
        <v>413.73</v>
      </c>
      <c r="L6" s="7">
        <v>364</v>
      </c>
      <c r="M6" s="7">
        <v>388.07</v>
      </c>
      <c r="N6" s="7">
        <v>338.37</v>
      </c>
      <c r="O6" s="7">
        <v>292.23</v>
      </c>
      <c r="P6" s="7">
        <v>254.53</v>
      </c>
      <c r="Q6" s="7">
        <f aca="true" t="shared" si="0" ref="Q6:Q69">SUM(C6:P6)</f>
        <v>4860.079999999999</v>
      </c>
    </row>
    <row r="7" spans="1:17" ht="12.75">
      <c r="A7" s="6">
        <v>3</v>
      </c>
      <c r="B7" s="6" t="s">
        <v>15</v>
      </c>
      <c r="C7" s="7">
        <v>310.15</v>
      </c>
      <c r="D7" s="7">
        <v>2057.15</v>
      </c>
      <c r="E7" s="7">
        <v>2246.48</v>
      </c>
      <c r="F7" s="7">
        <v>2197.15</v>
      </c>
      <c r="G7" s="7">
        <v>2107.73</v>
      </c>
      <c r="H7" s="7">
        <v>2011.13</v>
      </c>
      <c r="I7" s="7">
        <v>2001.36</v>
      </c>
      <c r="J7" s="7">
        <v>2127.36</v>
      </c>
      <c r="K7" s="7">
        <v>2050.64</v>
      </c>
      <c r="L7" s="7">
        <v>2145.37</v>
      </c>
      <c r="M7" s="7">
        <v>2263.86</v>
      </c>
      <c r="N7" s="7">
        <v>1983.51</v>
      </c>
      <c r="O7" s="7">
        <v>1958.07</v>
      </c>
      <c r="P7" s="7">
        <v>1911.52</v>
      </c>
      <c r="Q7" s="7">
        <f t="shared" si="0"/>
        <v>27371.48</v>
      </c>
    </row>
    <row r="8" spans="1:17" ht="12.75">
      <c r="A8" s="6">
        <v>4</v>
      </c>
      <c r="B8" s="6" t="s">
        <v>16</v>
      </c>
      <c r="C8" s="7">
        <v>18.4</v>
      </c>
      <c r="D8" s="7">
        <v>321.75</v>
      </c>
      <c r="E8" s="7">
        <v>284.16</v>
      </c>
      <c r="F8" s="7">
        <v>267.86</v>
      </c>
      <c r="G8" s="7">
        <v>278.92</v>
      </c>
      <c r="H8" s="7">
        <v>240.62</v>
      </c>
      <c r="I8" s="7">
        <v>242.94</v>
      </c>
      <c r="J8" s="7">
        <v>281.53</v>
      </c>
      <c r="K8" s="7">
        <v>278.48</v>
      </c>
      <c r="L8" s="7">
        <v>269.2</v>
      </c>
      <c r="M8" s="7">
        <v>290.27</v>
      </c>
      <c r="N8" s="7">
        <v>226.64</v>
      </c>
      <c r="O8" s="7">
        <v>243.81</v>
      </c>
      <c r="P8" s="7">
        <v>211.97</v>
      </c>
      <c r="Q8" s="7">
        <f t="shared" si="0"/>
        <v>3456.5499999999993</v>
      </c>
    </row>
    <row r="9" spans="1:17" ht="12.75">
      <c r="A9" s="6">
        <v>5</v>
      </c>
      <c r="B9" s="6" t="s">
        <v>17</v>
      </c>
      <c r="C9" s="7">
        <v>613.37</v>
      </c>
      <c r="D9" s="7">
        <v>5645.22</v>
      </c>
      <c r="E9" s="7">
        <v>5706.98</v>
      </c>
      <c r="F9" s="7">
        <v>5794.59</v>
      </c>
      <c r="G9" s="7">
        <v>5617.29</v>
      </c>
      <c r="H9" s="7">
        <v>5438.35</v>
      </c>
      <c r="I9" s="7">
        <v>5735.52</v>
      </c>
      <c r="J9" s="7">
        <v>5541.74</v>
      </c>
      <c r="K9" s="7">
        <v>6475.76</v>
      </c>
      <c r="L9" s="7">
        <v>6225.14</v>
      </c>
      <c r="M9" s="7">
        <v>6255.16</v>
      </c>
      <c r="N9" s="7">
        <v>5789.96</v>
      </c>
      <c r="O9" s="7">
        <v>5379</v>
      </c>
      <c r="P9" s="7">
        <v>5021.97</v>
      </c>
      <c r="Q9" s="7">
        <f t="shared" si="0"/>
        <v>75240.05000000002</v>
      </c>
    </row>
    <row r="10" spans="1:17" ht="12.75">
      <c r="A10" s="6">
        <v>6</v>
      </c>
      <c r="B10" s="6" t="s">
        <v>18</v>
      </c>
      <c r="C10" s="7">
        <v>2463.43</v>
      </c>
      <c r="D10" s="7">
        <v>18799.79</v>
      </c>
      <c r="E10" s="7">
        <v>20594.04</v>
      </c>
      <c r="F10" s="7">
        <v>20101.79</v>
      </c>
      <c r="G10" s="7">
        <v>21476.26</v>
      </c>
      <c r="H10" s="7">
        <v>20002.33</v>
      </c>
      <c r="I10" s="7">
        <v>20245.22</v>
      </c>
      <c r="J10" s="7">
        <v>20417.09</v>
      </c>
      <c r="K10" s="7">
        <v>21635.79</v>
      </c>
      <c r="L10" s="7">
        <v>19925.69</v>
      </c>
      <c r="M10" s="7">
        <v>20738.02</v>
      </c>
      <c r="N10" s="7">
        <v>20133.2</v>
      </c>
      <c r="O10" s="7">
        <v>20912.99</v>
      </c>
      <c r="P10" s="7">
        <v>18193.26</v>
      </c>
      <c r="Q10" s="7">
        <f t="shared" si="0"/>
        <v>265638.9</v>
      </c>
    </row>
    <row r="11" spans="1:17" ht="12.75">
      <c r="A11" s="6">
        <v>7</v>
      </c>
      <c r="B11" s="6" t="s">
        <v>19</v>
      </c>
      <c r="C11" s="7">
        <v>82.49</v>
      </c>
      <c r="D11" s="7">
        <v>172.24</v>
      </c>
      <c r="E11" s="7">
        <v>179.86</v>
      </c>
      <c r="F11" s="7">
        <v>183.38</v>
      </c>
      <c r="G11" s="7">
        <v>169.23</v>
      </c>
      <c r="H11" s="7">
        <v>166.06</v>
      </c>
      <c r="I11" s="7">
        <v>183.09</v>
      </c>
      <c r="J11" s="7">
        <v>145.77</v>
      </c>
      <c r="K11" s="7">
        <v>162.55</v>
      </c>
      <c r="L11" s="7">
        <v>157.08</v>
      </c>
      <c r="M11" s="7">
        <v>212.04</v>
      </c>
      <c r="N11" s="7">
        <v>154.23</v>
      </c>
      <c r="O11" s="7">
        <v>142</v>
      </c>
      <c r="P11" s="7">
        <v>136.53</v>
      </c>
      <c r="Q11" s="7">
        <f t="shared" si="0"/>
        <v>2246.5499999999997</v>
      </c>
    </row>
    <row r="12" spans="1:17" ht="12.75">
      <c r="A12" s="6">
        <v>8</v>
      </c>
      <c r="B12" s="6" t="s">
        <v>20</v>
      </c>
      <c r="C12" s="7">
        <v>129.13</v>
      </c>
      <c r="D12" s="7">
        <v>1034.95</v>
      </c>
      <c r="E12" s="7">
        <v>1174.95</v>
      </c>
      <c r="F12" s="7">
        <v>1203.63</v>
      </c>
      <c r="G12" s="7">
        <v>1296.93</v>
      </c>
      <c r="H12" s="7">
        <v>1241.2</v>
      </c>
      <c r="I12" s="7">
        <v>1212.71</v>
      </c>
      <c r="J12" s="7">
        <v>1390.53</v>
      </c>
      <c r="K12" s="7">
        <v>1393.94</v>
      </c>
      <c r="L12" s="7">
        <v>1332.7</v>
      </c>
      <c r="M12" s="7">
        <v>1614.34</v>
      </c>
      <c r="N12" s="7">
        <v>1531.28</v>
      </c>
      <c r="O12" s="7">
        <v>1442.23</v>
      </c>
      <c r="P12" s="7">
        <v>1536.59</v>
      </c>
      <c r="Q12" s="7">
        <f t="shared" si="0"/>
        <v>17535.11</v>
      </c>
    </row>
    <row r="13" spans="1:17" ht="12.75">
      <c r="A13" s="6">
        <v>9</v>
      </c>
      <c r="B13" s="6" t="s">
        <v>21</v>
      </c>
      <c r="C13" s="7">
        <v>133.26</v>
      </c>
      <c r="D13" s="7">
        <v>1056.95</v>
      </c>
      <c r="E13" s="7">
        <v>1171.18</v>
      </c>
      <c r="F13" s="7">
        <v>1207.61</v>
      </c>
      <c r="G13" s="7">
        <v>1204.33</v>
      </c>
      <c r="H13" s="7">
        <v>1178.63</v>
      </c>
      <c r="I13" s="7">
        <v>1184</v>
      </c>
      <c r="J13" s="7">
        <v>1194.55</v>
      </c>
      <c r="K13" s="7">
        <v>1260.5</v>
      </c>
      <c r="L13" s="7">
        <v>1223.69</v>
      </c>
      <c r="M13" s="7">
        <v>1487.57</v>
      </c>
      <c r="N13" s="7">
        <v>1311.39</v>
      </c>
      <c r="O13" s="7">
        <v>1159.78</v>
      </c>
      <c r="P13" s="7">
        <v>1064.93</v>
      </c>
      <c r="Q13" s="7">
        <f t="shared" si="0"/>
        <v>15838.37</v>
      </c>
    </row>
    <row r="14" spans="1:17" ht="12.75">
      <c r="A14" s="6">
        <v>10</v>
      </c>
      <c r="B14" s="6" t="s">
        <v>22</v>
      </c>
      <c r="C14" s="7">
        <v>326.8</v>
      </c>
      <c r="D14" s="7">
        <v>2653</v>
      </c>
      <c r="E14" s="7">
        <v>2863.1</v>
      </c>
      <c r="F14" s="7">
        <v>2958.4</v>
      </c>
      <c r="G14" s="7">
        <v>2951.53</v>
      </c>
      <c r="H14" s="7">
        <v>2870.94</v>
      </c>
      <c r="I14" s="7">
        <v>2873.67</v>
      </c>
      <c r="J14" s="7">
        <v>2883.98</v>
      </c>
      <c r="K14" s="7">
        <v>2859.99</v>
      </c>
      <c r="L14" s="7">
        <v>2961.36</v>
      </c>
      <c r="M14" s="7">
        <v>3352.21</v>
      </c>
      <c r="N14" s="7">
        <v>2909.21</v>
      </c>
      <c r="O14" s="7">
        <v>2895.36</v>
      </c>
      <c r="P14" s="7">
        <v>2342.37</v>
      </c>
      <c r="Q14" s="7">
        <f t="shared" si="0"/>
        <v>37701.920000000006</v>
      </c>
    </row>
    <row r="15" spans="1:17" ht="12.75">
      <c r="A15" s="6">
        <v>11</v>
      </c>
      <c r="B15" s="6" t="s">
        <v>23</v>
      </c>
      <c r="C15" s="7">
        <v>441.84</v>
      </c>
      <c r="D15" s="7">
        <v>4056.78</v>
      </c>
      <c r="E15" s="7">
        <v>3949.7</v>
      </c>
      <c r="F15" s="7">
        <v>3597.47</v>
      </c>
      <c r="G15" s="7">
        <v>3610.39</v>
      </c>
      <c r="H15" s="7">
        <v>3573.97</v>
      </c>
      <c r="I15" s="7">
        <v>3409.11</v>
      </c>
      <c r="J15" s="7">
        <v>3510.69</v>
      </c>
      <c r="K15" s="7">
        <v>3618.81</v>
      </c>
      <c r="L15" s="7">
        <v>3117.75</v>
      </c>
      <c r="M15" s="7">
        <v>4121.04</v>
      </c>
      <c r="N15" s="7">
        <v>3655.92</v>
      </c>
      <c r="O15" s="7">
        <v>3102.69</v>
      </c>
      <c r="P15" s="7">
        <v>2839.89</v>
      </c>
      <c r="Q15" s="7">
        <f t="shared" si="0"/>
        <v>46606.049999999996</v>
      </c>
    </row>
    <row r="16" spans="1:17" ht="12.75">
      <c r="A16" s="6">
        <v>12</v>
      </c>
      <c r="B16" s="6" t="s">
        <v>24</v>
      </c>
      <c r="C16" s="7">
        <v>162.48</v>
      </c>
      <c r="D16" s="7">
        <v>878.46</v>
      </c>
      <c r="E16" s="7">
        <v>879.91</v>
      </c>
      <c r="F16" s="7">
        <v>860.24</v>
      </c>
      <c r="G16" s="7">
        <v>804.11</v>
      </c>
      <c r="H16" s="7">
        <v>765.81</v>
      </c>
      <c r="I16" s="7">
        <v>764.28</v>
      </c>
      <c r="J16" s="7">
        <v>873.04</v>
      </c>
      <c r="K16" s="7">
        <v>839.07</v>
      </c>
      <c r="L16" s="7">
        <v>775.77</v>
      </c>
      <c r="M16" s="7">
        <v>979.32</v>
      </c>
      <c r="N16" s="7">
        <v>654.23</v>
      </c>
      <c r="O16" s="7">
        <v>647.52</v>
      </c>
      <c r="P16" s="7">
        <v>528.69</v>
      </c>
      <c r="Q16" s="7">
        <f t="shared" si="0"/>
        <v>10412.93</v>
      </c>
    </row>
    <row r="17" spans="1:17" ht="12.75">
      <c r="A17" s="6">
        <v>13</v>
      </c>
      <c r="B17" s="6" t="s">
        <v>82</v>
      </c>
      <c r="C17" s="7">
        <v>2290.07</v>
      </c>
      <c r="D17" s="7">
        <v>25128.71</v>
      </c>
      <c r="E17" s="7">
        <v>26971.35</v>
      </c>
      <c r="F17" s="7">
        <v>27460.88</v>
      </c>
      <c r="G17" s="7">
        <v>29378.36</v>
      </c>
      <c r="H17" s="7">
        <v>26833.74</v>
      </c>
      <c r="I17" s="7">
        <v>26205.05</v>
      </c>
      <c r="J17" s="7">
        <v>27689.11</v>
      </c>
      <c r="K17" s="7">
        <v>27629.58</v>
      </c>
      <c r="L17" s="7">
        <v>23713.1</v>
      </c>
      <c r="M17" s="7">
        <v>30911.54</v>
      </c>
      <c r="N17" s="7">
        <v>29014.01</v>
      </c>
      <c r="O17" s="7">
        <v>25058.96</v>
      </c>
      <c r="P17" s="7">
        <v>23098.03</v>
      </c>
      <c r="Q17" s="7">
        <f t="shared" si="0"/>
        <v>351382.49</v>
      </c>
    </row>
    <row r="18" spans="1:17" ht="12.75">
      <c r="A18" s="6">
        <v>14</v>
      </c>
      <c r="B18" s="6" t="s">
        <v>83</v>
      </c>
      <c r="C18" s="7">
        <v>65.31</v>
      </c>
      <c r="D18" s="7">
        <v>479.81</v>
      </c>
      <c r="E18" s="7">
        <v>493.92</v>
      </c>
      <c r="F18" s="7">
        <v>427.54</v>
      </c>
      <c r="G18" s="7">
        <v>425.01</v>
      </c>
      <c r="H18" s="7">
        <v>348.81</v>
      </c>
      <c r="I18" s="7">
        <v>320.35</v>
      </c>
      <c r="J18" s="7">
        <v>337.27</v>
      </c>
      <c r="K18" s="7">
        <v>381.78</v>
      </c>
      <c r="L18" s="7">
        <v>380.56</v>
      </c>
      <c r="M18" s="7">
        <v>521.91</v>
      </c>
      <c r="N18" s="7">
        <v>383.25</v>
      </c>
      <c r="O18" s="7">
        <v>326.5</v>
      </c>
      <c r="P18" s="7">
        <v>269</v>
      </c>
      <c r="Q18" s="7">
        <f t="shared" si="0"/>
        <v>5161.02</v>
      </c>
    </row>
    <row r="19" spans="1:17" ht="12.75">
      <c r="A19" s="6">
        <v>15</v>
      </c>
      <c r="B19" s="6" t="s">
        <v>26</v>
      </c>
      <c r="C19" s="7">
        <v>45.4</v>
      </c>
      <c r="D19" s="7">
        <v>170.21</v>
      </c>
      <c r="E19" s="7">
        <v>174.72</v>
      </c>
      <c r="F19" s="7">
        <v>182.6</v>
      </c>
      <c r="G19" s="7">
        <v>191.5</v>
      </c>
      <c r="H19" s="7">
        <v>146.81</v>
      </c>
      <c r="I19" s="7">
        <v>138.53</v>
      </c>
      <c r="J19" s="7">
        <v>158.75</v>
      </c>
      <c r="K19" s="7">
        <v>166.78</v>
      </c>
      <c r="L19" s="7">
        <v>126.38</v>
      </c>
      <c r="M19" s="7">
        <v>199.46</v>
      </c>
      <c r="N19" s="7">
        <v>152.17</v>
      </c>
      <c r="O19" s="7">
        <v>143.59</v>
      </c>
      <c r="P19" s="7">
        <v>118.3</v>
      </c>
      <c r="Q19" s="7">
        <f t="shared" si="0"/>
        <v>2115.2</v>
      </c>
    </row>
    <row r="20" spans="1:17" ht="12.75">
      <c r="A20" s="6">
        <v>16</v>
      </c>
      <c r="B20" s="6" t="s">
        <v>27</v>
      </c>
      <c r="C20" s="7">
        <v>1095.64</v>
      </c>
      <c r="D20" s="7">
        <v>10262.15</v>
      </c>
      <c r="E20" s="7">
        <v>10594.2</v>
      </c>
      <c r="F20" s="7">
        <v>10538.41</v>
      </c>
      <c r="G20" s="7">
        <v>10837.28</v>
      </c>
      <c r="H20" s="7">
        <v>10048.23</v>
      </c>
      <c r="I20" s="7">
        <v>10092.46</v>
      </c>
      <c r="J20" s="7">
        <v>10344.28</v>
      </c>
      <c r="K20" s="7">
        <v>9782.34</v>
      </c>
      <c r="L20" s="7">
        <v>9209.81</v>
      </c>
      <c r="M20" s="7">
        <v>11963.87</v>
      </c>
      <c r="N20" s="7">
        <v>8152.51</v>
      </c>
      <c r="O20" s="7">
        <v>7130.03</v>
      </c>
      <c r="P20" s="7">
        <v>6410.08</v>
      </c>
      <c r="Q20" s="7">
        <f t="shared" si="0"/>
        <v>126461.29</v>
      </c>
    </row>
    <row r="21" spans="1:17" ht="12.75">
      <c r="A21" s="6">
        <v>17</v>
      </c>
      <c r="B21" s="6" t="s">
        <v>28</v>
      </c>
      <c r="C21" s="7">
        <v>317.63</v>
      </c>
      <c r="D21" s="7">
        <v>3309.57</v>
      </c>
      <c r="E21" s="7">
        <v>3383.1</v>
      </c>
      <c r="F21" s="7">
        <v>3316.03</v>
      </c>
      <c r="G21" s="7">
        <v>3421.63</v>
      </c>
      <c r="H21" s="7">
        <v>3228.79</v>
      </c>
      <c r="I21" s="7">
        <v>3295.4</v>
      </c>
      <c r="J21" s="7">
        <v>3206.74</v>
      </c>
      <c r="K21" s="7">
        <v>3468.71</v>
      </c>
      <c r="L21" s="7">
        <v>3080.29</v>
      </c>
      <c r="M21" s="7">
        <v>4018.38</v>
      </c>
      <c r="N21" s="7">
        <v>3281.99</v>
      </c>
      <c r="O21" s="7">
        <v>2776.93</v>
      </c>
      <c r="P21" s="7">
        <v>2364.36</v>
      </c>
      <c r="Q21" s="7">
        <f t="shared" si="0"/>
        <v>42469.549999999996</v>
      </c>
    </row>
    <row r="22" spans="1:17" ht="12.75">
      <c r="A22" s="6">
        <v>18</v>
      </c>
      <c r="B22" s="6" t="s">
        <v>29</v>
      </c>
      <c r="C22" s="7">
        <v>76.67</v>
      </c>
      <c r="D22" s="7">
        <v>1056</v>
      </c>
      <c r="E22" s="7">
        <v>1087.17</v>
      </c>
      <c r="F22" s="7">
        <v>1160.29</v>
      </c>
      <c r="G22" s="7">
        <v>1129.5</v>
      </c>
      <c r="H22" s="7">
        <v>1130.85</v>
      </c>
      <c r="I22" s="7">
        <v>1189.36</v>
      </c>
      <c r="J22" s="7">
        <v>1072.78</v>
      </c>
      <c r="K22" s="7">
        <v>1126.86</v>
      </c>
      <c r="L22" s="7">
        <v>1099.3</v>
      </c>
      <c r="M22" s="7">
        <v>1265.93</v>
      </c>
      <c r="N22" s="7">
        <v>1026.39</v>
      </c>
      <c r="O22" s="7">
        <v>913.23</v>
      </c>
      <c r="P22" s="7">
        <v>834.43</v>
      </c>
      <c r="Q22" s="7">
        <f t="shared" si="0"/>
        <v>14168.759999999998</v>
      </c>
    </row>
    <row r="23" spans="1:17" ht="12.75">
      <c r="A23" s="6">
        <v>19</v>
      </c>
      <c r="B23" s="6" t="s">
        <v>30</v>
      </c>
      <c r="C23" s="7">
        <v>42.59</v>
      </c>
      <c r="D23" s="7">
        <v>97.07</v>
      </c>
      <c r="E23" s="7">
        <v>95.46</v>
      </c>
      <c r="F23" s="7">
        <v>120.29</v>
      </c>
      <c r="G23" s="7">
        <v>110.66</v>
      </c>
      <c r="H23" s="7">
        <v>104.34</v>
      </c>
      <c r="I23" s="7">
        <v>90.29</v>
      </c>
      <c r="J23" s="7">
        <v>95.49</v>
      </c>
      <c r="K23" s="7">
        <v>101.49</v>
      </c>
      <c r="L23" s="7">
        <v>93.29</v>
      </c>
      <c r="M23" s="7">
        <v>117.47</v>
      </c>
      <c r="N23" s="7">
        <v>80.62</v>
      </c>
      <c r="O23" s="7">
        <v>81.53</v>
      </c>
      <c r="P23" s="7">
        <v>59.14</v>
      </c>
      <c r="Q23" s="7">
        <f t="shared" si="0"/>
        <v>1289.73</v>
      </c>
    </row>
    <row r="24" spans="1:17" ht="12.75">
      <c r="A24" s="6">
        <v>20</v>
      </c>
      <c r="B24" s="6" t="s">
        <v>31</v>
      </c>
      <c r="C24" s="7">
        <v>99.8</v>
      </c>
      <c r="D24" s="7">
        <v>475.7</v>
      </c>
      <c r="E24" s="7">
        <v>495.8</v>
      </c>
      <c r="F24" s="7">
        <v>509.29</v>
      </c>
      <c r="G24" s="7">
        <v>523.68</v>
      </c>
      <c r="H24" s="7">
        <v>459.38</v>
      </c>
      <c r="I24" s="7">
        <v>456.97</v>
      </c>
      <c r="J24" s="7">
        <v>440.89</v>
      </c>
      <c r="K24" s="7">
        <v>457.57</v>
      </c>
      <c r="L24" s="7">
        <v>461.35</v>
      </c>
      <c r="M24" s="7">
        <v>414.76</v>
      </c>
      <c r="N24" s="7">
        <v>345.74</v>
      </c>
      <c r="O24" s="7">
        <v>353.65</v>
      </c>
      <c r="P24" s="7">
        <v>284.83</v>
      </c>
      <c r="Q24" s="7">
        <f t="shared" si="0"/>
        <v>5779.41</v>
      </c>
    </row>
    <row r="25" spans="1:17" ht="12.75">
      <c r="A25" s="6">
        <v>21</v>
      </c>
      <c r="B25" s="6" t="s">
        <v>32</v>
      </c>
      <c r="C25" s="7">
        <v>69.84</v>
      </c>
      <c r="D25" s="7">
        <v>249.55</v>
      </c>
      <c r="E25" s="7">
        <v>214.59</v>
      </c>
      <c r="F25" s="7">
        <v>207.21</v>
      </c>
      <c r="G25" s="7">
        <v>186.51</v>
      </c>
      <c r="H25" s="7">
        <v>204.3</v>
      </c>
      <c r="I25" s="7">
        <v>201.06</v>
      </c>
      <c r="J25" s="7">
        <v>258.82</v>
      </c>
      <c r="K25" s="7">
        <v>220.77</v>
      </c>
      <c r="L25" s="7">
        <v>221.39</v>
      </c>
      <c r="M25" s="7">
        <v>227.71</v>
      </c>
      <c r="N25" s="7">
        <v>227.28</v>
      </c>
      <c r="O25" s="7">
        <v>186.89</v>
      </c>
      <c r="P25" s="7">
        <v>176.34</v>
      </c>
      <c r="Q25" s="7">
        <f t="shared" si="0"/>
        <v>2852.26</v>
      </c>
    </row>
    <row r="26" spans="1:17" ht="12.75">
      <c r="A26" s="6">
        <v>22</v>
      </c>
      <c r="B26" s="6" t="s">
        <v>33</v>
      </c>
      <c r="C26" s="7">
        <v>13.34</v>
      </c>
      <c r="D26" s="7">
        <v>132.26</v>
      </c>
      <c r="E26" s="7">
        <v>187.6</v>
      </c>
      <c r="F26" s="7">
        <v>137.47</v>
      </c>
      <c r="G26" s="7">
        <v>122.65</v>
      </c>
      <c r="H26" s="7">
        <v>137.96</v>
      </c>
      <c r="I26" s="7">
        <v>143.22</v>
      </c>
      <c r="J26" s="7">
        <v>131.22</v>
      </c>
      <c r="K26" s="7">
        <v>141.4</v>
      </c>
      <c r="L26" s="7">
        <v>103.77</v>
      </c>
      <c r="M26" s="7">
        <v>154.7</v>
      </c>
      <c r="N26" s="7">
        <v>66.79</v>
      </c>
      <c r="O26" s="7">
        <v>48.94</v>
      </c>
      <c r="P26" s="7">
        <v>51.33</v>
      </c>
      <c r="Q26" s="7">
        <f t="shared" si="0"/>
        <v>1572.65</v>
      </c>
    </row>
    <row r="27" spans="1:17" ht="12.75">
      <c r="A27" s="6">
        <v>23</v>
      </c>
      <c r="B27" s="6" t="s">
        <v>34</v>
      </c>
      <c r="C27" s="7">
        <v>28.18</v>
      </c>
      <c r="D27" s="7">
        <v>110.5</v>
      </c>
      <c r="E27" s="7">
        <v>121.67</v>
      </c>
      <c r="F27" s="7">
        <v>136.98</v>
      </c>
      <c r="G27" s="7">
        <v>163.57</v>
      </c>
      <c r="H27" s="7">
        <v>171.01</v>
      </c>
      <c r="I27" s="7">
        <v>158.46</v>
      </c>
      <c r="J27" s="7">
        <v>158.76</v>
      </c>
      <c r="K27" s="7">
        <v>168.55</v>
      </c>
      <c r="L27" s="7">
        <v>191.85</v>
      </c>
      <c r="M27" s="7">
        <v>192.93</v>
      </c>
      <c r="N27" s="7">
        <v>151.67</v>
      </c>
      <c r="O27" s="7">
        <v>156.07</v>
      </c>
      <c r="P27" s="7">
        <v>169.35</v>
      </c>
      <c r="Q27" s="7">
        <f t="shared" si="0"/>
        <v>2079.55</v>
      </c>
    </row>
    <row r="28" spans="1:17" ht="12.75">
      <c r="A28" s="6">
        <v>24</v>
      </c>
      <c r="B28" s="6" t="s">
        <v>35</v>
      </c>
      <c r="C28" s="7">
        <v>52.48</v>
      </c>
      <c r="D28" s="7">
        <v>202.19</v>
      </c>
      <c r="E28" s="7">
        <v>194.41</v>
      </c>
      <c r="F28" s="7">
        <v>165.65</v>
      </c>
      <c r="G28" s="7">
        <v>146.46</v>
      </c>
      <c r="H28" s="7">
        <v>124.41</v>
      </c>
      <c r="I28" s="7">
        <v>127.37</v>
      </c>
      <c r="J28" s="7">
        <v>142.42</v>
      </c>
      <c r="K28" s="7">
        <v>131.21</v>
      </c>
      <c r="L28" s="7">
        <v>117.05</v>
      </c>
      <c r="M28" s="7">
        <v>157.22</v>
      </c>
      <c r="N28" s="7">
        <v>173.49</v>
      </c>
      <c r="O28" s="7">
        <v>111.3</v>
      </c>
      <c r="P28" s="7">
        <v>93.4</v>
      </c>
      <c r="Q28" s="7">
        <f t="shared" si="0"/>
        <v>1939.0600000000002</v>
      </c>
    </row>
    <row r="29" spans="1:17" ht="12.75">
      <c r="A29" s="6">
        <v>25</v>
      </c>
      <c r="B29" s="6" t="s">
        <v>36</v>
      </c>
      <c r="C29" s="7">
        <v>46.11</v>
      </c>
      <c r="D29" s="7">
        <v>435.74</v>
      </c>
      <c r="E29" s="7">
        <v>462.31</v>
      </c>
      <c r="F29" s="7">
        <v>406.83</v>
      </c>
      <c r="G29" s="7">
        <v>388.42</v>
      </c>
      <c r="H29" s="7">
        <v>402.78</v>
      </c>
      <c r="I29" s="7">
        <v>392.04</v>
      </c>
      <c r="J29" s="7">
        <v>391.7</v>
      </c>
      <c r="K29" s="7">
        <v>368.32</v>
      </c>
      <c r="L29" s="7">
        <v>332.04</v>
      </c>
      <c r="M29" s="7">
        <v>412.48</v>
      </c>
      <c r="N29" s="7">
        <v>382.82</v>
      </c>
      <c r="O29" s="7">
        <v>311.59</v>
      </c>
      <c r="P29" s="7">
        <v>271.95</v>
      </c>
      <c r="Q29" s="7">
        <f t="shared" si="0"/>
        <v>5005.13</v>
      </c>
    </row>
    <row r="30" spans="1:17" ht="12.75">
      <c r="A30" s="6">
        <v>26</v>
      </c>
      <c r="B30" s="6" t="s">
        <v>37</v>
      </c>
      <c r="C30" s="7">
        <v>45.54</v>
      </c>
      <c r="D30" s="7">
        <v>622.68</v>
      </c>
      <c r="E30" s="7">
        <v>645.3</v>
      </c>
      <c r="F30" s="7">
        <v>592.31</v>
      </c>
      <c r="G30" s="7">
        <v>597.39</v>
      </c>
      <c r="H30" s="7">
        <v>588.5</v>
      </c>
      <c r="I30" s="7">
        <v>600.01</v>
      </c>
      <c r="J30" s="7">
        <v>501.69</v>
      </c>
      <c r="K30" s="7">
        <v>576.45</v>
      </c>
      <c r="L30" s="7">
        <v>501.62</v>
      </c>
      <c r="M30" s="7">
        <v>561.19</v>
      </c>
      <c r="N30" s="7">
        <v>493.61</v>
      </c>
      <c r="O30" s="7">
        <v>464.1</v>
      </c>
      <c r="P30" s="7">
        <v>510.35</v>
      </c>
      <c r="Q30" s="7">
        <f t="shared" si="0"/>
        <v>7300.739999999999</v>
      </c>
    </row>
    <row r="31" spans="1:17" ht="12.75">
      <c r="A31" s="6">
        <v>27</v>
      </c>
      <c r="B31" s="6" t="s">
        <v>38</v>
      </c>
      <c r="C31" s="7">
        <v>190</v>
      </c>
      <c r="D31" s="7">
        <v>1828.72</v>
      </c>
      <c r="E31" s="7">
        <v>1898.92</v>
      </c>
      <c r="F31" s="7">
        <v>1898.31</v>
      </c>
      <c r="G31" s="7">
        <v>1888.72</v>
      </c>
      <c r="H31" s="7">
        <v>1891.84</v>
      </c>
      <c r="I31" s="7">
        <v>1766.49</v>
      </c>
      <c r="J31" s="7">
        <v>1903.82</v>
      </c>
      <c r="K31" s="7">
        <v>1811.61</v>
      </c>
      <c r="L31" s="7">
        <v>1777.79</v>
      </c>
      <c r="M31" s="7">
        <v>2424.14</v>
      </c>
      <c r="N31" s="7">
        <v>1960.86</v>
      </c>
      <c r="O31" s="7">
        <v>1615.35</v>
      </c>
      <c r="P31" s="7">
        <v>1258.22</v>
      </c>
      <c r="Q31" s="7">
        <f t="shared" si="0"/>
        <v>24114.79</v>
      </c>
    </row>
    <row r="32" spans="1:17" ht="12.75">
      <c r="A32" s="6">
        <v>28</v>
      </c>
      <c r="B32" s="6" t="s">
        <v>39</v>
      </c>
      <c r="C32" s="7">
        <v>75.29</v>
      </c>
      <c r="D32" s="7">
        <v>968.96</v>
      </c>
      <c r="E32" s="7">
        <v>1108.09</v>
      </c>
      <c r="F32" s="7">
        <v>1042.83</v>
      </c>
      <c r="G32" s="7">
        <v>1002.73</v>
      </c>
      <c r="H32" s="7">
        <v>898.62</v>
      </c>
      <c r="I32" s="7">
        <v>1000.36</v>
      </c>
      <c r="J32" s="7">
        <v>959.15</v>
      </c>
      <c r="K32" s="7">
        <v>920.2</v>
      </c>
      <c r="L32" s="7">
        <v>944.37</v>
      </c>
      <c r="M32" s="7">
        <v>1240.64</v>
      </c>
      <c r="N32" s="7">
        <v>870.82</v>
      </c>
      <c r="O32" s="7">
        <v>822.52</v>
      </c>
      <c r="P32" s="7">
        <v>715.02</v>
      </c>
      <c r="Q32" s="7">
        <f t="shared" si="0"/>
        <v>12569.599999999999</v>
      </c>
    </row>
    <row r="33" spans="1:17" ht="12.75">
      <c r="A33" s="6">
        <v>29</v>
      </c>
      <c r="B33" s="6" t="s">
        <v>40</v>
      </c>
      <c r="C33" s="7">
        <v>1179.18</v>
      </c>
      <c r="D33" s="7">
        <v>15262.42</v>
      </c>
      <c r="E33" s="7">
        <v>16887.12</v>
      </c>
      <c r="F33" s="7">
        <v>16337.51</v>
      </c>
      <c r="G33" s="7">
        <v>16733.89</v>
      </c>
      <c r="H33" s="7">
        <v>15907.96</v>
      </c>
      <c r="I33" s="7">
        <v>15694.52</v>
      </c>
      <c r="J33" s="7">
        <v>16150.58</v>
      </c>
      <c r="K33" s="7">
        <v>16063.85</v>
      </c>
      <c r="L33" s="7">
        <v>15151.29</v>
      </c>
      <c r="M33" s="7">
        <v>16747.09</v>
      </c>
      <c r="N33" s="7">
        <v>14315.31</v>
      </c>
      <c r="O33" s="7">
        <v>13106.49</v>
      </c>
      <c r="P33" s="7">
        <v>11821.89</v>
      </c>
      <c r="Q33" s="7">
        <f t="shared" si="0"/>
        <v>201359.09999999998</v>
      </c>
    </row>
    <row r="34" spans="1:17" ht="12.75">
      <c r="A34" s="6">
        <v>30</v>
      </c>
      <c r="B34" s="6" t="s">
        <v>41</v>
      </c>
      <c r="C34" s="7">
        <v>21.75</v>
      </c>
      <c r="D34" s="7">
        <v>297.01</v>
      </c>
      <c r="E34" s="7">
        <v>291.41</v>
      </c>
      <c r="F34" s="7">
        <v>248.39</v>
      </c>
      <c r="G34" s="7">
        <v>233.3</v>
      </c>
      <c r="H34" s="7">
        <v>227.02</v>
      </c>
      <c r="I34" s="7">
        <v>267.7</v>
      </c>
      <c r="J34" s="7">
        <v>280.13</v>
      </c>
      <c r="K34" s="7">
        <v>305.95</v>
      </c>
      <c r="L34" s="7">
        <v>273.9</v>
      </c>
      <c r="M34" s="7">
        <v>295.62</v>
      </c>
      <c r="N34" s="7">
        <v>252.67</v>
      </c>
      <c r="O34" s="7">
        <v>228.95</v>
      </c>
      <c r="P34" s="7">
        <v>213.97</v>
      </c>
      <c r="Q34" s="7">
        <f t="shared" si="0"/>
        <v>3437.7699999999995</v>
      </c>
    </row>
    <row r="35" spans="1:17" ht="12.75">
      <c r="A35" s="6">
        <v>31</v>
      </c>
      <c r="B35" s="6" t="s">
        <v>42</v>
      </c>
      <c r="C35" s="7">
        <v>107.32</v>
      </c>
      <c r="D35" s="7">
        <v>1243.03</v>
      </c>
      <c r="E35" s="7">
        <v>1407.52</v>
      </c>
      <c r="F35" s="7">
        <v>1371.73</v>
      </c>
      <c r="G35" s="7">
        <v>1388.93</v>
      </c>
      <c r="H35" s="7">
        <v>1387.84</v>
      </c>
      <c r="I35" s="7">
        <v>1345.85</v>
      </c>
      <c r="J35" s="7">
        <v>1313.72</v>
      </c>
      <c r="K35" s="7">
        <v>1414.62</v>
      </c>
      <c r="L35" s="7">
        <v>1262.51</v>
      </c>
      <c r="M35" s="7">
        <v>1682.72</v>
      </c>
      <c r="N35" s="7">
        <v>1399.11</v>
      </c>
      <c r="O35" s="7">
        <v>1247.14</v>
      </c>
      <c r="P35" s="7">
        <v>1139.1</v>
      </c>
      <c r="Q35" s="7">
        <f t="shared" si="0"/>
        <v>17711.14</v>
      </c>
    </row>
    <row r="36" spans="1:17" ht="12.75">
      <c r="A36" s="6">
        <v>32</v>
      </c>
      <c r="B36" s="6" t="s">
        <v>43</v>
      </c>
      <c r="C36" s="7">
        <v>104.07</v>
      </c>
      <c r="D36" s="7">
        <v>535.69</v>
      </c>
      <c r="E36" s="7">
        <v>541.04</v>
      </c>
      <c r="F36" s="7">
        <v>616.3</v>
      </c>
      <c r="G36" s="7">
        <v>611.19</v>
      </c>
      <c r="H36" s="7">
        <v>535.31</v>
      </c>
      <c r="I36" s="7">
        <v>512.61</v>
      </c>
      <c r="J36" s="7">
        <v>590.87</v>
      </c>
      <c r="K36" s="7">
        <v>555.18</v>
      </c>
      <c r="L36" s="7">
        <v>544.84</v>
      </c>
      <c r="M36" s="7">
        <v>642.52</v>
      </c>
      <c r="N36" s="7">
        <v>578.23</v>
      </c>
      <c r="O36" s="7">
        <v>476.69</v>
      </c>
      <c r="P36" s="7">
        <v>451.66</v>
      </c>
      <c r="Q36" s="7">
        <f t="shared" si="0"/>
        <v>7296.2</v>
      </c>
    </row>
    <row r="37" spans="1:17" ht="12.75">
      <c r="A37" s="6">
        <v>33</v>
      </c>
      <c r="B37" s="6" t="s">
        <v>44</v>
      </c>
      <c r="C37" s="7">
        <v>52.52</v>
      </c>
      <c r="D37" s="7">
        <v>125.65</v>
      </c>
      <c r="E37" s="7">
        <v>102.12</v>
      </c>
      <c r="F37" s="7">
        <v>82.3</v>
      </c>
      <c r="G37" s="7">
        <v>68.05</v>
      </c>
      <c r="H37" s="7">
        <v>61.39</v>
      </c>
      <c r="I37" s="7">
        <v>63.22</v>
      </c>
      <c r="J37" s="7">
        <v>52.26</v>
      </c>
      <c r="K37" s="7">
        <v>53.77</v>
      </c>
      <c r="L37" s="7">
        <v>55.64</v>
      </c>
      <c r="M37" s="7">
        <v>96.56</v>
      </c>
      <c r="N37" s="7">
        <v>92.02</v>
      </c>
      <c r="O37" s="7">
        <v>73.79</v>
      </c>
      <c r="P37" s="7">
        <v>59.78</v>
      </c>
      <c r="Q37" s="7">
        <f t="shared" si="0"/>
        <v>1039.07</v>
      </c>
    </row>
    <row r="38" spans="1:17" ht="12.75">
      <c r="A38" s="6">
        <v>34</v>
      </c>
      <c r="B38" s="6" t="s">
        <v>45</v>
      </c>
      <c r="C38" s="7">
        <v>8.3</v>
      </c>
      <c r="D38" s="7">
        <v>115.51</v>
      </c>
      <c r="E38" s="7">
        <v>133.25</v>
      </c>
      <c r="F38" s="7">
        <v>87.77</v>
      </c>
      <c r="G38" s="7">
        <v>76.28</v>
      </c>
      <c r="H38" s="7">
        <v>75.96</v>
      </c>
      <c r="I38" s="7">
        <v>85.88</v>
      </c>
      <c r="J38" s="7">
        <v>81.72</v>
      </c>
      <c r="K38" s="7">
        <v>76.48</v>
      </c>
      <c r="L38" s="7">
        <v>82.69</v>
      </c>
      <c r="M38" s="7">
        <v>81.74</v>
      </c>
      <c r="N38" s="7">
        <v>79.57</v>
      </c>
      <c r="O38" s="7">
        <v>74.15</v>
      </c>
      <c r="P38" s="7">
        <v>73.68</v>
      </c>
      <c r="Q38" s="7">
        <f t="shared" si="0"/>
        <v>1132.9800000000002</v>
      </c>
    </row>
    <row r="39" spans="1:17" ht="12.75">
      <c r="A39" s="6">
        <v>35</v>
      </c>
      <c r="B39" s="6" t="s">
        <v>46</v>
      </c>
      <c r="C39" s="7">
        <v>297.88</v>
      </c>
      <c r="D39" s="7">
        <v>3385.42</v>
      </c>
      <c r="E39" s="7">
        <v>3425.2</v>
      </c>
      <c r="F39" s="7">
        <v>3376.24</v>
      </c>
      <c r="G39" s="7">
        <v>3570.42</v>
      </c>
      <c r="H39" s="7">
        <v>3320.74</v>
      </c>
      <c r="I39" s="7">
        <v>3185.92</v>
      </c>
      <c r="J39" s="7">
        <v>3157.02</v>
      </c>
      <c r="K39" s="7">
        <v>3316.88</v>
      </c>
      <c r="L39" s="7">
        <v>3109.11</v>
      </c>
      <c r="M39" s="7">
        <v>3622.58</v>
      </c>
      <c r="N39" s="7">
        <v>3199.42</v>
      </c>
      <c r="O39" s="7">
        <v>2801.95</v>
      </c>
      <c r="P39" s="7">
        <v>2444.68</v>
      </c>
      <c r="Q39" s="7">
        <f t="shared" si="0"/>
        <v>42213.46</v>
      </c>
    </row>
    <row r="40" spans="1:17" ht="12.75">
      <c r="A40" s="6">
        <v>36</v>
      </c>
      <c r="B40" s="6" t="s">
        <v>47</v>
      </c>
      <c r="C40" s="7">
        <v>718.12</v>
      </c>
      <c r="D40" s="7">
        <v>6900.77</v>
      </c>
      <c r="E40" s="7">
        <v>7113.71</v>
      </c>
      <c r="F40" s="7">
        <v>7062.51</v>
      </c>
      <c r="G40" s="7">
        <v>6918.65</v>
      </c>
      <c r="H40" s="7">
        <v>6494.72</v>
      </c>
      <c r="I40" s="7">
        <v>6545.91</v>
      </c>
      <c r="J40" s="7">
        <v>6521.81</v>
      </c>
      <c r="K40" s="7">
        <v>6452.86</v>
      </c>
      <c r="L40" s="7">
        <v>5932.17</v>
      </c>
      <c r="M40" s="7">
        <v>7237.92</v>
      </c>
      <c r="N40" s="7">
        <v>6083.67</v>
      </c>
      <c r="O40" s="7">
        <v>5401.27</v>
      </c>
      <c r="P40" s="7">
        <v>4849.92</v>
      </c>
      <c r="Q40" s="7">
        <f t="shared" si="0"/>
        <v>84234.01</v>
      </c>
    </row>
    <row r="41" spans="1:17" ht="12.75">
      <c r="A41" s="6">
        <v>37</v>
      </c>
      <c r="B41" s="6" t="s">
        <v>48</v>
      </c>
      <c r="C41" s="7">
        <v>652.96</v>
      </c>
      <c r="D41" s="7">
        <v>2604.16</v>
      </c>
      <c r="E41" s="7">
        <v>2799.45</v>
      </c>
      <c r="F41" s="7">
        <v>2680.75</v>
      </c>
      <c r="G41" s="7">
        <v>2726.24</v>
      </c>
      <c r="H41" s="7">
        <v>2482.66</v>
      </c>
      <c r="I41" s="7">
        <v>2557.8</v>
      </c>
      <c r="J41" s="7">
        <v>2513.46</v>
      </c>
      <c r="K41" s="7">
        <v>2383.22</v>
      </c>
      <c r="L41" s="7">
        <v>2279.95</v>
      </c>
      <c r="M41" s="7">
        <v>2937.42</v>
      </c>
      <c r="N41" s="7">
        <v>2162.38</v>
      </c>
      <c r="O41" s="7">
        <v>2058.86</v>
      </c>
      <c r="P41" s="7">
        <v>1919.15</v>
      </c>
      <c r="Q41" s="7">
        <f t="shared" si="0"/>
        <v>32758.460000000003</v>
      </c>
    </row>
    <row r="42" spans="1:17" ht="12.75">
      <c r="A42" s="6">
        <v>38</v>
      </c>
      <c r="B42" s="6" t="s">
        <v>49</v>
      </c>
      <c r="C42" s="7">
        <v>47.64</v>
      </c>
      <c r="D42" s="7">
        <v>463.63</v>
      </c>
      <c r="E42" s="7">
        <v>503.84</v>
      </c>
      <c r="F42" s="7">
        <v>518.46</v>
      </c>
      <c r="G42" s="7">
        <v>497.39</v>
      </c>
      <c r="H42" s="7">
        <v>457.4</v>
      </c>
      <c r="I42" s="7">
        <v>454.06</v>
      </c>
      <c r="J42" s="7">
        <v>511.33</v>
      </c>
      <c r="K42" s="7">
        <v>512.6</v>
      </c>
      <c r="L42" s="7">
        <v>490.12</v>
      </c>
      <c r="M42" s="7">
        <v>598.47</v>
      </c>
      <c r="N42" s="7">
        <v>475.07</v>
      </c>
      <c r="O42" s="7">
        <v>383.08</v>
      </c>
      <c r="P42" s="7">
        <v>315.44</v>
      </c>
      <c r="Q42" s="7">
        <f t="shared" si="0"/>
        <v>6228.53</v>
      </c>
    </row>
    <row r="43" spans="1:17" ht="12.75">
      <c r="A43" s="6">
        <v>39</v>
      </c>
      <c r="B43" s="6" t="s">
        <v>50</v>
      </c>
      <c r="C43" s="7">
        <v>29.29</v>
      </c>
      <c r="D43" s="7">
        <v>142.56</v>
      </c>
      <c r="E43" s="7">
        <v>114.36</v>
      </c>
      <c r="F43" s="7">
        <v>119.31</v>
      </c>
      <c r="G43" s="7">
        <v>117.88</v>
      </c>
      <c r="H43" s="7">
        <v>110.24</v>
      </c>
      <c r="I43" s="7">
        <v>106.97</v>
      </c>
      <c r="J43" s="7">
        <v>110.87</v>
      </c>
      <c r="K43" s="7">
        <v>105.62</v>
      </c>
      <c r="L43" s="7">
        <v>120.21</v>
      </c>
      <c r="M43" s="7">
        <v>165.43</v>
      </c>
      <c r="N43" s="7">
        <v>120.2</v>
      </c>
      <c r="O43" s="7">
        <v>79.62</v>
      </c>
      <c r="P43" s="7">
        <v>76.32</v>
      </c>
      <c r="Q43" s="7">
        <f t="shared" si="0"/>
        <v>1518.8799999999999</v>
      </c>
    </row>
    <row r="44" spans="1:17" ht="12.75">
      <c r="A44" s="6">
        <v>40</v>
      </c>
      <c r="B44" s="6" t="s">
        <v>51</v>
      </c>
      <c r="C44" s="7">
        <v>67.61</v>
      </c>
      <c r="D44" s="7">
        <v>245.16</v>
      </c>
      <c r="E44" s="7">
        <v>245.17</v>
      </c>
      <c r="F44" s="7">
        <v>207.24</v>
      </c>
      <c r="G44" s="7">
        <v>192.58</v>
      </c>
      <c r="H44" s="7">
        <v>210.84</v>
      </c>
      <c r="I44" s="7">
        <v>219.9</v>
      </c>
      <c r="J44" s="7">
        <v>205.1</v>
      </c>
      <c r="K44" s="7">
        <v>226.07</v>
      </c>
      <c r="L44" s="7">
        <v>180.89</v>
      </c>
      <c r="M44" s="7">
        <v>266.93</v>
      </c>
      <c r="N44" s="7">
        <v>212</v>
      </c>
      <c r="O44" s="7">
        <v>195.73</v>
      </c>
      <c r="P44" s="7">
        <v>177.02</v>
      </c>
      <c r="Q44" s="7">
        <f t="shared" si="0"/>
        <v>2852.24</v>
      </c>
    </row>
    <row r="45" spans="1:17" ht="12.75">
      <c r="A45" s="6">
        <v>41</v>
      </c>
      <c r="B45" s="6" t="s">
        <v>52</v>
      </c>
      <c r="C45" s="7">
        <v>405.49</v>
      </c>
      <c r="D45" s="7">
        <v>3580.67</v>
      </c>
      <c r="E45" s="7">
        <v>3845.11</v>
      </c>
      <c r="F45" s="7">
        <v>3694.93</v>
      </c>
      <c r="G45" s="7">
        <v>3497.1</v>
      </c>
      <c r="H45" s="7">
        <v>3308.29</v>
      </c>
      <c r="I45" s="7">
        <v>3588.02</v>
      </c>
      <c r="J45" s="7">
        <v>3315.85</v>
      </c>
      <c r="K45" s="7">
        <v>3301.63</v>
      </c>
      <c r="L45" s="7">
        <v>3086.08</v>
      </c>
      <c r="M45" s="7">
        <v>3991.98</v>
      </c>
      <c r="N45" s="7">
        <v>3244.29</v>
      </c>
      <c r="O45" s="7">
        <v>2720.1</v>
      </c>
      <c r="P45" s="7">
        <v>2372.28</v>
      </c>
      <c r="Q45" s="7">
        <f t="shared" si="0"/>
        <v>43951.82</v>
      </c>
    </row>
    <row r="46" spans="1:17" ht="12.75">
      <c r="A46" s="6">
        <v>42</v>
      </c>
      <c r="B46" s="6" t="s">
        <v>53</v>
      </c>
      <c r="C46" s="7">
        <v>293.73</v>
      </c>
      <c r="D46" s="7">
        <v>3253.59</v>
      </c>
      <c r="E46" s="7">
        <v>3494.05</v>
      </c>
      <c r="F46" s="7">
        <v>3341.02</v>
      </c>
      <c r="G46" s="7">
        <v>3408.39</v>
      </c>
      <c r="H46" s="7">
        <v>3146.57</v>
      </c>
      <c r="I46" s="7">
        <v>3129.51</v>
      </c>
      <c r="J46" s="7">
        <v>3344.59</v>
      </c>
      <c r="K46" s="7">
        <v>3477.83</v>
      </c>
      <c r="L46" s="7">
        <v>3254.09</v>
      </c>
      <c r="M46" s="7">
        <v>4107.4</v>
      </c>
      <c r="N46" s="7">
        <v>3339.68</v>
      </c>
      <c r="O46" s="7">
        <v>3014.75</v>
      </c>
      <c r="P46" s="7">
        <v>2594.53</v>
      </c>
      <c r="Q46" s="7">
        <f t="shared" si="0"/>
        <v>43199.729999999996</v>
      </c>
    </row>
    <row r="47" spans="1:17" ht="12.75">
      <c r="A47" s="6">
        <v>43</v>
      </c>
      <c r="B47" s="6" t="s">
        <v>54</v>
      </c>
      <c r="C47" s="7">
        <v>117.74</v>
      </c>
      <c r="D47" s="7">
        <v>1181.84</v>
      </c>
      <c r="E47" s="7">
        <v>1279.77</v>
      </c>
      <c r="F47" s="7">
        <v>1305.36</v>
      </c>
      <c r="G47" s="7">
        <v>1363.22</v>
      </c>
      <c r="H47" s="7">
        <v>1344.08</v>
      </c>
      <c r="I47" s="7">
        <v>1357.06</v>
      </c>
      <c r="J47" s="7">
        <v>1309.57</v>
      </c>
      <c r="K47" s="7">
        <v>1388.6</v>
      </c>
      <c r="L47" s="7">
        <v>1433.01</v>
      </c>
      <c r="M47" s="7">
        <v>1684.68</v>
      </c>
      <c r="N47" s="7">
        <v>1505.69</v>
      </c>
      <c r="O47" s="7">
        <v>1366.68</v>
      </c>
      <c r="P47" s="7">
        <v>1276.69</v>
      </c>
      <c r="Q47" s="7">
        <f t="shared" si="0"/>
        <v>17913.989999999998</v>
      </c>
    </row>
    <row r="48" spans="1:17" ht="12.75">
      <c r="A48" s="6">
        <v>44</v>
      </c>
      <c r="B48" s="6" t="s">
        <v>55</v>
      </c>
      <c r="C48" s="7">
        <v>79.58</v>
      </c>
      <c r="D48" s="7">
        <v>549.13</v>
      </c>
      <c r="E48" s="7">
        <v>576.09</v>
      </c>
      <c r="F48" s="7">
        <v>577.66</v>
      </c>
      <c r="G48" s="7">
        <v>555.96</v>
      </c>
      <c r="H48" s="7">
        <v>552.67</v>
      </c>
      <c r="I48" s="7">
        <v>571.19</v>
      </c>
      <c r="J48" s="7">
        <v>573.58</v>
      </c>
      <c r="K48" s="7">
        <v>627.51</v>
      </c>
      <c r="L48" s="7">
        <v>639.74</v>
      </c>
      <c r="M48" s="7">
        <v>741.03</v>
      </c>
      <c r="N48" s="7">
        <v>648.96</v>
      </c>
      <c r="O48" s="7">
        <v>584.93</v>
      </c>
      <c r="P48" s="7">
        <v>511.21</v>
      </c>
      <c r="Q48" s="7">
        <f t="shared" si="0"/>
        <v>7789.24</v>
      </c>
    </row>
    <row r="49" spans="1:17" ht="12.75">
      <c r="A49" s="6">
        <v>45</v>
      </c>
      <c r="B49" s="6" t="s">
        <v>56</v>
      </c>
      <c r="C49" s="7">
        <v>77.9</v>
      </c>
      <c r="D49" s="7">
        <v>775.83</v>
      </c>
      <c r="E49" s="7">
        <v>840.47</v>
      </c>
      <c r="F49" s="7">
        <v>906.12</v>
      </c>
      <c r="G49" s="7">
        <v>897.71</v>
      </c>
      <c r="H49" s="7">
        <v>835.87</v>
      </c>
      <c r="I49" s="7">
        <v>825.69</v>
      </c>
      <c r="J49" s="7">
        <v>837.94</v>
      </c>
      <c r="K49" s="7">
        <v>837.21</v>
      </c>
      <c r="L49" s="7">
        <v>821.18</v>
      </c>
      <c r="M49" s="7">
        <v>989.7</v>
      </c>
      <c r="N49" s="7">
        <v>845.39</v>
      </c>
      <c r="O49" s="7">
        <v>766.78</v>
      </c>
      <c r="P49" s="7">
        <v>701.83</v>
      </c>
      <c r="Q49" s="7">
        <f t="shared" si="0"/>
        <v>10959.62</v>
      </c>
    </row>
    <row r="50" spans="1:17" ht="12.75">
      <c r="A50" s="6">
        <v>46</v>
      </c>
      <c r="B50" s="6" t="s">
        <v>57</v>
      </c>
      <c r="C50" s="7">
        <v>205.64</v>
      </c>
      <c r="D50" s="7">
        <v>2172.94</v>
      </c>
      <c r="E50" s="7">
        <v>2286.31</v>
      </c>
      <c r="F50" s="7">
        <v>2275.46</v>
      </c>
      <c r="G50" s="7">
        <v>2271.8</v>
      </c>
      <c r="H50" s="7">
        <v>2216.32</v>
      </c>
      <c r="I50" s="7">
        <v>2288.23</v>
      </c>
      <c r="J50" s="7">
        <v>2258.37</v>
      </c>
      <c r="K50" s="7">
        <v>2285.18</v>
      </c>
      <c r="L50" s="7">
        <v>2340.48</v>
      </c>
      <c r="M50" s="7">
        <v>2742.98</v>
      </c>
      <c r="N50" s="7">
        <v>2378.38</v>
      </c>
      <c r="O50" s="7">
        <v>2266.84</v>
      </c>
      <c r="P50" s="7">
        <v>2040.2</v>
      </c>
      <c r="Q50" s="7">
        <f t="shared" si="0"/>
        <v>30029.13</v>
      </c>
    </row>
    <row r="51" spans="1:17" ht="12.75">
      <c r="A51" s="6">
        <v>47</v>
      </c>
      <c r="B51" s="6" t="s">
        <v>58</v>
      </c>
      <c r="C51" s="7">
        <v>64.02</v>
      </c>
      <c r="D51" s="7">
        <v>690</v>
      </c>
      <c r="E51" s="7">
        <v>709.51</v>
      </c>
      <c r="F51" s="7">
        <v>586.44</v>
      </c>
      <c r="G51" s="7">
        <v>616.86</v>
      </c>
      <c r="H51" s="7">
        <v>561.69</v>
      </c>
      <c r="I51" s="7">
        <v>545.92</v>
      </c>
      <c r="J51" s="7">
        <v>530.93</v>
      </c>
      <c r="K51" s="7">
        <v>516.72</v>
      </c>
      <c r="L51" s="7">
        <v>597.01</v>
      </c>
      <c r="M51" s="7">
        <v>661.08</v>
      </c>
      <c r="N51" s="7">
        <v>575.06</v>
      </c>
      <c r="O51" s="7">
        <v>464.92</v>
      </c>
      <c r="P51" s="7">
        <v>374.16</v>
      </c>
      <c r="Q51" s="7">
        <f t="shared" si="0"/>
        <v>7494.3200000000015</v>
      </c>
    </row>
    <row r="52" spans="1:17" ht="12.75">
      <c r="A52" s="6">
        <v>48</v>
      </c>
      <c r="B52" s="6" t="s">
        <v>59</v>
      </c>
      <c r="C52" s="7">
        <v>1111.96</v>
      </c>
      <c r="D52" s="7">
        <v>13519.24</v>
      </c>
      <c r="E52" s="7">
        <v>14512.17</v>
      </c>
      <c r="F52" s="7">
        <v>14598.42</v>
      </c>
      <c r="G52" s="7">
        <v>15354.35</v>
      </c>
      <c r="H52" s="7">
        <v>14569.18</v>
      </c>
      <c r="I52" s="7">
        <v>14250.62</v>
      </c>
      <c r="J52" s="7">
        <v>14614.78</v>
      </c>
      <c r="K52" s="7">
        <v>14553.93</v>
      </c>
      <c r="L52" s="7">
        <v>13333.84</v>
      </c>
      <c r="M52" s="7">
        <v>15264.5</v>
      </c>
      <c r="N52" s="7">
        <v>13373.08</v>
      </c>
      <c r="O52" s="7">
        <v>13407.09</v>
      </c>
      <c r="P52" s="7">
        <v>11696.56</v>
      </c>
      <c r="Q52" s="7">
        <f t="shared" si="0"/>
        <v>184159.71999999997</v>
      </c>
    </row>
    <row r="53" spans="1:17" ht="12.75">
      <c r="A53" s="6">
        <v>49</v>
      </c>
      <c r="B53" s="6" t="s">
        <v>60</v>
      </c>
      <c r="C53" s="7">
        <v>431</v>
      </c>
      <c r="D53" s="7">
        <v>3906.08</v>
      </c>
      <c r="E53" s="7">
        <v>4301.13</v>
      </c>
      <c r="F53" s="7">
        <v>4148.1</v>
      </c>
      <c r="G53" s="7">
        <v>4330.06</v>
      </c>
      <c r="H53" s="7">
        <v>4081.59</v>
      </c>
      <c r="I53" s="7">
        <v>4073.27</v>
      </c>
      <c r="J53" s="7">
        <v>4366.51</v>
      </c>
      <c r="K53" s="7">
        <v>4476.56</v>
      </c>
      <c r="L53" s="7">
        <v>4156.01</v>
      </c>
      <c r="M53" s="7">
        <v>5212.18</v>
      </c>
      <c r="N53" s="7">
        <v>4623.93</v>
      </c>
      <c r="O53" s="7">
        <v>4169.3</v>
      </c>
      <c r="P53" s="7">
        <v>2965.53</v>
      </c>
      <c r="Q53" s="7">
        <f t="shared" si="0"/>
        <v>55241.25</v>
      </c>
    </row>
    <row r="54" spans="1:17" ht="12.75">
      <c r="A54" s="6">
        <v>50</v>
      </c>
      <c r="B54" s="6" t="s">
        <v>61</v>
      </c>
      <c r="C54" s="7">
        <v>1222.78</v>
      </c>
      <c r="D54" s="7">
        <v>13038.43</v>
      </c>
      <c r="E54" s="7">
        <v>13750.76</v>
      </c>
      <c r="F54" s="7">
        <v>13325.51</v>
      </c>
      <c r="G54" s="7">
        <v>13726.62</v>
      </c>
      <c r="H54" s="7">
        <v>12750.86</v>
      </c>
      <c r="I54" s="7">
        <v>13039.78</v>
      </c>
      <c r="J54" s="7">
        <v>13407.94</v>
      </c>
      <c r="K54" s="7">
        <v>13721.17</v>
      </c>
      <c r="L54" s="7">
        <v>12902.38</v>
      </c>
      <c r="M54" s="7">
        <v>14635.67</v>
      </c>
      <c r="N54" s="7">
        <v>11821.53</v>
      </c>
      <c r="O54" s="7">
        <v>14509.5</v>
      </c>
      <c r="P54" s="7">
        <v>12712.2</v>
      </c>
      <c r="Q54" s="7">
        <f t="shared" si="0"/>
        <v>174565.13000000003</v>
      </c>
    </row>
    <row r="55" spans="1:17" ht="12.75">
      <c r="A55" s="6">
        <v>51</v>
      </c>
      <c r="B55" s="6" t="s">
        <v>62</v>
      </c>
      <c r="C55" s="7">
        <v>480.66</v>
      </c>
      <c r="D55" s="7">
        <v>4907.22</v>
      </c>
      <c r="E55" s="7">
        <v>5207.58</v>
      </c>
      <c r="F55" s="7">
        <v>5278.62</v>
      </c>
      <c r="G55" s="7">
        <v>5610.58</v>
      </c>
      <c r="H55" s="7">
        <v>5176.14</v>
      </c>
      <c r="I55" s="7">
        <v>5199.09</v>
      </c>
      <c r="J55" s="7">
        <v>5466.25</v>
      </c>
      <c r="K55" s="7">
        <v>5563.69</v>
      </c>
      <c r="L55" s="7">
        <v>4924.04</v>
      </c>
      <c r="M55" s="7">
        <v>7005.26</v>
      </c>
      <c r="N55" s="7">
        <v>5082.2</v>
      </c>
      <c r="O55" s="7">
        <v>4243.94</v>
      </c>
      <c r="P55" s="7">
        <v>3623.9</v>
      </c>
      <c r="Q55" s="7">
        <f t="shared" si="0"/>
        <v>67769.17</v>
      </c>
    </row>
    <row r="56" spans="1:17" ht="12.75">
      <c r="A56" s="6">
        <v>52</v>
      </c>
      <c r="B56" s="6" t="s">
        <v>63</v>
      </c>
      <c r="C56" s="7">
        <v>956.93</v>
      </c>
      <c r="D56" s="7">
        <v>7997.83</v>
      </c>
      <c r="E56" s="7">
        <v>8553.73</v>
      </c>
      <c r="F56" s="7">
        <v>8308.25</v>
      </c>
      <c r="G56" s="7">
        <v>8307.95</v>
      </c>
      <c r="H56" s="7">
        <v>8085.42</v>
      </c>
      <c r="I56" s="7">
        <v>7992.56</v>
      </c>
      <c r="J56" s="7">
        <v>8076.02</v>
      </c>
      <c r="K56" s="7">
        <v>8597.11</v>
      </c>
      <c r="L56" s="7">
        <v>8057.16</v>
      </c>
      <c r="M56" s="7">
        <v>10360.53</v>
      </c>
      <c r="N56" s="7">
        <v>8797.33</v>
      </c>
      <c r="O56" s="7">
        <v>7814.04</v>
      </c>
      <c r="P56" s="7">
        <v>7299.96</v>
      </c>
      <c r="Q56" s="7">
        <f t="shared" si="0"/>
        <v>109204.82</v>
      </c>
    </row>
    <row r="57" spans="1:17" ht="12.75">
      <c r="A57" s="6">
        <v>53</v>
      </c>
      <c r="B57" s="6" t="s">
        <v>64</v>
      </c>
      <c r="C57" s="7">
        <v>592.77</v>
      </c>
      <c r="D57" s="7">
        <v>8020.64</v>
      </c>
      <c r="E57" s="7">
        <v>7933.67</v>
      </c>
      <c r="F57" s="7">
        <v>7822.68</v>
      </c>
      <c r="G57" s="7">
        <v>7859.76</v>
      </c>
      <c r="H57" s="7">
        <v>7176.47</v>
      </c>
      <c r="I57" s="7">
        <v>7099.77</v>
      </c>
      <c r="J57" s="7">
        <v>7210.5</v>
      </c>
      <c r="K57" s="7">
        <v>7188.14</v>
      </c>
      <c r="L57" s="7">
        <v>6699.58</v>
      </c>
      <c r="M57" s="7">
        <v>8014.59</v>
      </c>
      <c r="N57" s="7">
        <v>6837.1</v>
      </c>
      <c r="O57" s="7">
        <v>6055.57</v>
      </c>
      <c r="P57" s="7">
        <v>5243.85</v>
      </c>
      <c r="Q57" s="7">
        <f t="shared" si="0"/>
        <v>93755.09000000003</v>
      </c>
    </row>
    <row r="58" spans="1:17" ht="12.75">
      <c r="A58" s="6">
        <v>54</v>
      </c>
      <c r="B58" s="6" t="s">
        <v>65</v>
      </c>
      <c r="C58" s="7">
        <v>123.09</v>
      </c>
      <c r="D58" s="7">
        <v>1075.11</v>
      </c>
      <c r="E58" s="7">
        <v>1071.38</v>
      </c>
      <c r="F58" s="7">
        <v>996.11</v>
      </c>
      <c r="G58" s="7">
        <v>945.2</v>
      </c>
      <c r="H58" s="7">
        <v>889.01</v>
      </c>
      <c r="I58" s="7">
        <v>882.1</v>
      </c>
      <c r="J58" s="7">
        <v>948.62</v>
      </c>
      <c r="K58" s="7">
        <v>935.54</v>
      </c>
      <c r="L58" s="7">
        <v>863.98</v>
      </c>
      <c r="M58" s="7">
        <v>923.07</v>
      </c>
      <c r="N58" s="7">
        <v>812.24</v>
      </c>
      <c r="O58" s="7">
        <v>679.21</v>
      </c>
      <c r="P58" s="7">
        <v>645.41</v>
      </c>
      <c r="Q58" s="7">
        <f t="shared" si="0"/>
        <v>11790.07</v>
      </c>
    </row>
    <row r="59" spans="1:17" ht="12.75">
      <c r="A59" s="6">
        <v>55</v>
      </c>
      <c r="B59" s="6" t="s">
        <v>66</v>
      </c>
      <c r="C59" s="7">
        <v>199.11</v>
      </c>
      <c r="D59" s="7">
        <v>2011.11</v>
      </c>
      <c r="E59" s="7">
        <v>2159.62</v>
      </c>
      <c r="F59" s="7">
        <v>2231.42</v>
      </c>
      <c r="G59" s="7">
        <v>2308.59</v>
      </c>
      <c r="H59" s="7">
        <v>2078.92</v>
      </c>
      <c r="I59" s="7">
        <v>2246.4</v>
      </c>
      <c r="J59" s="7">
        <v>2408.56</v>
      </c>
      <c r="K59" s="7">
        <v>2320.72</v>
      </c>
      <c r="L59" s="7">
        <v>2238.84</v>
      </c>
      <c r="M59" s="7">
        <v>2556.69</v>
      </c>
      <c r="N59" s="7">
        <v>2136.92</v>
      </c>
      <c r="O59" s="7">
        <v>2051.88</v>
      </c>
      <c r="P59" s="7">
        <v>1704.44</v>
      </c>
      <c r="Q59" s="7">
        <f t="shared" si="0"/>
        <v>28653.22</v>
      </c>
    </row>
    <row r="60" spans="1:17" ht="12.75">
      <c r="A60" s="6">
        <v>56</v>
      </c>
      <c r="B60" s="6" t="s">
        <v>67</v>
      </c>
      <c r="C60" s="7">
        <v>179.87</v>
      </c>
      <c r="D60" s="7">
        <v>3024.42</v>
      </c>
      <c r="E60" s="7">
        <v>3232.74</v>
      </c>
      <c r="F60" s="7">
        <v>3334.94</v>
      </c>
      <c r="G60" s="7">
        <v>3382.49</v>
      </c>
      <c r="H60" s="7">
        <v>3166.88</v>
      </c>
      <c r="I60" s="7">
        <v>3159.36</v>
      </c>
      <c r="J60" s="7">
        <v>3123.53</v>
      </c>
      <c r="K60" s="7">
        <v>3301.02</v>
      </c>
      <c r="L60" s="7">
        <v>2966.4</v>
      </c>
      <c r="M60" s="7">
        <v>3564.98</v>
      </c>
      <c r="N60" s="7">
        <v>2913.42</v>
      </c>
      <c r="O60" s="7">
        <v>2772.86</v>
      </c>
      <c r="P60" s="7">
        <v>1862.26</v>
      </c>
      <c r="Q60" s="7">
        <f t="shared" si="0"/>
        <v>39985.170000000006</v>
      </c>
    </row>
    <row r="61" spans="1:17" ht="12.75">
      <c r="A61" s="6">
        <v>57</v>
      </c>
      <c r="B61" s="6" t="s">
        <v>68</v>
      </c>
      <c r="C61" s="7">
        <v>228.73</v>
      </c>
      <c r="D61" s="7">
        <v>1927.73</v>
      </c>
      <c r="E61" s="7">
        <v>1888.6</v>
      </c>
      <c r="F61" s="7">
        <v>1911.5</v>
      </c>
      <c r="G61" s="7">
        <v>1877.39</v>
      </c>
      <c r="H61" s="7">
        <v>1916.21</v>
      </c>
      <c r="I61" s="7">
        <v>1902.76</v>
      </c>
      <c r="J61" s="7">
        <v>2004.41</v>
      </c>
      <c r="K61" s="7">
        <v>2071.65</v>
      </c>
      <c r="L61" s="7">
        <v>2055.46</v>
      </c>
      <c r="M61" s="7">
        <v>2119.26</v>
      </c>
      <c r="N61" s="7">
        <v>1975.88</v>
      </c>
      <c r="O61" s="7">
        <v>1835.13</v>
      </c>
      <c r="P61" s="7">
        <v>1792.51</v>
      </c>
      <c r="Q61" s="7">
        <f t="shared" si="0"/>
        <v>25507.219999999998</v>
      </c>
    </row>
    <row r="62" spans="1:17" ht="12.75">
      <c r="A62" s="6">
        <v>58</v>
      </c>
      <c r="B62" s="6" t="s">
        <v>69</v>
      </c>
      <c r="C62" s="7">
        <v>392.15</v>
      </c>
      <c r="D62" s="7">
        <v>3024.83</v>
      </c>
      <c r="E62" s="7">
        <v>3201.68</v>
      </c>
      <c r="F62" s="7">
        <v>3352.6</v>
      </c>
      <c r="G62" s="7">
        <v>3512.71</v>
      </c>
      <c r="H62" s="7">
        <v>3373.73</v>
      </c>
      <c r="I62" s="7">
        <v>3392.6</v>
      </c>
      <c r="J62" s="7">
        <v>3397.74</v>
      </c>
      <c r="K62" s="7">
        <v>3468.05</v>
      </c>
      <c r="L62" s="7">
        <v>3148.74</v>
      </c>
      <c r="M62" s="7">
        <v>3759.19</v>
      </c>
      <c r="N62" s="7">
        <v>3464.04</v>
      </c>
      <c r="O62" s="7">
        <v>3323.22</v>
      </c>
      <c r="P62" s="7">
        <v>3104.14</v>
      </c>
      <c r="Q62" s="7">
        <f t="shared" si="0"/>
        <v>43915.420000000006</v>
      </c>
    </row>
    <row r="63" spans="1:17" ht="12.75">
      <c r="A63" s="6">
        <v>59</v>
      </c>
      <c r="B63" s="6" t="s">
        <v>70</v>
      </c>
      <c r="C63" s="7">
        <v>408.17</v>
      </c>
      <c r="D63" s="7">
        <v>4417.67</v>
      </c>
      <c r="E63" s="7">
        <v>4967.57</v>
      </c>
      <c r="F63" s="7">
        <v>5069.82</v>
      </c>
      <c r="G63" s="7">
        <v>5389.85</v>
      </c>
      <c r="H63" s="7">
        <v>5120.31</v>
      </c>
      <c r="I63" s="7">
        <v>5265.8</v>
      </c>
      <c r="J63" s="7">
        <v>5500.52</v>
      </c>
      <c r="K63" s="7">
        <v>5766.61</v>
      </c>
      <c r="L63" s="7">
        <v>5490.89</v>
      </c>
      <c r="M63" s="7">
        <v>6462.57</v>
      </c>
      <c r="N63" s="7">
        <v>5653.27</v>
      </c>
      <c r="O63" s="7">
        <v>4955.93</v>
      </c>
      <c r="P63" s="7">
        <v>4445.94</v>
      </c>
      <c r="Q63" s="7">
        <f t="shared" si="0"/>
        <v>68914.92</v>
      </c>
    </row>
    <row r="64" spans="1:17" ht="12.75">
      <c r="A64" s="6">
        <v>60</v>
      </c>
      <c r="B64" s="6" t="s">
        <v>71</v>
      </c>
      <c r="C64" s="7">
        <v>29.88</v>
      </c>
      <c r="D64" s="7">
        <v>574.73</v>
      </c>
      <c r="E64" s="7">
        <v>569.56</v>
      </c>
      <c r="F64" s="7">
        <v>615.13</v>
      </c>
      <c r="G64" s="7">
        <v>615.3</v>
      </c>
      <c r="H64" s="7">
        <v>618.3</v>
      </c>
      <c r="I64" s="7">
        <v>586.45</v>
      </c>
      <c r="J64" s="7">
        <v>611.87</v>
      </c>
      <c r="K64" s="7">
        <v>649.85</v>
      </c>
      <c r="L64" s="7">
        <v>575.83</v>
      </c>
      <c r="M64" s="7">
        <v>648.15</v>
      </c>
      <c r="N64" s="7">
        <v>570.9</v>
      </c>
      <c r="O64" s="7">
        <v>479.77</v>
      </c>
      <c r="P64" s="7">
        <v>460.64</v>
      </c>
      <c r="Q64" s="7">
        <f t="shared" si="0"/>
        <v>7606.36</v>
      </c>
    </row>
    <row r="65" spans="1:17" ht="12.75">
      <c r="A65" s="6">
        <v>61</v>
      </c>
      <c r="B65" s="6" t="s">
        <v>72</v>
      </c>
      <c r="C65" s="7">
        <v>63.98</v>
      </c>
      <c r="D65" s="7">
        <v>490.5</v>
      </c>
      <c r="E65" s="7">
        <v>510.87</v>
      </c>
      <c r="F65" s="7">
        <v>479.82</v>
      </c>
      <c r="G65" s="7">
        <v>463.24</v>
      </c>
      <c r="H65" s="7">
        <v>459.83</v>
      </c>
      <c r="I65" s="7">
        <v>431.05</v>
      </c>
      <c r="J65" s="7">
        <v>432.32</v>
      </c>
      <c r="K65" s="7">
        <v>473.22</v>
      </c>
      <c r="L65" s="7">
        <v>458.48</v>
      </c>
      <c r="M65" s="7">
        <v>517.02</v>
      </c>
      <c r="N65" s="7">
        <v>433.49</v>
      </c>
      <c r="O65" s="7">
        <v>414.78</v>
      </c>
      <c r="P65" s="7">
        <v>369.22</v>
      </c>
      <c r="Q65" s="7">
        <f t="shared" si="0"/>
        <v>5997.82</v>
      </c>
    </row>
    <row r="66" spans="1:17" ht="12.75">
      <c r="A66" s="6">
        <v>62</v>
      </c>
      <c r="B66" s="6" t="s">
        <v>73</v>
      </c>
      <c r="C66" s="7">
        <v>24.55</v>
      </c>
      <c r="D66" s="7">
        <v>264.82</v>
      </c>
      <c r="E66" s="7">
        <v>253.2</v>
      </c>
      <c r="F66" s="7">
        <v>244.02</v>
      </c>
      <c r="G66" s="7">
        <v>221.86</v>
      </c>
      <c r="H66" s="7">
        <v>222.99</v>
      </c>
      <c r="I66" s="7">
        <v>228.58</v>
      </c>
      <c r="J66" s="7">
        <v>220.07</v>
      </c>
      <c r="K66" s="7">
        <v>226.36</v>
      </c>
      <c r="L66" s="7">
        <v>200.29</v>
      </c>
      <c r="M66" s="7">
        <v>275.39</v>
      </c>
      <c r="N66" s="7">
        <v>196.74</v>
      </c>
      <c r="O66" s="7">
        <v>146.16</v>
      </c>
      <c r="P66" s="7">
        <v>130.05</v>
      </c>
      <c r="Q66" s="7">
        <f t="shared" si="0"/>
        <v>2855.08</v>
      </c>
    </row>
    <row r="67" spans="1:17" ht="12.75">
      <c r="A67" s="6">
        <v>63</v>
      </c>
      <c r="B67" s="6" t="s">
        <v>74</v>
      </c>
      <c r="C67" s="7">
        <v>11.03</v>
      </c>
      <c r="D67" s="7">
        <v>209</v>
      </c>
      <c r="E67" s="7">
        <v>209.01</v>
      </c>
      <c r="F67" s="7">
        <v>205.16</v>
      </c>
      <c r="G67" s="7">
        <v>183.38</v>
      </c>
      <c r="H67" s="7">
        <v>174.8</v>
      </c>
      <c r="I67" s="7">
        <v>185.19</v>
      </c>
      <c r="J67" s="7">
        <v>185.55</v>
      </c>
      <c r="K67" s="7">
        <v>181.34</v>
      </c>
      <c r="L67" s="7">
        <v>169.61</v>
      </c>
      <c r="M67" s="7">
        <v>225.54</v>
      </c>
      <c r="N67" s="7">
        <v>161.96</v>
      </c>
      <c r="O67" s="7">
        <v>113.7</v>
      </c>
      <c r="P67" s="7">
        <v>110.59</v>
      </c>
      <c r="Q67" s="7">
        <f t="shared" si="0"/>
        <v>2325.8599999999997</v>
      </c>
    </row>
    <row r="68" spans="1:17" ht="12.75">
      <c r="A68" s="6">
        <v>64</v>
      </c>
      <c r="B68" s="6" t="s">
        <v>75</v>
      </c>
      <c r="C68" s="7">
        <v>404.81</v>
      </c>
      <c r="D68" s="7">
        <v>5000.19</v>
      </c>
      <c r="E68" s="7">
        <v>5175.31</v>
      </c>
      <c r="F68" s="7">
        <v>5070.28</v>
      </c>
      <c r="G68" s="7">
        <v>5282.32</v>
      </c>
      <c r="H68" s="7">
        <v>5134.2</v>
      </c>
      <c r="I68" s="7">
        <v>5167.57</v>
      </c>
      <c r="J68" s="7">
        <v>5107.05</v>
      </c>
      <c r="K68" s="7">
        <v>5368.91</v>
      </c>
      <c r="L68" s="7">
        <v>5070.58</v>
      </c>
      <c r="M68" s="7">
        <v>6274.62</v>
      </c>
      <c r="N68" s="7">
        <v>5431.76</v>
      </c>
      <c r="O68" s="7">
        <v>4668.85</v>
      </c>
      <c r="P68" s="7">
        <v>3999.39</v>
      </c>
      <c r="Q68" s="7">
        <f t="shared" si="0"/>
        <v>67155.84000000001</v>
      </c>
    </row>
    <row r="69" spans="1:17" ht="12.75">
      <c r="A69" s="6">
        <v>65</v>
      </c>
      <c r="B69" s="6" t="s">
        <v>76</v>
      </c>
      <c r="C69" s="7">
        <v>207.47</v>
      </c>
      <c r="D69" s="7">
        <v>417.86</v>
      </c>
      <c r="E69" s="7">
        <v>439.13</v>
      </c>
      <c r="F69" s="7">
        <v>383.92</v>
      </c>
      <c r="G69" s="7">
        <v>388.82</v>
      </c>
      <c r="H69" s="7">
        <v>371.04</v>
      </c>
      <c r="I69" s="7">
        <v>359.83</v>
      </c>
      <c r="J69" s="7">
        <v>422.39</v>
      </c>
      <c r="K69" s="7">
        <v>369.16</v>
      </c>
      <c r="L69" s="7">
        <v>383.76</v>
      </c>
      <c r="M69" s="7">
        <v>456.3</v>
      </c>
      <c r="N69" s="7">
        <v>326.83</v>
      </c>
      <c r="O69" s="7">
        <v>243.23</v>
      </c>
      <c r="P69" s="7">
        <v>254.55</v>
      </c>
      <c r="Q69" s="7">
        <f t="shared" si="0"/>
        <v>5024.29</v>
      </c>
    </row>
    <row r="70" spans="1:17" ht="12.75">
      <c r="A70" s="6">
        <v>66</v>
      </c>
      <c r="B70" s="6" t="s">
        <v>77</v>
      </c>
      <c r="C70" s="7">
        <v>58.37</v>
      </c>
      <c r="D70" s="7">
        <v>603.42</v>
      </c>
      <c r="E70" s="7">
        <v>635.78</v>
      </c>
      <c r="F70" s="7">
        <v>550.83</v>
      </c>
      <c r="G70" s="7">
        <v>539.91</v>
      </c>
      <c r="H70" s="7">
        <v>507.2</v>
      </c>
      <c r="I70" s="7">
        <v>524.83</v>
      </c>
      <c r="J70" s="7">
        <v>523.89</v>
      </c>
      <c r="K70" s="7">
        <v>561.55</v>
      </c>
      <c r="L70" s="7">
        <v>528.67</v>
      </c>
      <c r="M70" s="7">
        <v>629.91</v>
      </c>
      <c r="N70" s="7">
        <v>493.99</v>
      </c>
      <c r="O70" s="7">
        <v>466.23</v>
      </c>
      <c r="P70" s="7">
        <v>388.95</v>
      </c>
      <c r="Q70" s="7">
        <f aca="true" t="shared" si="1" ref="Q70:Q78">SUM(C70:P70)</f>
        <v>7013.53</v>
      </c>
    </row>
    <row r="71" spans="1:17" ht="12.75">
      <c r="A71" s="6">
        <v>67</v>
      </c>
      <c r="B71" s="6" t="s">
        <v>78</v>
      </c>
      <c r="C71" s="7">
        <v>58.76</v>
      </c>
      <c r="D71" s="7">
        <v>253.85</v>
      </c>
      <c r="E71" s="7">
        <v>291.32</v>
      </c>
      <c r="F71" s="7">
        <v>276.53</v>
      </c>
      <c r="G71" s="7">
        <v>260.78</v>
      </c>
      <c r="H71" s="7">
        <v>269.08</v>
      </c>
      <c r="I71" s="7">
        <v>254.51</v>
      </c>
      <c r="J71" s="7">
        <v>286.98</v>
      </c>
      <c r="K71" s="7">
        <v>290.61</v>
      </c>
      <c r="L71" s="7">
        <v>309.72</v>
      </c>
      <c r="M71" s="7">
        <v>346.95</v>
      </c>
      <c r="N71" s="7">
        <v>306.89</v>
      </c>
      <c r="O71" s="7">
        <v>234.2</v>
      </c>
      <c r="P71" s="7">
        <v>221.37</v>
      </c>
      <c r="Q71" s="7">
        <f t="shared" si="1"/>
        <v>3661.5499999999997</v>
      </c>
    </row>
    <row r="72" spans="1:17" ht="12.75">
      <c r="A72" s="6">
        <v>68</v>
      </c>
      <c r="B72" s="6" t="s">
        <v>79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1.68</v>
      </c>
      <c r="K72" s="7">
        <v>21</v>
      </c>
      <c r="L72" s="7">
        <v>39.28</v>
      </c>
      <c r="M72" s="7">
        <v>254.15</v>
      </c>
      <c r="N72" s="7">
        <v>119.64</v>
      </c>
      <c r="O72" s="7">
        <v>64.7</v>
      </c>
      <c r="P72" s="7">
        <v>32.32</v>
      </c>
      <c r="Q72" s="7">
        <f t="shared" si="1"/>
        <v>532.77</v>
      </c>
    </row>
    <row r="73" spans="1:17" ht="12.75">
      <c r="A73" s="6">
        <v>69</v>
      </c>
      <c r="B73" s="6" t="s">
        <v>80</v>
      </c>
      <c r="C73" s="7">
        <v>0</v>
      </c>
      <c r="D73" s="7">
        <v>34</v>
      </c>
      <c r="E73" s="7">
        <v>33</v>
      </c>
      <c r="F73" s="7">
        <v>34</v>
      </c>
      <c r="G73" s="7">
        <v>32</v>
      </c>
      <c r="H73" s="7">
        <v>35.29</v>
      </c>
      <c r="I73" s="7">
        <v>22.1</v>
      </c>
      <c r="J73" s="7">
        <v>35.51</v>
      </c>
      <c r="K73" s="7">
        <v>47.83</v>
      </c>
      <c r="L73" s="7">
        <v>49.27</v>
      </c>
      <c r="M73" s="7">
        <v>48</v>
      </c>
      <c r="N73" s="7">
        <v>50</v>
      </c>
      <c r="O73" s="7">
        <v>38</v>
      </c>
      <c r="P73" s="7">
        <v>41</v>
      </c>
      <c r="Q73" s="7">
        <f t="shared" si="1"/>
        <v>499.99999999999994</v>
      </c>
    </row>
    <row r="74" spans="1:17" ht="12.75">
      <c r="A74" s="6">
        <v>70</v>
      </c>
      <c r="B74" s="6" t="s">
        <v>84</v>
      </c>
      <c r="C74" s="7">
        <v>0</v>
      </c>
      <c r="D74" s="7">
        <v>65.5</v>
      </c>
      <c r="E74" s="7">
        <v>71</v>
      </c>
      <c r="F74" s="7">
        <v>73.5</v>
      </c>
      <c r="G74" s="7">
        <v>68</v>
      </c>
      <c r="H74" s="7">
        <v>73</v>
      </c>
      <c r="I74" s="7">
        <v>72</v>
      </c>
      <c r="J74" s="7">
        <v>74</v>
      </c>
      <c r="K74" s="7">
        <v>76</v>
      </c>
      <c r="L74" s="7">
        <v>74</v>
      </c>
      <c r="M74" s="7">
        <v>30</v>
      </c>
      <c r="N74" s="7">
        <v>17</v>
      </c>
      <c r="O74" s="7">
        <v>18</v>
      </c>
      <c r="P74" s="7">
        <v>6.84</v>
      </c>
      <c r="Q74" s="7">
        <f t="shared" si="1"/>
        <v>718.84</v>
      </c>
    </row>
    <row r="75" spans="1:17" ht="12.75">
      <c r="A75" s="6">
        <v>71</v>
      </c>
      <c r="B75" s="6" t="s">
        <v>85</v>
      </c>
      <c r="C75" s="7">
        <v>0</v>
      </c>
      <c r="D75" s="7">
        <v>109.53</v>
      </c>
      <c r="E75" s="7">
        <v>104.28</v>
      </c>
      <c r="F75" s="7">
        <v>103.04</v>
      </c>
      <c r="G75" s="7">
        <v>103.14</v>
      </c>
      <c r="H75" s="7">
        <v>100.14</v>
      </c>
      <c r="I75" s="7">
        <v>99.86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f t="shared" si="1"/>
        <v>619.99</v>
      </c>
    </row>
    <row r="76" spans="1:17" ht="12.75">
      <c r="A76" s="6">
        <v>72</v>
      </c>
      <c r="B76" s="6" t="s">
        <v>86</v>
      </c>
      <c r="C76" s="7">
        <v>0</v>
      </c>
      <c r="D76" s="7">
        <v>76.17</v>
      </c>
      <c r="E76" s="7">
        <v>96.34</v>
      </c>
      <c r="F76" s="7">
        <v>92.53</v>
      </c>
      <c r="G76" s="7">
        <v>95.02</v>
      </c>
      <c r="H76" s="7">
        <v>79.87</v>
      </c>
      <c r="I76" s="7">
        <v>84.16</v>
      </c>
      <c r="J76" s="7">
        <v>156.77</v>
      </c>
      <c r="K76" s="7">
        <v>154.74</v>
      </c>
      <c r="L76" s="7">
        <v>162.79</v>
      </c>
      <c r="M76" s="7">
        <v>169.29</v>
      </c>
      <c r="N76" s="7">
        <v>156.02</v>
      </c>
      <c r="O76" s="7">
        <v>154.01</v>
      </c>
      <c r="P76" s="7">
        <v>131.29</v>
      </c>
      <c r="Q76" s="7">
        <f t="shared" si="1"/>
        <v>1608.9999999999998</v>
      </c>
    </row>
    <row r="77" spans="1:17" ht="12.75">
      <c r="A77" s="6">
        <v>73</v>
      </c>
      <c r="B77" s="6" t="s">
        <v>87</v>
      </c>
      <c r="C77" s="7">
        <v>0</v>
      </c>
      <c r="D77" s="7">
        <v>54</v>
      </c>
      <c r="E77" s="7">
        <v>54</v>
      </c>
      <c r="F77" s="7">
        <v>54</v>
      </c>
      <c r="G77" s="7">
        <v>54</v>
      </c>
      <c r="H77" s="7">
        <v>62</v>
      </c>
      <c r="I77" s="7">
        <v>66</v>
      </c>
      <c r="J77" s="7">
        <v>110</v>
      </c>
      <c r="K77" s="7">
        <v>111</v>
      </c>
      <c r="L77" s="7">
        <v>110</v>
      </c>
      <c r="M77" s="7">
        <v>133</v>
      </c>
      <c r="N77" s="7">
        <v>130</v>
      </c>
      <c r="O77" s="7">
        <v>122</v>
      </c>
      <c r="P77" s="7">
        <v>115</v>
      </c>
      <c r="Q77" s="7">
        <f t="shared" si="1"/>
        <v>1175</v>
      </c>
    </row>
    <row r="78" spans="1:17" ht="12.75">
      <c r="A78" s="6">
        <v>74</v>
      </c>
      <c r="B78" s="6" t="s">
        <v>88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37.43</v>
      </c>
      <c r="K78" s="7">
        <v>154.35</v>
      </c>
      <c r="L78" s="7">
        <v>404.86</v>
      </c>
      <c r="M78" s="7">
        <v>522.64</v>
      </c>
      <c r="N78" s="7">
        <v>1108.91</v>
      </c>
      <c r="O78" s="7">
        <v>1462.76</v>
      </c>
      <c r="P78" s="7">
        <v>2275.65</v>
      </c>
      <c r="Q78" s="7">
        <f t="shared" si="1"/>
        <v>5966.6</v>
      </c>
    </row>
    <row r="80" spans="2:17" ht="12.75">
      <c r="B80" s="6" t="s">
        <v>12</v>
      </c>
      <c r="C80" s="7">
        <f>SUM(C5:C78)</f>
        <v>21195.679999999997</v>
      </c>
      <c r="D80" s="7">
        <f aca="true" t="shared" si="2" ref="D80:Q80">SUM(D5:D78)</f>
        <v>203350.45</v>
      </c>
      <c r="E80" s="7">
        <f t="shared" si="2"/>
        <v>215548.59000000005</v>
      </c>
      <c r="F80" s="7">
        <f t="shared" si="2"/>
        <v>213254.53000000003</v>
      </c>
      <c r="G80" s="7">
        <f t="shared" si="2"/>
        <v>219284.70999999996</v>
      </c>
      <c r="H80" s="7">
        <f t="shared" si="2"/>
        <v>206395.65000000005</v>
      </c>
      <c r="I80" s="7">
        <f t="shared" si="2"/>
        <v>206321.20999999993</v>
      </c>
      <c r="J80" s="7">
        <f t="shared" si="2"/>
        <v>211025.33000000002</v>
      </c>
      <c r="K80" s="7">
        <f t="shared" si="2"/>
        <v>215092.09</v>
      </c>
      <c r="L80" s="7">
        <f t="shared" si="2"/>
        <v>199820.28999999995</v>
      </c>
      <c r="M80" s="7">
        <f t="shared" si="2"/>
        <v>238713.58000000005</v>
      </c>
      <c r="N80" s="7">
        <f t="shared" si="2"/>
        <v>206372.36</v>
      </c>
      <c r="O80" s="7">
        <f t="shared" si="2"/>
        <v>192708.13000000003</v>
      </c>
      <c r="P80" s="7">
        <f t="shared" si="2"/>
        <v>171676.10000000006</v>
      </c>
      <c r="Q80" s="7">
        <f t="shared" si="2"/>
        <v>2720758.699999999</v>
      </c>
    </row>
    <row r="82" ht="12.75">
      <c r="Q82" s="6" t="b">
        <f>Q80='Final FTE By Prog'!M80</f>
        <v>1</v>
      </c>
    </row>
  </sheetData>
  <sheetProtection sheet="1" objects="1" scenarios="1"/>
  <printOptions/>
  <pageMargins left="0.75" right="0.75" top="1" bottom="1" header="0.5" footer="0.5"/>
  <pageSetup fitToHeight="2" fitToWidth="1" horizontalDpi="300" verticalDpi="300" orientation="landscape" scale="61" r:id="rId1"/>
  <headerFooter alignWithMargins="0">
    <oddHeader>&amp;CFTE Forecast for 2006-07 by District by Grade
as of 4/19/06</oddHeader>
    <oddFooter>&amp;C&amp;10-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X8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88671875" defaultRowHeight="15"/>
  <cols>
    <col min="1" max="1" width="3.10546875" style="6" customWidth="1"/>
    <col min="2" max="2" width="15.4453125" style="6" bestFit="1" customWidth="1"/>
    <col min="3" max="16" width="9.10546875" style="6" bestFit="1" customWidth="1"/>
    <col min="17" max="17" width="8.4453125" style="6" bestFit="1" customWidth="1"/>
    <col min="18" max="18" width="7.99609375" style="6" bestFit="1" customWidth="1"/>
    <col min="19" max="19" width="7.4453125" style="6" bestFit="1" customWidth="1"/>
    <col min="20" max="22" width="7.99609375" style="6" bestFit="1" customWidth="1"/>
    <col min="23" max="24" width="7.4453125" style="6" bestFit="1" customWidth="1"/>
    <col min="25" max="25" width="7.99609375" style="6" bestFit="1" customWidth="1"/>
    <col min="26" max="27" width="7.10546875" style="6" bestFit="1" customWidth="1"/>
    <col min="28" max="30" width="7.88671875" style="6" bestFit="1" customWidth="1"/>
    <col min="31" max="31" width="8.3359375" style="6" bestFit="1" customWidth="1"/>
    <col min="32" max="32" width="7.10546875" style="6" bestFit="1" customWidth="1"/>
    <col min="33" max="41" width="6.88671875" style="6" bestFit="1" customWidth="1"/>
    <col min="42" max="44" width="7.88671875" style="6" bestFit="1" customWidth="1"/>
    <col min="45" max="48" width="8.10546875" style="6" bestFit="1" customWidth="1"/>
    <col min="49" max="49" width="8.3359375" style="6" bestFit="1" customWidth="1"/>
    <col min="50" max="62" width="8.99609375" style="6" bestFit="1" customWidth="1"/>
    <col min="63" max="67" width="8.10546875" style="6" bestFit="1" customWidth="1"/>
    <col min="68" max="70" width="7.10546875" style="6" bestFit="1" customWidth="1"/>
    <col min="71" max="71" width="6.77734375" style="6" bestFit="1" customWidth="1"/>
    <col min="72" max="72" width="7.10546875" style="6" bestFit="1" customWidth="1"/>
    <col min="73" max="75" width="7.77734375" style="6" bestFit="1" customWidth="1"/>
    <col min="76" max="76" width="9.5546875" style="6" bestFit="1" customWidth="1"/>
    <col min="77" max="16384" width="8.88671875" style="6" customWidth="1"/>
  </cols>
  <sheetData>
    <row r="2" spans="3:75" ht="12.75">
      <c r="C2" s="8" t="str">
        <f>LEFT(C4,3)</f>
        <v>111</v>
      </c>
      <c r="D2" s="8" t="str">
        <f aca="true" t="shared" si="0" ref="D2:BO2">LEFT(D4,3)</f>
        <v>111</v>
      </c>
      <c r="E2" s="8" t="str">
        <f t="shared" si="0"/>
        <v>111</v>
      </c>
      <c r="F2" s="8" t="str">
        <f t="shared" si="0"/>
        <v>111</v>
      </c>
      <c r="G2" s="8" t="str">
        <f t="shared" si="0"/>
        <v>111</v>
      </c>
      <c r="H2" s="8" t="str">
        <f t="shared" si="0"/>
        <v>112</v>
      </c>
      <c r="I2" s="8" t="str">
        <f t="shared" si="0"/>
        <v>112</v>
      </c>
      <c r="J2" s="8" t="str">
        <f t="shared" si="0"/>
        <v>112</v>
      </c>
      <c r="K2" s="8" t="str">
        <f t="shared" si="0"/>
        <v>112</v>
      </c>
      <c r="L2" s="8" t="str">
        <f t="shared" si="0"/>
        <v>112</v>
      </c>
      <c r="M2" s="8" t="str">
        <f t="shared" si="0"/>
        <v>113</v>
      </c>
      <c r="N2" s="8" t="str">
        <f t="shared" si="0"/>
        <v>113</v>
      </c>
      <c r="O2" s="8" t="str">
        <f t="shared" si="0"/>
        <v>113</v>
      </c>
      <c r="P2" s="8" t="str">
        <f t="shared" si="0"/>
        <v>113</v>
      </c>
      <c r="Q2" s="8" t="str">
        <f t="shared" si="0"/>
        <v>254</v>
      </c>
      <c r="R2" s="8" t="str">
        <f t="shared" si="0"/>
        <v>254</v>
      </c>
      <c r="S2" s="8" t="str">
        <f t="shared" si="0"/>
        <v>254</v>
      </c>
      <c r="T2" s="8" t="str">
        <f t="shared" si="0"/>
        <v>254</v>
      </c>
      <c r="U2" s="8" t="str">
        <f t="shared" si="0"/>
        <v>254</v>
      </c>
      <c r="V2" s="8" t="str">
        <f t="shared" si="0"/>
        <v>254</v>
      </c>
      <c r="W2" s="8" t="str">
        <f t="shared" si="0"/>
        <v>254</v>
      </c>
      <c r="X2" s="8" t="str">
        <f t="shared" si="0"/>
        <v>254</v>
      </c>
      <c r="Y2" s="8" t="str">
        <f t="shared" si="0"/>
        <v>254</v>
      </c>
      <c r="Z2" s="8" t="str">
        <f t="shared" si="0"/>
        <v>254</v>
      </c>
      <c r="AA2" s="8" t="str">
        <f t="shared" si="0"/>
        <v>254</v>
      </c>
      <c r="AB2" s="8" t="str">
        <f t="shared" si="0"/>
        <v>254</v>
      </c>
      <c r="AC2" s="8" t="str">
        <f t="shared" si="0"/>
        <v>254</v>
      </c>
      <c r="AD2" s="8" t="str">
        <f t="shared" si="0"/>
        <v>254</v>
      </c>
      <c r="AE2" s="8" t="str">
        <f t="shared" si="0"/>
        <v>255</v>
      </c>
      <c r="AF2" s="8" t="str">
        <f t="shared" si="0"/>
        <v>255</v>
      </c>
      <c r="AG2" s="8" t="str">
        <f t="shared" si="0"/>
        <v>255</v>
      </c>
      <c r="AH2" s="8" t="str">
        <f t="shared" si="0"/>
        <v>255</v>
      </c>
      <c r="AI2" s="8" t="str">
        <f t="shared" si="0"/>
        <v>255</v>
      </c>
      <c r="AJ2" s="8" t="str">
        <f t="shared" si="0"/>
        <v>255</v>
      </c>
      <c r="AK2" s="8" t="str">
        <f t="shared" si="0"/>
        <v>255</v>
      </c>
      <c r="AL2" s="8" t="str">
        <f t="shared" si="0"/>
        <v>255</v>
      </c>
      <c r="AM2" s="8" t="str">
        <f t="shared" si="0"/>
        <v>255</v>
      </c>
      <c r="AN2" s="8" t="str">
        <f t="shared" si="0"/>
        <v>255</v>
      </c>
      <c r="AO2" s="8" t="str">
        <f t="shared" si="0"/>
        <v>255</v>
      </c>
      <c r="AP2" s="8" t="str">
        <f t="shared" si="0"/>
        <v>255</v>
      </c>
      <c r="AQ2" s="8" t="str">
        <f t="shared" si="0"/>
        <v>255</v>
      </c>
      <c r="AR2" s="8" t="str">
        <f t="shared" si="0"/>
        <v>255</v>
      </c>
      <c r="AS2" s="8" t="str">
        <f t="shared" si="0"/>
        <v>300</v>
      </c>
      <c r="AT2" s="8" t="str">
        <f t="shared" si="0"/>
        <v>300</v>
      </c>
      <c r="AU2" s="8" t="str">
        <f t="shared" si="0"/>
        <v>300</v>
      </c>
      <c r="AV2" s="8" t="str">
        <f t="shared" si="0"/>
        <v>300</v>
      </c>
      <c r="AW2" s="8" t="str">
        <f t="shared" si="0"/>
        <v>101</v>
      </c>
      <c r="AX2" s="8" t="str">
        <f t="shared" si="0"/>
        <v>101</v>
      </c>
      <c r="AY2" s="8" t="str">
        <f t="shared" si="0"/>
        <v>101</v>
      </c>
      <c r="AZ2" s="8" t="str">
        <f t="shared" si="0"/>
        <v>101</v>
      </c>
      <c r="BA2" s="8" t="str">
        <f t="shared" si="0"/>
        <v>101</v>
      </c>
      <c r="BB2" s="8" t="str">
        <f t="shared" si="0"/>
        <v>102</v>
      </c>
      <c r="BC2" s="8" t="str">
        <f t="shared" si="0"/>
        <v>102</v>
      </c>
      <c r="BD2" s="8" t="str">
        <f t="shared" si="0"/>
        <v>102</v>
      </c>
      <c r="BE2" s="8" t="str">
        <f t="shared" si="0"/>
        <v>102</v>
      </c>
      <c r="BF2" s="8" t="str">
        <f t="shared" si="0"/>
        <v>102</v>
      </c>
      <c r="BG2" s="8" t="str">
        <f t="shared" si="0"/>
        <v>103</v>
      </c>
      <c r="BH2" s="8" t="str">
        <f t="shared" si="0"/>
        <v>103</v>
      </c>
      <c r="BI2" s="8" t="str">
        <f t="shared" si="0"/>
        <v>103</v>
      </c>
      <c r="BJ2" s="8" t="str">
        <f t="shared" si="0"/>
        <v>103</v>
      </c>
      <c r="BK2" s="8" t="str">
        <f t="shared" si="0"/>
        <v>130</v>
      </c>
      <c r="BL2" s="8" t="str">
        <f t="shared" si="0"/>
        <v>130</v>
      </c>
      <c r="BM2" s="8" t="str">
        <f t="shared" si="0"/>
        <v>130</v>
      </c>
      <c r="BN2" s="8" t="str">
        <f t="shared" si="0"/>
        <v>130</v>
      </c>
      <c r="BO2" s="8" t="str">
        <f t="shared" si="0"/>
        <v>130</v>
      </c>
      <c r="BP2" s="8" t="str">
        <f aca="true" t="shared" si="1" ref="BP2:BW2">LEFT(BP4,3)</f>
        <v>130</v>
      </c>
      <c r="BQ2" s="8" t="str">
        <f t="shared" si="1"/>
        <v>130</v>
      </c>
      <c r="BR2" s="8" t="str">
        <f t="shared" si="1"/>
        <v>130</v>
      </c>
      <c r="BS2" s="8" t="str">
        <f t="shared" si="1"/>
        <v>130</v>
      </c>
      <c r="BT2" s="8" t="str">
        <f t="shared" si="1"/>
        <v>130</v>
      </c>
      <c r="BU2" s="8" t="str">
        <f t="shared" si="1"/>
        <v>130</v>
      </c>
      <c r="BV2" s="8" t="str">
        <f t="shared" si="1"/>
        <v>130</v>
      </c>
      <c r="BW2" s="8" t="str">
        <f t="shared" si="1"/>
        <v>130</v>
      </c>
    </row>
    <row r="3" spans="3:75" ht="12.75">
      <c r="C3" s="8" t="str">
        <f>MID(C4,FIND("G",C4,1)+1,LEN(C4))</f>
        <v>PK</v>
      </c>
      <c r="D3" s="8" t="str">
        <f aca="true" t="shared" si="2" ref="D3:BO3">MID(D4,FIND("G",D4,1)+1,LEN(D4))</f>
        <v>K</v>
      </c>
      <c r="E3" s="8" t="str">
        <f t="shared" si="2"/>
        <v>1</v>
      </c>
      <c r="F3" s="8" t="str">
        <f t="shared" si="2"/>
        <v>2</v>
      </c>
      <c r="G3" s="8" t="str">
        <f t="shared" si="2"/>
        <v>3</v>
      </c>
      <c r="H3" s="8" t="str">
        <f t="shared" si="2"/>
        <v>4</v>
      </c>
      <c r="I3" s="8" t="str">
        <f t="shared" si="2"/>
        <v>5</v>
      </c>
      <c r="J3" s="8" t="str">
        <f t="shared" si="2"/>
        <v>6</v>
      </c>
      <c r="K3" s="8" t="str">
        <f t="shared" si="2"/>
        <v>7</v>
      </c>
      <c r="L3" s="8" t="str">
        <f t="shared" si="2"/>
        <v>8</v>
      </c>
      <c r="M3" s="8" t="str">
        <f t="shared" si="2"/>
        <v>9</v>
      </c>
      <c r="N3" s="8" t="str">
        <f t="shared" si="2"/>
        <v>10</v>
      </c>
      <c r="O3" s="8" t="str">
        <f t="shared" si="2"/>
        <v>11</v>
      </c>
      <c r="P3" s="8" t="str">
        <f t="shared" si="2"/>
        <v>12</v>
      </c>
      <c r="Q3" s="8" t="str">
        <f t="shared" si="2"/>
        <v>PK</v>
      </c>
      <c r="R3" s="8" t="str">
        <f t="shared" si="2"/>
        <v>K</v>
      </c>
      <c r="S3" s="8" t="str">
        <f t="shared" si="2"/>
        <v>1</v>
      </c>
      <c r="T3" s="8" t="str">
        <f t="shared" si="2"/>
        <v>2</v>
      </c>
      <c r="U3" s="8" t="str">
        <f t="shared" si="2"/>
        <v>3</v>
      </c>
      <c r="V3" s="8" t="str">
        <f t="shared" si="2"/>
        <v>4</v>
      </c>
      <c r="W3" s="8" t="str">
        <f t="shared" si="2"/>
        <v>5</v>
      </c>
      <c r="X3" s="8" t="str">
        <f t="shared" si="2"/>
        <v>6</v>
      </c>
      <c r="Y3" s="8" t="str">
        <f t="shared" si="2"/>
        <v>7</v>
      </c>
      <c r="Z3" s="8" t="str">
        <f t="shared" si="2"/>
        <v>8</v>
      </c>
      <c r="AA3" s="8" t="str">
        <f t="shared" si="2"/>
        <v>9</v>
      </c>
      <c r="AB3" s="8" t="str">
        <f t="shared" si="2"/>
        <v>10</v>
      </c>
      <c r="AC3" s="8" t="str">
        <f t="shared" si="2"/>
        <v>11</v>
      </c>
      <c r="AD3" s="8" t="str">
        <f t="shared" si="2"/>
        <v>12</v>
      </c>
      <c r="AE3" s="8" t="str">
        <f t="shared" si="2"/>
        <v>PK</v>
      </c>
      <c r="AF3" s="8" t="str">
        <f t="shared" si="2"/>
        <v>K</v>
      </c>
      <c r="AG3" s="8" t="str">
        <f t="shared" si="2"/>
        <v>1</v>
      </c>
      <c r="AH3" s="8" t="str">
        <f t="shared" si="2"/>
        <v>2</v>
      </c>
      <c r="AI3" s="8" t="str">
        <f t="shared" si="2"/>
        <v>3</v>
      </c>
      <c r="AJ3" s="8" t="str">
        <f t="shared" si="2"/>
        <v>4</v>
      </c>
      <c r="AK3" s="8" t="str">
        <f t="shared" si="2"/>
        <v>5</v>
      </c>
      <c r="AL3" s="8" t="str">
        <f t="shared" si="2"/>
        <v>6</v>
      </c>
      <c r="AM3" s="8" t="str">
        <f t="shared" si="2"/>
        <v>7</v>
      </c>
      <c r="AN3" s="8" t="str">
        <f t="shared" si="2"/>
        <v>8</v>
      </c>
      <c r="AO3" s="8" t="str">
        <f t="shared" si="2"/>
        <v>9</v>
      </c>
      <c r="AP3" s="8" t="str">
        <f t="shared" si="2"/>
        <v>10</v>
      </c>
      <c r="AQ3" s="8" t="str">
        <f t="shared" si="2"/>
        <v>11</v>
      </c>
      <c r="AR3" s="8" t="str">
        <f t="shared" si="2"/>
        <v>12</v>
      </c>
      <c r="AS3" s="8" t="str">
        <f t="shared" si="2"/>
        <v>9</v>
      </c>
      <c r="AT3" s="8" t="str">
        <f t="shared" si="2"/>
        <v>10</v>
      </c>
      <c r="AU3" s="8" t="str">
        <f t="shared" si="2"/>
        <v>11</v>
      </c>
      <c r="AV3" s="8" t="str">
        <f t="shared" si="2"/>
        <v>12</v>
      </c>
      <c r="AW3" s="8" t="str">
        <f t="shared" si="2"/>
        <v>PK</v>
      </c>
      <c r="AX3" s="8" t="str">
        <f t="shared" si="2"/>
        <v>K</v>
      </c>
      <c r="AY3" s="8" t="str">
        <f t="shared" si="2"/>
        <v>1</v>
      </c>
      <c r="AZ3" s="8" t="str">
        <f t="shared" si="2"/>
        <v>2</v>
      </c>
      <c r="BA3" s="8" t="str">
        <f t="shared" si="2"/>
        <v>3</v>
      </c>
      <c r="BB3" s="8" t="str">
        <f t="shared" si="2"/>
        <v>4</v>
      </c>
      <c r="BC3" s="8" t="str">
        <f t="shared" si="2"/>
        <v>5</v>
      </c>
      <c r="BD3" s="8" t="str">
        <f t="shared" si="2"/>
        <v>6</v>
      </c>
      <c r="BE3" s="8" t="str">
        <f t="shared" si="2"/>
        <v>7</v>
      </c>
      <c r="BF3" s="8" t="str">
        <f t="shared" si="2"/>
        <v>8</v>
      </c>
      <c r="BG3" s="8" t="str">
        <f t="shared" si="2"/>
        <v>9</v>
      </c>
      <c r="BH3" s="8" t="str">
        <f t="shared" si="2"/>
        <v>10</v>
      </c>
      <c r="BI3" s="8" t="str">
        <f t="shared" si="2"/>
        <v>11</v>
      </c>
      <c r="BJ3" s="8" t="str">
        <f t="shared" si="2"/>
        <v>12</v>
      </c>
      <c r="BK3" s="8" t="str">
        <f t="shared" si="2"/>
        <v>K</v>
      </c>
      <c r="BL3" s="8" t="str">
        <f t="shared" si="2"/>
        <v>1</v>
      </c>
      <c r="BM3" s="8" t="str">
        <f t="shared" si="2"/>
        <v>2</v>
      </c>
      <c r="BN3" s="8" t="str">
        <f t="shared" si="2"/>
        <v>3</v>
      </c>
      <c r="BO3" s="8" t="str">
        <f t="shared" si="2"/>
        <v>4</v>
      </c>
      <c r="BP3" s="8" t="str">
        <f aca="true" t="shared" si="3" ref="BP3:BW3">MID(BP4,FIND("G",BP4,1)+1,LEN(BP4))</f>
        <v>5</v>
      </c>
      <c r="BQ3" s="8" t="str">
        <f t="shared" si="3"/>
        <v>6</v>
      </c>
      <c r="BR3" s="8" t="str">
        <f t="shared" si="3"/>
        <v>7</v>
      </c>
      <c r="BS3" s="8" t="str">
        <f t="shared" si="3"/>
        <v>8</v>
      </c>
      <c r="BT3" s="8" t="str">
        <f t="shared" si="3"/>
        <v>9</v>
      </c>
      <c r="BU3" s="8" t="str">
        <f t="shared" si="3"/>
        <v>10</v>
      </c>
      <c r="BV3" s="8" t="str">
        <f t="shared" si="3"/>
        <v>11</v>
      </c>
      <c r="BW3" s="8" t="str">
        <f t="shared" si="3"/>
        <v>12</v>
      </c>
    </row>
    <row r="4" spans="2:76" ht="15.75">
      <c r="B4" s="6" t="s">
        <v>1</v>
      </c>
      <c r="C4" s="77" t="s">
        <v>146</v>
      </c>
      <c r="D4" s="77" t="s">
        <v>147</v>
      </c>
      <c r="E4" s="77" t="s">
        <v>148</v>
      </c>
      <c r="F4" s="77" t="s">
        <v>149</v>
      </c>
      <c r="G4" s="77" t="s">
        <v>150</v>
      </c>
      <c r="H4" s="77" t="s">
        <v>151</v>
      </c>
      <c r="I4" s="77" t="s">
        <v>152</v>
      </c>
      <c r="J4" s="77" t="s">
        <v>153</v>
      </c>
      <c r="K4" s="77" t="s">
        <v>154</v>
      </c>
      <c r="L4" s="77" t="s">
        <v>155</v>
      </c>
      <c r="M4" s="77" t="s">
        <v>156</v>
      </c>
      <c r="N4" s="77" t="s">
        <v>157</v>
      </c>
      <c r="O4" s="77" t="s">
        <v>158</v>
      </c>
      <c r="P4" s="77" t="s">
        <v>159</v>
      </c>
      <c r="Q4" s="77" t="s">
        <v>173</v>
      </c>
      <c r="R4" s="77" t="s">
        <v>174</v>
      </c>
      <c r="S4" s="77" t="s">
        <v>175</v>
      </c>
      <c r="T4" s="77" t="s">
        <v>176</v>
      </c>
      <c r="U4" s="77" t="s">
        <v>177</v>
      </c>
      <c r="V4" s="77" t="s">
        <v>178</v>
      </c>
      <c r="W4" s="77" t="s">
        <v>179</v>
      </c>
      <c r="X4" s="77" t="s">
        <v>180</v>
      </c>
      <c r="Y4" s="77" t="s">
        <v>181</v>
      </c>
      <c r="Z4" s="77" t="s">
        <v>182</v>
      </c>
      <c r="AA4" s="77" t="s">
        <v>183</v>
      </c>
      <c r="AB4" s="77" t="s">
        <v>184</v>
      </c>
      <c r="AC4" s="77" t="s">
        <v>185</v>
      </c>
      <c r="AD4" s="77" t="s">
        <v>186</v>
      </c>
      <c r="AE4" s="77" t="s">
        <v>187</v>
      </c>
      <c r="AF4" s="77" t="s">
        <v>188</v>
      </c>
      <c r="AG4" s="77" t="s">
        <v>189</v>
      </c>
      <c r="AH4" s="77" t="s">
        <v>190</v>
      </c>
      <c r="AI4" s="77" t="s">
        <v>191</v>
      </c>
      <c r="AJ4" s="77" t="s">
        <v>192</v>
      </c>
      <c r="AK4" s="77" t="s">
        <v>193</v>
      </c>
      <c r="AL4" s="77" t="s">
        <v>194</v>
      </c>
      <c r="AM4" s="77" t="s">
        <v>195</v>
      </c>
      <c r="AN4" s="77" t="s">
        <v>196</v>
      </c>
      <c r="AO4" s="77" t="s">
        <v>197</v>
      </c>
      <c r="AP4" s="77" t="s">
        <v>198</v>
      </c>
      <c r="AQ4" s="77" t="s">
        <v>199</v>
      </c>
      <c r="AR4" s="77" t="s">
        <v>200</v>
      </c>
      <c r="AS4" s="77" t="s">
        <v>201</v>
      </c>
      <c r="AT4" s="77" t="s">
        <v>202</v>
      </c>
      <c r="AU4" s="77" t="s">
        <v>203</v>
      </c>
      <c r="AV4" s="77" t="s">
        <v>204</v>
      </c>
      <c r="AW4" s="77" t="s">
        <v>132</v>
      </c>
      <c r="AX4" s="77" t="s">
        <v>133</v>
      </c>
      <c r="AY4" s="77" t="s">
        <v>134</v>
      </c>
      <c r="AZ4" s="77" t="s">
        <v>135</v>
      </c>
      <c r="BA4" s="77" t="s">
        <v>136</v>
      </c>
      <c r="BB4" s="77" t="s">
        <v>137</v>
      </c>
      <c r="BC4" s="77" t="s">
        <v>138</v>
      </c>
      <c r="BD4" s="77" t="s">
        <v>139</v>
      </c>
      <c r="BE4" s="77" t="s">
        <v>140</v>
      </c>
      <c r="BF4" s="77" t="s">
        <v>141</v>
      </c>
      <c r="BG4" s="77" t="s">
        <v>142</v>
      </c>
      <c r="BH4" s="77" t="s">
        <v>143</v>
      </c>
      <c r="BI4" s="77" t="s">
        <v>144</v>
      </c>
      <c r="BJ4" s="77" t="s">
        <v>145</v>
      </c>
      <c r="BK4" s="77" t="s">
        <v>160</v>
      </c>
      <c r="BL4" s="77" t="s">
        <v>161</v>
      </c>
      <c r="BM4" s="77" t="s">
        <v>162</v>
      </c>
      <c r="BN4" s="77" t="s">
        <v>163</v>
      </c>
      <c r="BO4" s="77" t="s">
        <v>164</v>
      </c>
      <c r="BP4" s="77" t="s">
        <v>165</v>
      </c>
      <c r="BQ4" s="77" t="s">
        <v>166</v>
      </c>
      <c r="BR4" s="77" t="s">
        <v>167</v>
      </c>
      <c r="BS4" s="77" t="s">
        <v>168</v>
      </c>
      <c r="BT4" s="77" t="s">
        <v>169</v>
      </c>
      <c r="BU4" s="77" t="s">
        <v>170</v>
      </c>
      <c r="BV4" s="77" t="s">
        <v>171</v>
      </c>
      <c r="BW4" s="77" t="s">
        <v>172</v>
      </c>
      <c r="BX4" s="9" t="s">
        <v>12</v>
      </c>
    </row>
    <row r="5" spans="1:76" ht="12.75">
      <c r="A5" s="6">
        <v>1</v>
      </c>
      <c r="B5" s="6" t="s">
        <v>13</v>
      </c>
      <c r="C5" s="7">
        <v>137.49</v>
      </c>
      <c r="D5" s="7">
        <v>263.02</v>
      </c>
      <c r="E5" s="7">
        <v>403.59</v>
      </c>
      <c r="F5" s="7">
        <v>674.85</v>
      </c>
      <c r="G5" s="7">
        <v>825.53</v>
      </c>
      <c r="H5" s="7">
        <v>854.53</v>
      </c>
      <c r="I5" s="7">
        <v>870.93</v>
      </c>
      <c r="J5" s="7">
        <v>922.93</v>
      </c>
      <c r="K5" s="7">
        <v>863.92</v>
      </c>
      <c r="L5" s="7">
        <v>734.25</v>
      </c>
      <c r="M5" s="7">
        <v>777.97</v>
      </c>
      <c r="N5" s="7">
        <v>558.44</v>
      </c>
      <c r="O5" s="7">
        <v>457.38</v>
      </c>
      <c r="P5" s="7">
        <v>306.63</v>
      </c>
      <c r="Q5" s="7">
        <v>13.28</v>
      </c>
      <c r="R5" s="7">
        <v>6.74</v>
      </c>
      <c r="S5" s="7">
        <v>6.7</v>
      </c>
      <c r="T5" s="7">
        <v>6.92</v>
      </c>
      <c r="U5" s="7">
        <v>11.35</v>
      </c>
      <c r="V5" s="7">
        <v>10.57</v>
      </c>
      <c r="W5" s="7">
        <v>18.65</v>
      </c>
      <c r="X5" s="7">
        <v>8.83</v>
      </c>
      <c r="Y5" s="7">
        <v>10.71</v>
      </c>
      <c r="Z5" s="7">
        <v>5.24</v>
      </c>
      <c r="AA5" s="7">
        <v>14.03</v>
      </c>
      <c r="AB5" s="7">
        <v>8.7</v>
      </c>
      <c r="AC5" s="7">
        <v>9.53</v>
      </c>
      <c r="AD5" s="7">
        <v>14.85</v>
      </c>
      <c r="AE5" s="7">
        <v>3.16</v>
      </c>
      <c r="AF5" s="7">
        <v>5.49</v>
      </c>
      <c r="AG5" s="7">
        <v>6.1</v>
      </c>
      <c r="AH5" s="7">
        <v>3.15</v>
      </c>
      <c r="AI5" s="7">
        <v>2.14</v>
      </c>
      <c r="AJ5" s="7">
        <v>3.93</v>
      </c>
      <c r="AK5" s="7">
        <v>1.57</v>
      </c>
      <c r="AL5" s="7">
        <v>0.98</v>
      </c>
      <c r="AM5" s="7">
        <v>0.65</v>
      </c>
      <c r="AN5" s="7">
        <v>2.6</v>
      </c>
      <c r="AO5" s="7">
        <v>3.39</v>
      </c>
      <c r="AP5" s="7">
        <v>4.54</v>
      </c>
      <c r="AQ5" s="7">
        <v>3.68</v>
      </c>
      <c r="AR5" s="7">
        <v>7.67</v>
      </c>
      <c r="AS5" s="7">
        <v>134.44</v>
      </c>
      <c r="AT5" s="7">
        <v>159.58</v>
      </c>
      <c r="AU5" s="7">
        <v>165.17</v>
      </c>
      <c r="AV5" s="7">
        <v>191.93</v>
      </c>
      <c r="AW5" s="7">
        <v>30.91</v>
      </c>
      <c r="AX5" s="7">
        <v>1884.18</v>
      </c>
      <c r="AY5" s="7">
        <v>1698.63</v>
      </c>
      <c r="AZ5" s="7">
        <v>1474.85</v>
      </c>
      <c r="BA5" s="7">
        <v>1273.84</v>
      </c>
      <c r="BB5" s="7">
        <v>1176.82</v>
      </c>
      <c r="BC5" s="7">
        <v>1113.65</v>
      </c>
      <c r="BD5" s="7">
        <v>1132.13</v>
      </c>
      <c r="BE5" s="7">
        <v>1201.27</v>
      </c>
      <c r="BF5" s="7">
        <v>1183.79</v>
      </c>
      <c r="BG5" s="7">
        <v>1571.66</v>
      </c>
      <c r="BH5" s="7">
        <v>1671.78</v>
      </c>
      <c r="BI5" s="7">
        <v>1625.69</v>
      </c>
      <c r="BJ5" s="7">
        <v>1377.12</v>
      </c>
      <c r="BK5" s="7">
        <v>37.85</v>
      </c>
      <c r="BL5" s="7">
        <v>39.84</v>
      </c>
      <c r="BM5" s="7">
        <v>41.87</v>
      </c>
      <c r="BN5" s="7">
        <v>43.68</v>
      </c>
      <c r="BO5" s="7">
        <v>43.47</v>
      </c>
      <c r="BP5" s="7">
        <v>15.52</v>
      </c>
      <c r="BQ5" s="7">
        <v>20.44</v>
      </c>
      <c r="BR5" s="7">
        <v>20.77</v>
      </c>
      <c r="BS5" s="7">
        <v>13.33</v>
      </c>
      <c r="BT5" s="7">
        <v>22.56</v>
      </c>
      <c r="BU5" s="7">
        <v>15.19</v>
      </c>
      <c r="BV5" s="7">
        <v>13.04</v>
      </c>
      <c r="BW5" s="7">
        <v>4.45</v>
      </c>
      <c r="BX5" s="7">
        <f>SUM(C5:BW5)</f>
        <v>28246.060000000005</v>
      </c>
    </row>
    <row r="6" spans="1:76" ht="12.75">
      <c r="A6" s="6">
        <v>2</v>
      </c>
      <c r="B6" s="6" t="s">
        <v>14</v>
      </c>
      <c r="C6" s="7">
        <v>55.02</v>
      </c>
      <c r="D6" s="7">
        <v>20.75</v>
      </c>
      <c r="E6" s="7">
        <v>22.24</v>
      </c>
      <c r="F6" s="7">
        <v>39.74</v>
      </c>
      <c r="G6" s="7">
        <v>51.22</v>
      </c>
      <c r="H6" s="7">
        <v>41.1</v>
      </c>
      <c r="I6" s="7">
        <v>36</v>
      </c>
      <c r="J6" s="7">
        <v>44.74</v>
      </c>
      <c r="K6" s="7">
        <v>52.76</v>
      </c>
      <c r="L6" s="7">
        <v>42.21</v>
      </c>
      <c r="M6" s="7">
        <v>40.67</v>
      </c>
      <c r="N6" s="7">
        <v>27.13</v>
      </c>
      <c r="O6" s="7">
        <v>26.25</v>
      </c>
      <c r="P6" s="7">
        <v>10.35</v>
      </c>
      <c r="Q6" s="7">
        <v>2.61</v>
      </c>
      <c r="R6" s="7">
        <v>0</v>
      </c>
      <c r="S6" s="7">
        <v>0</v>
      </c>
      <c r="T6" s="7">
        <v>0.93</v>
      </c>
      <c r="U6" s="7">
        <v>0</v>
      </c>
      <c r="V6" s="7">
        <v>0</v>
      </c>
      <c r="W6" s="7">
        <v>0.97</v>
      </c>
      <c r="X6" s="7">
        <v>0</v>
      </c>
      <c r="Y6" s="7">
        <v>0</v>
      </c>
      <c r="Z6" s="7">
        <v>0</v>
      </c>
      <c r="AA6" s="7">
        <v>1.04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0.1</v>
      </c>
      <c r="AP6" s="7">
        <v>0.13</v>
      </c>
      <c r="AQ6" s="7">
        <v>0.38</v>
      </c>
      <c r="AR6" s="7">
        <v>0</v>
      </c>
      <c r="AS6" s="7">
        <v>62.09</v>
      </c>
      <c r="AT6" s="7">
        <v>43.49</v>
      </c>
      <c r="AU6" s="7">
        <v>51.8</v>
      </c>
      <c r="AV6" s="7">
        <v>101.11</v>
      </c>
      <c r="AW6" s="7">
        <v>1.16</v>
      </c>
      <c r="AX6" s="7">
        <v>377.42</v>
      </c>
      <c r="AY6" s="7">
        <v>373.59</v>
      </c>
      <c r="AZ6" s="7">
        <v>380.95</v>
      </c>
      <c r="BA6" s="7">
        <v>387</v>
      </c>
      <c r="BB6" s="7">
        <v>325.79</v>
      </c>
      <c r="BC6" s="7">
        <v>302.4</v>
      </c>
      <c r="BD6" s="7">
        <v>345.52</v>
      </c>
      <c r="BE6" s="7">
        <v>360.97</v>
      </c>
      <c r="BF6" s="7">
        <v>321.79</v>
      </c>
      <c r="BG6" s="7">
        <v>284.17</v>
      </c>
      <c r="BH6" s="7">
        <v>267.62</v>
      </c>
      <c r="BI6" s="7">
        <v>213.8</v>
      </c>
      <c r="BJ6" s="7">
        <v>143.07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f aca="true" t="shared" si="4" ref="BX6:BX69">SUM(C6:BW6)</f>
        <v>4860.08</v>
      </c>
    </row>
    <row r="7" spans="1:76" ht="12.75">
      <c r="A7" s="6">
        <v>3</v>
      </c>
      <c r="B7" s="6" t="s">
        <v>15</v>
      </c>
      <c r="C7" s="7">
        <v>232.37</v>
      </c>
      <c r="D7" s="7">
        <v>289.06</v>
      </c>
      <c r="E7" s="7">
        <v>372.25</v>
      </c>
      <c r="F7" s="7">
        <v>435.89</v>
      </c>
      <c r="G7" s="7">
        <v>517.65</v>
      </c>
      <c r="H7" s="7">
        <v>400.25</v>
      </c>
      <c r="I7" s="7">
        <v>423.76</v>
      </c>
      <c r="J7" s="7">
        <v>443.44</v>
      </c>
      <c r="K7" s="7">
        <v>372.53</v>
      </c>
      <c r="L7" s="7">
        <v>406.36</v>
      </c>
      <c r="M7" s="7">
        <v>432.25</v>
      </c>
      <c r="N7" s="7">
        <v>296.29</v>
      </c>
      <c r="O7" s="7">
        <v>238.19</v>
      </c>
      <c r="P7" s="7">
        <v>268.74</v>
      </c>
      <c r="Q7" s="7">
        <v>39.4</v>
      </c>
      <c r="R7" s="7">
        <v>29.1</v>
      </c>
      <c r="S7" s="7">
        <v>25.93</v>
      </c>
      <c r="T7" s="7">
        <v>25.55</v>
      </c>
      <c r="U7" s="7">
        <v>36.96</v>
      </c>
      <c r="V7" s="7">
        <v>24.62</v>
      </c>
      <c r="W7" s="7">
        <v>18.08</v>
      </c>
      <c r="X7" s="7">
        <v>31.87</v>
      </c>
      <c r="Y7" s="7">
        <v>25.14</v>
      </c>
      <c r="Z7" s="7">
        <v>28.28</v>
      </c>
      <c r="AA7" s="7">
        <v>40.36</v>
      </c>
      <c r="AB7" s="7">
        <v>27.9</v>
      </c>
      <c r="AC7" s="7">
        <v>22.4</v>
      </c>
      <c r="AD7" s="7">
        <v>12.24</v>
      </c>
      <c r="AE7" s="7">
        <v>11.04</v>
      </c>
      <c r="AF7" s="7">
        <v>14.4</v>
      </c>
      <c r="AG7" s="7">
        <v>11.15</v>
      </c>
      <c r="AH7" s="7">
        <v>8.45</v>
      </c>
      <c r="AI7" s="7">
        <v>4.86</v>
      </c>
      <c r="AJ7" s="7">
        <v>9.89</v>
      </c>
      <c r="AK7" s="7">
        <v>6.39</v>
      </c>
      <c r="AL7" s="7">
        <v>10.61</v>
      </c>
      <c r="AM7" s="7">
        <v>4.93</v>
      </c>
      <c r="AN7" s="7">
        <v>7.37</v>
      </c>
      <c r="AO7" s="7">
        <v>8.77</v>
      </c>
      <c r="AP7" s="7">
        <v>4.92</v>
      </c>
      <c r="AQ7" s="7">
        <v>6.18</v>
      </c>
      <c r="AR7" s="7">
        <v>14.31</v>
      </c>
      <c r="AS7" s="7">
        <v>160.74</v>
      </c>
      <c r="AT7" s="7">
        <v>141.55</v>
      </c>
      <c r="AU7" s="7">
        <v>210.66</v>
      </c>
      <c r="AV7" s="7">
        <v>261.76</v>
      </c>
      <c r="AW7" s="7">
        <v>27.34</v>
      </c>
      <c r="AX7" s="7">
        <v>1681.6</v>
      </c>
      <c r="AY7" s="7">
        <v>1794.56</v>
      </c>
      <c r="AZ7" s="7">
        <v>1661.45</v>
      </c>
      <c r="BA7" s="7">
        <v>1521.52</v>
      </c>
      <c r="BB7" s="7">
        <v>1523.27</v>
      </c>
      <c r="BC7" s="7">
        <v>1528.43</v>
      </c>
      <c r="BD7" s="7">
        <v>1608.59</v>
      </c>
      <c r="BE7" s="7">
        <v>1616.32</v>
      </c>
      <c r="BF7" s="7">
        <v>1686.83</v>
      </c>
      <c r="BG7" s="7">
        <v>1584.87</v>
      </c>
      <c r="BH7" s="7">
        <v>1493.21</v>
      </c>
      <c r="BI7" s="7">
        <v>1470.96</v>
      </c>
      <c r="BJ7" s="7">
        <v>1349.27</v>
      </c>
      <c r="BK7" s="7">
        <v>42.99</v>
      </c>
      <c r="BL7" s="7">
        <v>42.59</v>
      </c>
      <c r="BM7" s="7">
        <v>65.81</v>
      </c>
      <c r="BN7" s="7">
        <v>26.74</v>
      </c>
      <c r="BO7" s="7">
        <v>53.1</v>
      </c>
      <c r="BP7" s="7">
        <v>24.7</v>
      </c>
      <c r="BQ7" s="7">
        <v>32.85</v>
      </c>
      <c r="BR7" s="7">
        <v>31.72</v>
      </c>
      <c r="BS7" s="7">
        <v>16.53</v>
      </c>
      <c r="BT7" s="7">
        <v>36.87</v>
      </c>
      <c r="BU7" s="7">
        <v>19.64</v>
      </c>
      <c r="BV7" s="7">
        <v>9.68</v>
      </c>
      <c r="BW7" s="7">
        <v>5.2</v>
      </c>
      <c r="BX7" s="7">
        <f t="shared" si="4"/>
        <v>27371.48</v>
      </c>
    </row>
    <row r="8" spans="1:76" ht="12.75">
      <c r="A8" s="6">
        <v>4</v>
      </c>
      <c r="B8" s="6" t="s">
        <v>16</v>
      </c>
      <c r="C8" s="7">
        <v>18.4</v>
      </c>
      <c r="D8" s="7">
        <v>52.01</v>
      </c>
      <c r="E8" s="7">
        <v>56.71</v>
      </c>
      <c r="F8" s="7">
        <v>83.86</v>
      </c>
      <c r="G8" s="7">
        <v>92.81</v>
      </c>
      <c r="H8" s="7">
        <v>81.74</v>
      </c>
      <c r="I8" s="7">
        <v>83.36</v>
      </c>
      <c r="J8" s="7">
        <v>74.68</v>
      </c>
      <c r="K8" s="7">
        <v>73.4</v>
      </c>
      <c r="L8" s="7">
        <v>60.04</v>
      </c>
      <c r="M8" s="7">
        <v>83.09</v>
      </c>
      <c r="N8" s="7">
        <v>71.2</v>
      </c>
      <c r="O8" s="7">
        <v>56.49</v>
      </c>
      <c r="P8" s="7">
        <v>54.05</v>
      </c>
      <c r="Q8" s="7">
        <v>0</v>
      </c>
      <c r="R8" s="7">
        <v>3.03</v>
      </c>
      <c r="S8" s="7">
        <v>2.69</v>
      </c>
      <c r="T8" s="7">
        <v>0</v>
      </c>
      <c r="U8" s="7">
        <v>7.77</v>
      </c>
      <c r="V8" s="7">
        <v>0</v>
      </c>
      <c r="W8" s="7">
        <v>0</v>
      </c>
      <c r="X8" s="7">
        <v>2.41</v>
      </c>
      <c r="Y8" s="7">
        <v>5.92</v>
      </c>
      <c r="Z8" s="7">
        <v>2.56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0.16</v>
      </c>
      <c r="AI8" s="7">
        <v>0</v>
      </c>
      <c r="AJ8" s="7">
        <v>0</v>
      </c>
      <c r="AK8" s="7">
        <v>0.31</v>
      </c>
      <c r="AL8" s="7">
        <v>0</v>
      </c>
      <c r="AM8" s="7">
        <v>0</v>
      </c>
      <c r="AN8" s="7">
        <v>0</v>
      </c>
      <c r="AO8" s="7">
        <v>1.68</v>
      </c>
      <c r="AP8" s="7">
        <v>0.38</v>
      </c>
      <c r="AQ8" s="7">
        <v>0.27</v>
      </c>
      <c r="AR8" s="7">
        <v>0</v>
      </c>
      <c r="AS8" s="7">
        <v>33.59</v>
      </c>
      <c r="AT8" s="7">
        <v>20.42</v>
      </c>
      <c r="AU8" s="7">
        <v>34.86</v>
      </c>
      <c r="AV8" s="7">
        <v>43.23</v>
      </c>
      <c r="AW8" s="7">
        <v>0</v>
      </c>
      <c r="AX8" s="7">
        <v>266.71</v>
      </c>
      <c r="AY8" s="7">
        <v>224.76</v>
      </c>
      <c r="AZ8" s="7">
        <v>183.84</v>
      </c>
      <c r="BA8" s="7">
        <v>178.34</v>
      </c>
      <c r="BB8" s="7">
        <v>157.89</v>
      </c>
      <c r="BC8" s="7">
        <v>158.36</v>
      </c>
      <c r="BD8" s="7">
        <v>204.44</v>
      </c>
      <c r="BE8" s="7">
        <v>198.55</v>
      </c>
      <c r="BF8" s="7">
        <v>206.6</v>
      </c>
      <c r="BG8" s="7">
        <v>170.54</v>
      </c>
      <c r="BH8" s="7">
        <v>134.64</v>
      </c>
      <c r="BI8" s="7">
        <v>152.19</v>
      </c>
      <c r="BJ8" s="7">
        <v>114.69</v>
      </c>
      <c r="BK8" s="7">
        <v>0</v>
      </c>
      <c r="BL8" s="7">
        <v>0</v>
      </c>
      <c r="BM8" s="7">
        <v>0</v>
      </c>
      <c r="BN8" s="7">
        <v>0</v>
      </c>
      <c r="BO8" s="7">
        <v>0.99</v>
      </c>
      <c r="BP8" s="7">
        <v>0.91</v>
      </c>
      <c r="BQ8" s="7">
        <v>0</v>
      </c>
      <c r="BR8" s="7">
        <v>0.61</v>
      </c>
      <c r="BS8" s="7">
        <v>0</v>
      </c>
      <c r="BT8" s="7">
        <v>1.37</v>
      </c>
      <c r="BU8" s="7">
        <v>0</v>
      </c>
      <c r="BV8" s="7">
        <v>0</v>
      </c>
      <c r="BW8" s="7">
        <v>0</v>
      </c>
      <c r="BX8" s="7">
        <f t="shared" si="4"/>
        <v>3456.5499999999993</v>
      </c>
    </row>
    <row r="9" spans="1:76" ht="12.75">
      <c r="A9" s="6">
        <v>5</v>
      </c>
      <c r="B9" s="6" t="s">
        <v>17</v>
      </c>
      <c r="C9" s="7">
        <v>482.88</v>
      </c>
      <c r="D9" s="7">
        <v>841.43</v>
      </c>
      <c r="E9" s="7">
        <v>1016.12</v>
      </c>
      <c r="F9" s="7">
        <v>1295.18</v>
      </c>
      <c r="G9" s="7">
        <v>1476.16</v>
      </c>
      <c r="H9" s="7">
        <v>1453.87</v>
      </c>
      <c r="I9" s="7">
        <v>1610.66</v>
      </c>
      <c r="J9" s="7">
        <v>1492.64</v>
      </c>
      <c r="K9" s="7">
        <v>1491.11</v>
      </c>
      <c r="L9" s="7">
        <v>1501.88</v>
      </c>
      <c r="M9" s="7">
        <v>1456.66</v>
      </c>
      <c r="N9" s="7">
        <v>1111.05</v>
      </c>
      <c r="O9" s="7">
        <v>1044.23</v>
      </c>
      <c r="P9" s="7">
        <v>935.48</v>
      </c>
      <c r="Q9" s="7">
        <v>49.12</v>
      </c>
      <c r="R9" s="7">
        <v>47.68</v>
      </c>
      <c r="S9" s="7">
        <v>44.27</v>
      </c>
      <c r="T9" s="7">
        <v>42.47</v>
      </c>
      <c r="U9" s="7">
        <v>51.81</v>
      </c>
      <c r="V9" s="7">
        <v>54.82</v>
      </c>
      <c r="W9" s="7">
        <v>49.28</v>
      </c>
      <c r="X9" s="7">
        <v>67.46</v>
      </c>
      <c r="Y9" s="7">
        <v>68.69</v>
      </c>
      <c r="Z9" s="7">
        <v>123.93</v>
      </c>
      <c r="AA9" s="7">
        <v>84.32</v>
      </c>
      <c r="AB9" s="7">
        <v>73.53</v>
      </c>
      <c r="AC9" s="7">
        <v>73.15</v>
      </c>
      <c r="AD9" s="7">
        <v>55.7</v>
      </c>
      <c r="AE9" s="7">
        <v>24.07</v>
      </c>
      <c r="AF9" s="7">
        <v>12.11</v>
      </c>
      <c r="AG9" s="7">
        <v>14.5</v>
      </c>
      <c r="AH9" s="7">
        <v>23.3</v>
      </c>
      <c r="AI9" s="7">
        <v>16.37</v>
      </c>
      <c r="AJ9" s="7">
        <v>6.61</v>
      </c>
      <c r="AK9" s="7">
        <v>18.71</v>
      </c>
      <c r="AL9" s="7">
        <v>14.41</v>
      </c>
      <c r="AM9" s="7">
        <v>15.96</v>
      </c>
      <c r="AN9" s="7">
        <v>24.75</v>
      </c>
      <c r="AO9" s="7">
        <v>13.22</v>
      </c>
      <c r="AP9" s="7">
        <v>20.13</v>
      </c>
      <c r="AQ9" s="7">
        <v>16.18</v>
      </c>
      <c r="AR9" s="7">
        <v>37.13</v>
      </c>
      <c r="AS9" s="7">
        <v>205.9</v>
      </c>
      <c r="AT9" s="7">
        <v>370.98</v>
      </c>
      <c r="AU9" s="7">
        <v>475.77</v>
      </c>
      <c r="AV9" s="7">
        <v>875.02</v>
      </c>
      <c r="AW9" s="7">
        <v>57.3</v>
      </c>
      <c r="AX9" s="7">
        <v>4529.12</v>
      </c>
      <c r="AY9" s="7">
        <v>4490.34</v>
      </c>
      <c r="AZ9" s="7">
        <v>4285.35</v>
      </c>
      <c r="BA9" s="7">
        <v>3932.58</v>
      </c>
      <c r="BB9" s="7">
        <v>3789.15</v>
      </c>
      <c r="BC9" s="7">
        <v>3977.21</v>
      </c>
      <c r="BD9" s="7">
        <v>3893.37</v>
      </c>
      <c r="BE9" s="7">
        <v>4825.93</v>
      </c>
      <c r="BF9" s="7">
        <v>4510.88</v>
      </c>
      <c r="BG9" s="7">
        <v>4415.93</v>
      </c>
      <c r="BH9" s="7">
        <v>4173.4</v>
      </c>
      <c r="BI9" s="7">
        <v>3740.39</v>
      </c>
      <c r="BJ9" s="7">
        <v>3096.34</v>
      </c>
      <c r="BK9" s="7">
        <v>214.88</v>
      </c>
      <c r="BL9" s="7">
        <v>141.75</v>
      </c>
      <c r="BM9" s="7">
        <v>148.29</v>
      </c>
      <c r="BN9" s="7">
        <v>140.37</v>
      </c>
      <c r="BO9" s="7">
        <v>133.9</v>
      </c>
      <c r="BP9" s="7">
        <v>79.66</v>
      </c>
      <c r="BQ9" s="7">
        <v>73.86</v>
      </c>
      <c r="BR9" s="7">
        <v>74.07</v>
      </c>
      <c r="BS9" s="7">
        <v>63.7</v>
      </c>
      <c r="BT9" s="7">
        <v>79.13</v>
      </c>
      <c r="BU9" s="7">
        <v>40.87</v>
      </c>
      <c r="BV9" s="7">
        <v>29.28</v>
      </c>
      <c r="BW9" s="7">
        <v>22.3</v>
      </c>
      <c r="BX9" s="7">
        <f t="shared" si="4"/>
        <v>75240.04999999999</v>
      </c>
    </row>
    <row r="10" spans="1:76" ht="12.75">
      <c r="A10" s="6">
        <v>6</v>
      </c>
      <c r="B10" s="6" t="s">
        <v>18</v>
      </c>
      <c r="C10" s="7">
        <v>1762.11</v>
      </c>
      <c r="D10" s="7">
        <v>1957.74</v>
      </c>
      <c r="E10" s="7">
        <v>2408.15</v>
      </c>
      <c r="F10" s="7">
        <v>2840.62</v>
      </c>
      <c r="G10" s="7">
        <v>3629.2</v>
      </c>
      <c r="H10" s="7">
        <v>3681.44</v>
      </c>
      <c r="I10" s="7">
        <v>3813.27</v>
      </c>
      <c r="J10" s="7">
        <v>3664.39</v>
      </c>
      <c r="K10" s="7">
        <v>3438.58</v>
      </c>
      <c r="L10" s="7">
        <v>3059.25</v>
      </c>
      <c r="M10" s="7">
        <v>3453.53</v>
      </c>
      <c r="N10" s="7">
        <v>1938.93</v>
      </c>
      <c r="O10" s="7">
        <v>2569.89</v>
      </c>
      <c r="P10" s="7">
        <v>2190.48</v>
      </c>
      <c r="Q10" s="7">
        <v>443.97</v>
      </c>
      <c r="R10" s="7">
        <v>163.8</v>
      </c>
      <c r="S10" s="7">
        <v>170.85</v>
      </c>
      <c r="T10" s="7">
        <v>161.16</v>
      </c>
      <c r="U10" s="7">
        <v>125.54</v>
      </c>
      <c r="V10" s="7">
        <v>112.93</v>
      </c>
      <c r="W10" s="7">
        <v>80.49</v>
      </c>
      <c r="X10" s="7">
        <v>78.92</v>
      </c>
      <c r="Y10" s="7">
        <v>80.79</v>
      </c>
      <c r="Z10" s="7">
        <v>75.22</v>
      </c>
      <c r="AA10" s="7">
        <v>89</v>
      </c>
      <c r="AB10" s="7">
        <v>47</v>
      </c>
      <c r="AC10" s="7">
        <v>57.65</v>
      </c>
      <c r="AD10" s="7">
        <v>109.81</v>
      </c>
      <c r="AE10" s="7">
        <v>22.96</v>
      </c>
      <c r="AF10" s="7">
        <v>19.48</v>
      </c>
      <c r="AG10" s="7">
        <v>34.2</v>
      </c>
      <c r="AH10" s="7">
        <v>47.31</v>
      </c>
      <c r="AI10" s="7">
        <v>47.56</v>
      </c>
      <c r="AJ10" s="7">
        <v>50.71</v>
      </c>
      <c r="AK10" s="7">
        <v>66.65</v>
      </c>
      <c r="AL10" s="7">
        <v>82.02</v>
      </c>
      <c r="AM10" s="7">
        <v>122.42</v>
      </c>
      <c r="AN10" s="7">
        <v>98.01</v>
      </c>
      <c r="AO10" s="7">
        <v>125.82</v>
      </c>
      <c r="AP10" s="7">
        <v>76.32</v>
      </c>
      <c r="AQ10" s="7">
        <v>84.77</v>
      </c>
      <c r="AR10" s="7">
        <v>176.46</v>
      </c>
      <c r="AS10" s="7">
        <v>1444.19</v>
      </c>
      <c r="AT10" s="7">
        <v>1494.23</v>
      </c>
      <c r="AU10" s="7">
        <v>2023.7</v>
      </c>
      <c r="AV10" s="7">
        <v>2462.57</v>
      </c>
      <c r="AW10" s="7">
        <v>234.39</v>
      </c>
      <c r="AX10" s="7">
        <v>13756.78</v>
      </c>
      <c r="AY10" s="7">
        <v>15056.37</v>
      </c>
      <c r="AZ10" s="7">
        <v>14818.55</v>
      </c>
      <c r="BA10" s="7">
        <v>15721.66</v>
      </c>
      <c r="BB10" s="7">
        <v>14656.1</v>
      </c>
      <c r="BC10" s="7">
        <v>14941.59</v>
      </c>
      <c r="BD10" s="7">
        <v>15648.46</v>
      </c>
      <c r="BE10" s="7">
        <v>16913.93</v>
      </c>
      <c r="BF10" s="7">
        <v>15623.19</v>
      </c>
      <c r="BG10" s="7">
        <v>14245.4</v>
      </c>
      <c r="BH10" s="7">
        <v>15751.05</v>
      </c>
      <c r="BI10" s="7">
        <v>14884.42</v>
      </c>
      <c r="BJ10" s="7">
        <v>12405.95</v>
      </c>
      <c r="BK10" s="7">
        <v>2901.99</v>
      </c>
      <c r="BL10" s="7">
        <v>2924.47</v>
      </c>
      <c r="BM10" s="7">
        <v>2234.15</v>
      </c>
      <c r="BN10" s="7">
        <v>1952.3</v>
      </c>
      <c r="BO10" s="7">
        <v>1501.15</v>
      </c>
      <c r="BP10" s="7">
        <v>1343.22</v>
      </c>
      <c r="BQ10" s="7">
        <v>943.3</v>
      </c>
      <c r="BR10" s="7">
        <v>1080.07</v>
      </c>
      <c r="BS10" s="7">
        <v>1070.02</v>
      </c>
      <c r="BT10" s="7">
        <v>1380.08</v>
      </c>
      <c r="BU10" s="7">
        <v>825.67</v>
      </c>
      <c r="BV10" s="7">
        <v>1292.56</v>
      </c>
      <c r="BW10" s="7">
        <v>847.99</v>
      </c>
      <c r="BX10" s="7">
        <f t="shared" si="4"/>
        <v>265638.8999999999</v>
      </c>
    </row>
    <row r="11" spans="1:76" ht="12.75">
      <c r="A11" s="6">
        <v>7</v>
      </c>
      <c r="B11" s="6" t="s">
        <v>19</v>
      </c>
      <c r="C11" s="7">
        <v>62.37</v>
      </c>
      <c r="D11" s="7">
        <v>36.9</v>
      </c>
      <c r="E11" s="7">
        <v>46.99</v>
      </c>
      <c r="F11" s="7">
        <v>48.59</v>
      </c>
      <c r="G11" s="7">
        <v>44.66</v>
      </c>
      <c r="H11" s="7">
        <v>44.51</v>
      </c>
      <c r="I11" s="7">
        <v>61.05</v>
      </c>
      <c r="J11" s="7">
        <v>37.41</v>
      </c>
      <c r="K11" s="7">
        <v>31.12</v>
      </c>
      <c r="L11" s="7">
        <v>38.22</v>
      </c>
      <c r="M11" s="7">
        <v>53.82</v>
      </c>
      <c r="N11" s="7">
        <v>28.75</v>
      </c>
      <c r="O11" s="7">
        <v>26.42</v>
      </c>
      <c r="P11" s="7">
        <v>19.83</v>
      </c>
      <c r="Q11" s="7">
        <v>10.54</v>
      </c>
      <c r="R11" s="7">
        <v>0</v>
      </c>
      <c r="S11" s="7">
        <v>0</v>
      </c>
      <c r="T11" s="7">
        <v>0</v>
      </c>
      <c r="U11" s="7">
        <v>0</v>
      </c>
      <c r="V11" s="7">
        <v>1.07</v>
      </c>
      <c r="W11" s="7">
        <v>2.61</v>
      </c>
      <c r="X11" s="7">
        <v>0</v>
      </c>
      <c r="Y11" s="7">
        <v>1.61</v>
      </c>
      <c r="Z11" s="7">
        <v>3.44</v>
      </c>
      <c r="AA11" s="7">
        <v>4.11</v>
      </c>
      <c r="AB11" s="7">
        <v>9.4</v>
      </c>
      <c r="AC11" s="7">
        <v>1.76</v>
      </c>
      <c r="AD11" s="7">
        <v>1.26</v>
      </c>
      <c r="AE11" s="7">
        <v>0</v>
      </c>
      <c r="AF11" s="7">
        <v>0</v>
      </c>
      <c r="AG11" s="7">
        <v>0</v>
      </c>
      <c r="AH11" s="7">
        <v>0.16</v>
      </c>
      <c r="AI11" s="7">
        <v>0</v>
      </c>
      <c r="AJ11" s="7">
        <v>0</v>
      </c>
      <c r="AK11" s="7">
        <v>0</v>
      </c>
      <c r="AL11" s="7">
        <v>0.27</v>
      </c>
      <c r="AM11" s="7">
        <v>1.08</v>
      </c>
      <c r="AN11" s="7">
        <v>0</v>
      </c>
      <c r="AO11" s="7">
        <v>0</v>
      </c>
      <c r="AP11" s="7">
        <v>1.9</v>
      </c>
      <c r="AQ11" s="7">
        <v>0.23</v>
      </c>
      <c r="AR11" s="7">
        <v>0</v>
      </c>
      <c r="AS11" s="7">
        <v>22.85</v>
      </c>
      <c r="AT11" s="7">
        <v>14.91</v>
      </c>
      <c r="AU11" s="7">
        <v>15.86</v>
      </c>
      <c r="AV11" s="7">
        <v>23.09</v>
      </c>
      <c r="AW11" s="7">
        <v>9.58</v>
      </c>
      <c r="AX11" s="7">
        <v>135.34</v>
      </c>
      <c r="AY11" s="7">
        <v>132.87</v>
      </c>
      <c r="AZ11" s="7">
        <v>133.28</v>
      </c>
      <c r="BA11" s="7">
        <v>124.57</v>
      </c>
      <c r="BB11" s="7">
        <v>120.48</v>
      </c>
      <c r="BC11" s="7">
        <v>119.43</v>
      </c>
      <c r="BD11" s="7">
        <v>108.09</v>
      </c>
      <c r="BE11" s="7">
        <v>128.74</v>
      </c>
      <c r="BF11" s="7">
        <v>115.42</v>
      </c>
      <c r="BG11" s="7">
        <v>131.26</v>
      </c>
      <c r="BH11" s="7">
        <v>99.27</v>
      </c>
      <c r="BI11" s="7">
        <v>97.05</v>
      </c>
      <c r="BJ11" s="7">
        <v>91.63</v>
      </c>
      <c r="BK11" s="7">
        <v>0</v>
      </c>
      <c r="BL11" s="7">
        <v>0</v>
      </c>
      <c r="BM11" s="7">
        <v>1.35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0.68</v>
      </c>
      <c r="BW11" s="7">
        <v>0.72</v>
      </c>
      <c r="BX11" s="7">
        <f t="shared" si="4"/>
        <v>2246.55</v>
      </c>
    </row>
    <row r="12" spans="1:76" ht="12.75">
      <c r="A12" s="6">
        <v>8</v>
      </c>
      <c r="B12" s="6" t="s">
        <v>20</v>
      </c>
      <c r="C12" s="7">
        <v>77.82</v>
      </c>
      <c r="D12" s="7">
        <v>161.09</v>
      </c>
      <c r="E12" s="7">
        <v>221.74</v>
      </c>
      <c r="F12" s="7">
        <v>247.53</v>
      </c>
      <c r="G12" s="7">
        <v>306.8</v>
      </c>
      <c r="H12" s="7">
        <v>255.93</v>
      </c>
      <c r="I12" s="7">
        <v>277.65</v>
      </c>
      <c r="J12" s="7">
        <v>345.1</v>
      </c>
      <c r="K12" s="7">
        <v>276.44</v>
      </c>
      <c r="L12" s="7">
        <v>290.61</v>
      </c>
      <c r="M12" s="7">
        <v>380.91</v>
      </c>
      <c r="N12" s="7">
        <v>276.54</v>
      </c>
      <c r="O12" s="7">
        <v>205.61</v>
      </c>
      <c r="P12" s="7">
        <v>263.06</v>
      </c>
      <c r="Q12" s="7">
        <v>7.2</v>
      </c>
      <c r="R12" s="7">
        <v>8.33</v>
      </c>
      <c r="S12" s="7">
        <v>10.69</v>
      </c>
      <c r="T12" s="7">
        <v>7.82</v>
      </c>
      <c r="U12" s="7">
        <v>11.52</v>
      </c>
      <c r="V12" s="7">
        <v>20.08</v>
      </c>
      <c r="W12" s="7">
        <v>6.89</v>
      </c>
      <c r="X12" s="7">
        <v>3.82</v>
      </c>
      <c r="Y12" s="7">
        <v>9.86</v>
      </c>
      <c r="Z12" s="7">
        <v>5.77</v>
      </c>
      <c r="AA12" s="7">
        <v>19.53</v>
      </c>
      <c r="AB12" s="7">
        <v>15.4</v>
      </c>
      <c r="AC12" s="7">
        <v>9.14</v>
      </c>
      <c r="AD12" s="7">
        <v>10.83</v>
      </c>
      <c r="AE12" s="7">
        <v>0.97</v>
      </c>
      <c r="AF12" s="7">
        <v>1</v>
      </c>
      <c r="AG12" s="7">
        <v>1.79</v>
      </c>
      <c r="AH12" s="7">
        <v>4.89</v>
      </c>
      <c r="AI12" s="7">
        <v>2.54</v>
      </c>
      <c r="AJ12" s="7">
        <v>6.18</v>
      </c>
      <c r="AK12" s="7">
        <v>4.51</v>
      </c>
      <c r="AL12" s="7">
        <v>0.28</v>
      </c>
      <c r="AM12" s="7">
        <v>2.96</v>
      </c>
      <c r="AN12" s="7">
        <v>5.52</v>
      </c>
      <c r="AO12" s="7">
        <v>3.76</v>
      </c>
      <c r="AP12" s="7">
        <v>2.54</v>
      </c>
      <c r="AQ12" s="7">
        <v>1.39</v>
      </c>
      <c r="AR12" s="7">
        <v>3.56</v>
      </c>
      <c r="AS12" s="7">
        <v>184.96</v>
      </c>
      <c r="AT12" s="7">
        <v>121.8</v>
      </c>
      <c r="AU12" s="7">
        <v>131.08</v>
      </c>
      <c r="AV12" s="7">
        <v>323.74</v>
      </c>
      <c r="AW12" s="7">
        <v>43.14</v>
      </c>
      <c r="AX12" s="7">
        <v>831.7</v>
      </c>
      <c r="AY12" s="7">
        <v>920.13</v>
      </c>
      <c r="AZ12" s="7">
        <v>932.02</v>
      </c>
      <c r="BA12" s="7">
        <v>964.53</v>
      </c>
      <c r="BB12" s="7">
        <v>954.56</v>
      </c>
      <c r="BC12" s="7">
        <v>913.31</v>
      </c>
      <c r="BD12" s="7">
        <v>1032.31</v>
      </c>
      <c r="BE12" s="7">
        <v>1097.89</v>
      </c>
      <c r="BF12" s="7">
        <v>1002.38</v>
      </c>
      <c r="BG12" s="7">
        <v>1012.27</v>
      </c>
      <c r="BH12" s="7">
        <v>1105.86</v>
      </c>
      <c r="BI12" s="7">
        <v>1079.58</v>
      </c>
      <c r="BJ12" s="7">
        <v>927.05</v>
      </c>
      <c r="BK12" s="7">
        <v>32.83</v>
      </c>
      <c r="BL12" s="7">
        <v>20.6</v>
      </c>
      <c r="BM12" s="7">
        <v>11.37</v>
      </c>
      <c r="BN12" s="7">
        <v>11.54</v>
      </c>
      <c r="BO12" s="7">
        <v>4.45</v>
      </c>
      <c r="BP12" s="7">
        <v>10.35</v>
      </c>
      <c r="BQ12" s="7">
        <v>9.02</v>
      </c>
      <c r="BR12" s="7">
        <v>6.79</v>
      </c>
      <c r="BS12" s="7">
        <v>28.42</v>
      </c>
      <c r="BT12" s="7">
        <v>12.91</v>
      </c>
      <c r="BU12" s="7">
        <v>9.14</v>
      </c>
      <c r="BV12" s="7">
        <v>15.43</v>
      </c>
      <c r="BW12" s="7">
        <v>8.35</v>
      </c>
      <c r="BX12" s="7">
        <f t="shared" si="4"/>
        <v>17535.109999999997</v>
      </c>
    </row>
    <row r="13" spans="1:76" ht="12.75">
      <c r="A13" s="6">
        <v>9</v>
      </c>
      <c r="B13" s="6" t="s">
        <v>21</v>
      </c>
      <c r="C13" s="7">
        <v>90.54</v>
      </c>
      <c r="D13" s="7">
        <v>176.84</v>
      </c>
      <c r="E13" s="7">
        <v>237.17</v>
      </c>
      <c r="F13" s="7">
        <v>237.17</v>
      </c>
      <c r="G13" s="7">
        <v>314.63</v>
      </c>
      <c r="H13" s="7">
        <v>281.35</v>
      </c>
      <c r="I13" s="7">
        <v>293.16</v>
      </c>
      <c r="J13" s="7">
        <v>314</v>
      </c>
      <c r="K13" s="7">
        <v>270.51</v>
      </c>
      <c r="L13" s="7">
        <v>231.2</v>
      </c>
      <c r="M13" s="7">
        <v>294.62</v>
      </c>
      <c r="N13" s="7">
        <v>206.81</v>
      </c>
      <c r="O13" s="7">
        <v>186.54</v>
      </c>
      <c r="P13" s="7">
        <v>162.17</v>
      </c>
      <c r="Q13" s="7">
        <v>6.61</v>
      </c>
      <c r="R13" s="7">
        <v>1.06</v>
      </c>
      <c r="S13" s="7">
        <v>0.78</v>
      </c>
      <c r="T13" s="7">
        <v>1.24</v>
      </c>
      <c r="U13" s="7">
        <v>7.77</v>
      </c>
      <c r="V13" s="7">
        <v>4.59</v>
      </c>
      <c r="W13" s="7">
        <v>5.51</v>
      </c>
      <c r="X13" s="7">
        <v>8.75</v>
      </c>
      <c r="Y13" s="7">
        <v>15.77</v>
      </c>
      <c r="Z13" s="7">
        <v>13.31</v>
      </c>
      <c r="AA13" s="7">
        <v>16.81</v>
      </c>
      <c r="AB13" s="7">
        <v>16.39</v>
      </c>
      <c r="AC13" s="7">
        <v>15.51</v>
      </c>
      <c r="AD13" s="7">
        <v>31.53</v>
      </c>
      <c r="AE13" s="7">
        <v>4.18</v>
      </c>
      <c r="AF13" s="7">
        <v>4.29</v>
      </c>
      <c r="AG13" s="7">
        <v>4.45</v>
      </c>
      <c r="AH13" s="7">
        <v>2.22</v>
      </c>
      <c r="AI13" s="7">
        <v>1.98</v>
      </c>
      <c r="AJ13" s="7">
        <v>6.19</v>
      </c>
      <c r="AK13" s="7">
        <v>3.19</v>
      </c>
      <c r="AL13" s="7">
        <v>5.32</v>
      </c>
      <c r="AM13" s="7">
        <v>1.61</v>
      </c>
      <c r="AN13" s="7">
        <v>1.63</v>
      </c>
      <c r="AO13" s="7">
        <v>5.35</v>
      </c>
      <c r="AP13" s="7">
        <v>2.82</v>
      </c>
      <c r="AQ13" s="7">
        <v>0.29</v>
      </c>
      <c r="AR13" s="7">
        <v>5.11</v>
      </c>
      <c r="AS13" s="7">
        <v>237.56</v>
      </c>
      <c r="AT13" s="7">
        <v>185.54</v>
      </c>
      <c r="AU13" s="7">
        <v>188.57</v>
      </c>
      <c r="AV13" s="7">
        <v>222.85</v>
      </c>
      <c r="AW13" s="7">
        <v>31.93</v>
      </c>
      <c r="AX13" s="7">
        <v>858.9</v>
      </c>
      <c r="AY13" s="7">
        <v>912.32</v>
      </c>
      <c r="AZ13" s="7">
        <v>952.57</v>
      </c>
      <c r="BA13" s="7">
        <v>870.81</v>
      </c>
      <c r="BB13" s="7">
        <v>877.28</v>
      </c>
      <c r="BC13" s="7">
        <v>874.13</v>
      </c>
      <c r="BD13" s="7">
        <v>863.51</v>
      </c>
      <c r="BE13" s="7">
        <v>969.69</v>
      </c>
      <c r="BF13" s="7">
        <v>973.14</v>
      </c>
      <c r="BG13" s="7">
        <v>930.91</v>
      </c>
      <c r="BH13" s="7">
        <v>897.69</v>
      </c>
      <c r="BI13" s="7">
        <v>767.12</v>
      </c>
      <c r="BJ13" s="7">
        <v>642.97</v>
      </c>
      <c r="BK13" s="7">
        <v>15.86</v>
      </c>
      <c r="BL13" s="7">
        <v>16.46</v>
      </c>
      <c r="BM13" s="7">
        <v>14.41</v>
      </c>
      <c r="BN13" s="7">
        <v>9.14</v>
      </c>
      <c r="BO13" s="7">
        <v>9.22</v>
      </c>
      <c r="BP13" s="7">
        <v>8.01</v>
      </c>
      <c r="BQ13" s="7">
        <v>2.97</v>
      </c>
      <c r="BR13" s="7">
        <v>2.92</v>
      </c>
      <c r="BS13" s="7">
        <v>4.41</v>
      </c>
      <c r="BT13" s="7">
        <v>2.32</v>
      </c>
      <c r="BU13" s="7">
        <v>2.14</v>
      </c>
      <c r="BV13" s="7">
        <v>1.75</v>
      </c>
      <c r="BW13" s="7">
        <v>0.3</v>
      </c>
      <c r="BX13" s="7">
        <f t="shared" si="4"/>
        <v>15838.369999999997</v>
      </c>
    </row>
    <row r="14" spans="1:76" ht="12.75">
      <c r="A14" s="6">
        <v>10</v>
      </c>
      <c r="B14" s="6" t="s">
        <v>22</v>
      </c>
      <c r="C14" s="7">
        <v>277.56</v>
      </c>
      <c r="D14" s="7">
        <v>410.15</v>
      </c>
      <c r="E14" s="7">
        <v>514.3</v>
      </c>
      <c r="F14" s="7">
        <v>616.87</v>
      </c>
      <c r="G14" s="7">
        <v>698.74</v>
      </c>
      <c r="H14" s="7">
        <v>737.3</v>
      </c>
      <c r="I14" s="7">
        <v>666.6</v>
      </c>
      <c r="J14" s="7">
        <v>694.99</v>
      </c>
      <c r="K14" s="7">
        <v>594.45</v>
      </c>
      <c r="L14" s="7">
        <v>617.64</v>
      </c>
      <c r="M14" s="7">
        <v>627.75</v>
      </c>
      <c r="N14" s="7">
        <v>483.51</v>
      </c>
      <c r="O14" s="7">
        <v>352.83</v>
      </c>
      <c r="P14" s="7">
        <v>306.49</v>
      </c>
      <c r="Q14" s="7">
        <v>13.28</v>
      </c>
      <c r="R14" s="7">
        <v>15.22</v>
      </c>
      <c r="S14" s="7">
        <v>14.29</v>
      </c>
      <c r="T14" s="7">
        <v>30.34</v>
      </c>
      <c r="U14" s="7">
        <v>14.37</v>
      </c>
      <c r="V14" s="7">
        <v>7.87</v>
      </c>
      <c r="W14" s="7">
        <v>14.77</v>
      </c>
      <c r="X14" s="7">
        <v>12.32</v>
      </c>
      <c r="Y14" s="7">
        <v>11.62</v>
      </c>
      <c r="Z14" s="7">
        <v>23.07</v>
      </c>
      <c r="AA14" s="7">
        <v>23.36</v>
      </c>
      <c r="AB14" s="7">
        <v>21.15</v>
      </c>
      <c r="AC14" s="7">
        <v>23.78</v>
      </c>
      <c r="AD14" s="7">
        <v>20.76</v>
      </c>
      <c r="AE14" s="7">
        <v>19.79</v>
      </c>
      <c r="AF14" s="7">
        <v>5.92</v>
      </c>
      <c r="AG14" s="7">
        <v>3.75</v>
      </c>
      <c r="AH14" s="7">
        <v>3.29</v>
      </c>
      <c r="AI14" s="7">
        <v>10.03</v>
      </c>
      <c r="AJ14" s="7">
        <v>8.21</v>
      </c>
      <c r="AK14" s="7">
        <v>2.36</v>
      </c>
      <c r="AL14" s="7">
        <v>5.73</v>
      </c>
      <c r="AM14" s="7">
        <v>5.95</v>
      </c>
      <c r="AN14" s="7">
        <v>11.41</v>
      </c>
      <c r="AO14" s="7">
        <v>10.88</v>
      </c>
      <c r="AP14" s="7">
        <v>2.59</v>
      </c>
      <c r="AQ14" s="7">
        <v>10.69</v>
      </c>
      <c r="AR14" s="7">
        <v>6.69</v>
      </c>
      <c r="AS14" s="7">
        <v>165.11</v>
      </c>
      <c r="AT14" s="7">
        <v>142.05</v>
      </c>
      <c r="AU14" s="7">
        <v>231.21</v>
      </c>
      <c r="AV14" s="7">
        <v>365.68</v>
      </c>
      <c r="AW14" s="7">
        <v>16.17</v>
      </c>
      <c r="AX14" s="7">
        <v>2186.6</v>
      </c>
      <c r="AY14" s="7">
        <v>2311.25</v>
      </c>
      <c r="AZ14" s="7">
        <v>2289.38</v>
      </c>
      <c r="BA14" s="7">
        <v>2217.16</v>
      </c>
      <c r="BB14" s="7">
        <v>2095.77</v>
      </c>
      <c r="BC14" s="7">
        <v>2175.34</v>
      </c>
      <c r="BD14" s="7">
        <v>2154.27</v>
      </c>
      <c r="BE14" s="7">
        <v>2235.54</v>
      </c>
      <c r="BF14" s="7">
        <v>2292.95</v>
      </c>
      <c r="BG14" s="7">
        <v>2505.93</v>
      </c>
      <c r="BH14" s="7">
        <v>2243.58</v>
      </c>
      <c r="BI14" s="7">
        <v>2262.46</v>
      </c>
      <c r="BJ14" s="7">
        <v>1628.99</v>
      </c>
      <c r="BK14" s="7">
        <v>35.11</v>
      </c>
      <c r="BL14" s="7">
        <v>19.51</v>
      </c>
      <c r="BM14" s="7">
        <v>18.52</v>
      </c>
      <c r="BN14" s="7">
        <v>11.23</v>
      </c>
      <c r="BO14" s="7">
        <v>21.79</v>
      </c>
      <c r="BP14" s="7">
        <v>14.6</v>
      </c>
      <c r="BQ14" s="7">
        <v>16.67</v>
      </c>
      <c r="BR14" s="7">
        <v>12.43</v>
      </c>
      <c r="BS14" s="7">
        <v>16.29</v>
      </c>
      <c r="BT14" s="7">
        <v>19.18</v>
      </c>
      <c r="BU14" s="7">
        <v>16.33</v>
      </c>
      <c r="BV14" s="7">
        <v>14.39</v>
      </c>
      <c r="BW14" s="7">
        <v>13.76</v>
      </c>
      <c r="BX14" s="7">
        <f t="shared" si="4"/>
        <v>37701.92</v>
      </c>
    </row>
    <row r="15" spans="1:76" ht="12.75">
      <c r="A15" s="6">
        <v>11</v>
      </c>
      <c r="B15" s="6" t="s">
        <v>23</v>
      </c>
      <c r="C15" s="7">
        <v>274.71</v>
      </c>
      <c r="D15" s="7">
        <v>403.99</v>
      </c>
      <c r="E15" s="7">
        <v>458.91</v>
      </c>
      <c r="F15" s="7">
        <v>550.02</v>
      </c>
      <c r="G15" s="7">
        <v>682.51</v>
      </c>
      <c r="H15" s="7">
        <v>685.8</v>
      </c>
      <c r="I15" s="7">
        <v>789.66</v>
      </c>
      <c r="J15" s="7">
        <v>828.42</v>
      </c>
      <c r="K15" s="7">
        <v>656.45</v>
      </c>
      <c r="L15" s="7">
        <v>611.47</v>
      </c>
      <c r="M15" s="7">
        <v>791.54</v>
      </c>
      <c r="N15" s="7">
        <v>612.33</v>
      </c>
      <c r="O15" s="7">
        <v>539.67</v>
      </c>
      <c r="P15" s="7">
        <v>497.67</v>
      </c>
      <c r="Q15" s="7">
        <v>35.8</v>
      </c>
      <c r="R15" s="7">
        <v>26.68</v>
      </c>
      <c r="S15" s="7">
        <v>23.88</v>
      </c>
      <c r="T15" s="7">
        <v>23.37</v>
      </c>
      <c r="U15" s="7">
        <v>13.72</v>
      </c>
      <c r="V15" s="7">
        <v>8.66</v>
      </c>
      <c r="W15" s="7">
        <v>9.61</v>
      </c>
      <c r="X15" s="7">
        <v>17.09</v>
      </c>
      <c r="Y15" s="7">
        <v>13.43</v>
      </c>
      <c r="Z15" s="7">
        <v>28.3</v>
      </c>
      <c r="AA15" s="7">
        <v>25.49</v>
      </c>
      <c r="AB15" s="7">
        <v>38.58</v>
      </c>
      <c r="AC15" s="7">
        <v>32.03</v>
      </c>
      <c r="AD15" s="7">
        <v>25.37</v>
      </c>
      <c r="AE15" s="7">
        <v>23.23</v>
      </c>
      <c r="AF15" s="7">
        <v>6.56</v>
      </c>
      <c r="AG15" s="7">
        <v>7.47</v>
      </c>
      <c r="AH15" s="7">
        <v>9.2</v>
      </c>
      <c r="AI15" s="7">
        <v>13.01</v>
      </c>
      <c r="AJ15" s="7">
        <v>13.86</v>
      </c>
      <c r="AK15" s="7">
        <v>6.78</v>
      </c>
      <c r="AL15" s="7">
        <v>11.48</v>
      </c>
      <c r="AM15" s="7">
        <v>19.91</v>
      </c>
      <c r="AN15" s="7">
        <v>16.62</v>
      </c>
      <c r="AO15" s="7">
        <v>15.27</v>
      </c>
      <c r="AP15" s="7">
        <v>8.52</v>
      </c>
      <c r="AQ15" s="7">
        <v>9.62</v>
      </c>
      <c r="AR15" s="7">
        <v>7.16</v>
      </c>
      <c r="AS15" s="7">
        <v>533.67</v>
      </c>
      <c r="AT15" s="7">
        <v>193.14</v>
      </c>
      <c r="AU15" s="7">
        <v>176.93</v>
      </c>
      <c r="AV15" s="7">
        <v>209.11</v>
      </c>
      <c r="AW15" s="7">
        <v>108.1</v>
      </c>
      <c r="AX15" s="7">
        <v>2371.02</v>
      </c>
      <c r="AY15" s="7">
        <v>2517.06</v>
      </c>
      <c r="AZ15" s="7">
        <v>2329.49</v>
      </c>
      <c r="BA15" s="7">
        <v>2323.83</v>
      </c>
      <c r="BB15" s="7">
        <v>2438.77</v>
      </c>
      <c r="BC15" s="7">
        <v>2161.4</v>
      </c>
      <c r="BD15" s="7">
        <v>2359.26</v>
      </c>
      <c r="BE15" s="7">
        <v>2585.05</v>
      </c>
      <c r="BF15" s="7">
        <v>2195.45</v>
      </c>
      <c r="BG15" s="7">
        <v>2327.49</v>
      </c>
      <c r="BH15" s="7">
        <v>2497.68</v>
      </c>
      <c r="BI15" s="7">
        <v>2124.44</v>
      </c>
      <c r="BJ15" s="7">
        <v>1970.85</v>
      </c>
      <c r="BK15" s="7">
        <v>1248.53</v>
      </c>
      <c r="BL15" s="7">
        <v>942.38</v>
      </c>
      <c r="BM15" s="7">
        <v>685.39</v>
      </c>
      <c r="BN15" s="7">
        <v>577.32</v>
      </c>
      <c r="BO15" s="7">
        <v>426.88</v>
      </c>
      <c r="BP15" s="7">
        <v>441.66</v>
      </c>
      <c r="BQ15" s="7">
        <v>294.44</v>
      </c>
      <c r="BR15" s="7">
        <v>343.97</v>
      </c>
      <c r="BS15" s="7">
        <v>265.91</v>
      </c>
      <c r="BT15" s="7">
        <v>427.58</v>
      </c>
      <c r="BU15" s="7">
        <v>305.67</v>
      </c>
      <c r="BV15" s="7">
        <v>220</v>
      </c>
      <c r="BW15" s="7">
        <v>129.73</v>
      </c>
      <c r="BX15" s="7">
        <f t="shared" si="4"/>
        <v>46606.05000000001</v>
      </c>
    </row>
    <row r="16" spans="1:76" ht="12.75">
      <c r="A16" s="6">
        <v>12</v>
      </c>
      <c r="B16" s="6" t="s">
        <v>24</v>
      </c>
      <c r="C16" s="7">
        <v>143.51</v>
      </c>
      <c r="D16" s="7">
        <v>154.06</v>
      </c>
      <c r="E16" s="7">
        <v>158.86</v>
      </c>
      <c r="F16" s="7">
        <v>170.6</v>
      </c>
      <c r="G16" s="7">
        <v>168</v>
      </c>
      <c r="H16" s="7">
        <v>155.39</v>
      </c>
      <c r="I16" s="7">
        <v>162.69</v>
      </c>
      <c r="J16" s="7">
        <v>158.18</v>
      </c>
      <c r="K16" s="7">
        <v>173.92</v>
      </c>
      <c r="L16" s="7">
        <v>140.79</v>
      </c>
      <c r="M16" s="7">
        <v>179.69</v>
      </c>
      <c r="N16" s="7">
        <v>121.38</v>
      </c>
      <c r="O16" s="7">
        <v>89.61</v>
      </c>
      <c r="P16" s="7">
        <v>88.97</v>
      </c>
      <c r="Q16" s="7">
        <v>11.29</v>
      </c>
      <c r="R16" s="7">
        <v>3.95</v>
      </c>
      <c r="S16" s="7">
        <v>3.08</v>
      </c>
      <c r="T16" s="7">
        <v>2.71</v>
      </c>
      <c r="U16" s="7">
        <v>1.72</v>
      </c>
      <c r="V16" s="7">
        <v>1.18</v>
      </c>
      <c r="W16" s="7">
        <v>1.07</v>
      </c>
      <c r="X16" s="7">
        <v>1.13</v>
      </c>
      <c r="Y16" s="7">
        <v>2.25</v>
      </c>
      <c r="Z16" s="7">
        <v>1.36</v>
      </c>
      <c r="AA16" s="7">
        <v>1.31</v>
      </c>
      <c r="AB16" s="7">
        <v>1.77</v>
      </c>
      <c r="AC16" s="7">
        <v>0.59</v>
      </c>
      <c r="AD16" s="7">
        <v>1.45</v>
      </c>
      <c r="AE16" s="7">
        <v>3.49</v>
      </c>
      <c r="AF16" s="7">
        <v>0.37</v>
      </c>
      <c r="AG16" s="7">
        <v>0.31</v>
      </c>
      <c r="AH16" s="7">
        <v>0</v>
      </c>
      <c r="AI16" s="7">
        <v>0</v>
      </c>
      <c r="AJ16" s="7">
        <v>2.16</v>
      </c>
      <c r="AK16" s="7">
        <v>1.12</v>
      </c>
      <c r="AL16" s="7">
        <v>1.98</v>
      </c>
      <c r="AM16" s="7">
        <v>2.47</v>
      </c>
      <c r="AN16" s="7">
        <v>0.74</v>
      </c>
      <c r="AO16" s="7">
        <v>0</v>
      </c>
      <c r="AP16" s="7">
        <v>1.25</v>
      </c>
      <c r="AQ16" s="7">
        <v>0.34</v>
      </c>
      <c r="AR16" s="7">
        <v>0.29</v>
      </c>
      <c r="AS16" s="7">
        <v>76.58</v>
      </c>
      <c r="AT16" s="7">
        <v>49.61</v>
      </c>
      <c r="AU16" s="7">
        <v>69.21</v>
      </c>
      <c r="AV16" s="7">
        <v>149.16</v>
      </c>
      <c r="AW16" s="7">
        <v>4.19</v>
      </c>
      <c r="AX16" s="7">
        <v>718.54</v>
      </c>
      <c r="AY16" s="7">
        <v>716.59</v>
      </c>
      <c r="AZ16" s="7">
        <v>685.68</v>
      </c>
      <c r="BA16" s="7">
        <v>633.33</v>
      </c>
      <c r="BB16" s="7">
        <v>607.08</v>
      </c>
      <c r="BC16" s="7">
        <v>598.34</v>
      </c>
      <c r="BD16" s="7">
        <v>710.81</v>
      </c>
      <c r="BE16" s="7">
        <v>659.79</v>
      </c>
      <c r="BF16" s="7">
        <v>629.95</v>
      </c>
      <c r="BG16" s="7">
        <v>718.27</v>
      </c>
      <c r="BH16" s="7">
        <v>476.08</v>
      </c>
      <c r="BI16" s="7">
        <v>485.22</v>
      </c>
      <c r="BJ16" s="7">
        <v>285.92</v>
      </c>
      <c r="BK16" s="7">
        <v>1.54</v>
      </c>
      <c r="BL16" s="7">
        <v>1.07</v>
      </c>
      <c r="BM16" s="7">
        <v>1.25</v>
      </c>
      <c r="BN16" s="7">
        <v>1.06</v>
      </c>
      <c r="BO16" s="7">
        <v>0</v>
      </c>
      <c r="BP16" s="7">
        <v>1.06</v>
      </c>
      <c r="BQ16" s="7">
        <v>0.94</v>
      </c>
      <c r="BR16" s="7">
        <v>0.64</v>
      </c>
      <c r="BS16" s="7">
        <v>2.93</v>
      </c>
      <c r="BT16" s="7">
        <v>3.47</v>
      </c>
      <c r="BU16" s="7">
        <v>4.14</v>
      </c>
      <c r="BV16" s="7">
        <v>2.55</v>
      </c>
      <c r="BW16" s="7">
        <v>2.9</v>
      </c>
      <c r="BX16" s="7">
        <f t="shared" si="4"/>
        <v>10412.929999999997</v>
      </c>
    </row>
    <row r="17" spans="1:76" ht="12.75">
      <c r="A17" s="6">
        <v>13</v>
      </c>
      <c r="B17" s="63" t="s">
        <v>25</v>
      </c>
      <c r="C17" s="7">
        <v>1697.87</v>
      </c>
      <c r="D17" s="7">
        <v>1649.44</v>
      </c>
      <c r="E17" s="7">
        <v>2642.56</v>
      </c>
      <c r="F17" s="7">
        <v>4181.19</v>
      </c>
      <c r="G17" s="7">
        <v>6185.53</v>
      </c>
      <c r="H17" s="7">
        <v>5993.97</v>
      </c>
      <c r="I17" s="7">
        <v>6449.77</v>
      </c>
      <c r="J17" s="7">
        <v>6819.52</v>
      </c>
      <c r="K17" s="7">
        <v>6066.13</v>
      </c>
      <c r="L17" s="7">
        <v>5534.83</v>
      </c>
      <c r="M17" s="7">
        <v>6757.16</v>
      </c>
      <c r="N17" s="7">
        <v>5268.88</v>
      </c>
      <c r="O17" s="7">
        <v>3807.21</v>
      </c>
      <c r="P17" s="7">
        <v>3444.59</v>
      </c>
      <c r="Q17" s="7">
        <v>156.8</v>
      </c>
      <c r="R17" s="7">
        <v>74.24</v>
      </c>
      <c r="S17" s="7">
        <v>90.17</v>
      </c>
      <c r="T17" s="7">
        <v>102.69</v>
      </c>
      <c r="U17" s="7">
        <v>175.02</v>
      </c>
      <c r="V17" s="7">
        <v>121.96</v>
      </c>
      <c r="W17" s="7">
        <v>120.12</v>
      </c>
      <c r="X17" s="7">
        <v>137.9</v>
      </c>
      <c r="Y17" s="7">
        <v>94.72</v>
      </c>
      <c r="Z17" s="7">
        <v>111.21</v>
      </c>
      <c r="AA17" s="7">
        <v>149.07</v>
      </c>
      <c r="AB17" s="7">
        <v>103.92</v>
      </c>
      <c r="AC17" s="7">
        <v>108.56</v>
      </c>
      <c r="AD17" s="7">
        <v>196.51</v>
      </c>
      <c r="AE17" s="7">
        <v>6.23</v>
      </c>
      <c r="AF17" s="7">
        <v>7.04</v>
      </c>
      <c r="AG17" s="7">
        <v>9.28</v>
      </c>
      <c r="AH17" s="7">
        <v>17.35</v>
      </c>
      <c r="AI17" s="7">
        <v>18.23</v>
      </c>
      <c r="AJ17" s="7">
        <v>14.52</v>
      </c>
      <c r="AK17" s="7">
        <v>11.99</v>
      </c>
      <c r="AL17" s="7">
        <v>17.45</v>
      </c>
      <c r="AM17" s="7">
        <v>22.96</v>
      </c>
      <c r="AN17" s="7">
        <v>28.79</v>
      </c>
      <c r="AO17" s="7">
        <v>32.96</v>
      </c>
      <c r="AP17" s="7">
        <v>27.42</v>
      </c>
      <c r="AQ17" s="7">
        <v>32.37</v>
      </c>
      <c r="AR17" s="7">
        <v>70.54</v>
      </c>
      <c r="AS17" s="7">
        <v>1547.69</v>
      </c>
      <c r="AT17" s="7">
        <v>2288.04</v>
      </c>
      <c r="AU17" s="7">
        <v>2072.88</v>
      </c>
      <c r="AV17" s="7">
        <v>3437.56</v>
      </c>
      <c r="AW17" s="7">
        <v>429.17</v>
      </c>
      <c r="AX17" s="7">
        <v>17993.46</v>
      </c>
      <c r="AY17" s="7">
        <v>19407.6</v>
      </c>
      <c r="AZ17" s="7">
        <v>20162.65</v>
      </c>
      <c r="BA17" s="7">
        <v>21188.3</v>
      </c>
      <c r="BB17" s="7">
        <v>19744.95</v>
      </c>
      <c r="BC17" s="7">
        <v>18800.78</v>
      </c>
      <c r="BD17" s="7">
        <v>19700.58</v>
      </c>
      <c r="BE17" s="7">
        <v>19444.97</v>
      </c>
      <c r="BF17" s="7">
        <v>16477.48</v>
      </c>
      <c r="BG17" s="7">
        <v>20290.77</v>
      </c>
      <c r="BH17" s="7">
        <v>19485.32</v>
      </c>
      <c r="BI17" s="7">
        <v>17285.64</v>
      </c>
      <c r="BJ17" s="7">
        <v>14959.34</v>
      </c>
      <c r="BK17" s="7">
        <v>5404.53</v>
      </c>
      <c r="BL17" s="7">
        <v>4821.74</v>
      </c>
      <c r="BM17" s="7">
        <v>2997</v>
      </c>
      <c r="BN17" s="7">
        <v>1811.28</v>
      </c>
      <c r="BO17" s="7">
        <v>958.34</v>
      </c>
      <c r="BP17" s="7">
        <v>822.39</v>
      </c>
      <c r="BQ17" s="7">
        <v>1013.66</v>
      </c>
      <c r="BR17" s="7">
        <v>2000.8</v>
      </c>
      <c r="BS17" s="7">
        <v>1560.79</v>
      </c>
      <c r="BT17" s="7">
        <v>2133.89</v>
      </c>
      <c r="BU17" s="7">
        <v>1840.43</v>
      </c>
      <c r="BV17" s="7">
        <v>1752.3</v>
      </c>
      <c r="BW17" s="7">
        <v>989.49</v>
      </c>
      <c r="BX17" s="7">
        <f t="shared" si="4"/>
        <v>351382.4900000001</v>
      </c>
    </row>
    <row r="18" spans="1:76" ht="12.75">
      <c r="A18" s="6">
        <v>14</v>
      </c>
      <c r="B18" s="6" t="s">
        <v>83</v>
      </c>
      <c r="C18" s="7">
        <v>54.64</v>
      </c>
      <c r="D18" s="7">
        <v>56.88</v>
      </c>
      <c r="E18" s="7">
        <v>71.39</v>
      </c>
      <c r="F18" s="7">
        <v>64.88</v>
      </c>
      <c r="G18" s="7">
        <v>68.96</v>
      </c>
      <c r="H18" s="7">
        <v>67.35</v>
      </c>
      <c r="I18" s="7">
        <v>58.89</v>
      </c>
      <c r="J18" s="7">
        <v>59.78</v>
      </c>
      <c r="K18" s="7">
        <v>56.64</v>
      </c>
      <c r="L18" s="7">
        <v>60.19</v>
      </c>
      <c r="M18" s="7">
        <v>109.97</v>
      </c>
      <c r="N18" s="7">
        <v>104.94</v>
      </c>
      <c r="O18" s="7">
        <v>95.65</v>
      </c>
      <c r="P18" s="7">
        <v>59.24</v>
      </c>
      <c r="Q18" s="7">
        <v>1.17</v>
      </c>
      <c r="R18" s="7">
        <v>1.38</v>
      </c>
      <c r="S18" s="7">
        <v>1.38</v>
      </c>
      <c r="T18" s="7">
        <v>1.18</v>
      </c>
      <c r="U18" s="7">
        <v>0</v>
      </c>
      <c r="V18" s="7">
        <v>1.4</v>
      </c>
      <c r="W18" s="7">
        <v>0</v>
      </c>
      <c r="X18" s="7">
        <v>0</v>
      </c>
      <c r="Y18" s="7">
        <v>0</v>
      </c>
      <c r="Z18" s="7">
        <v>0.99</v>
      </c>
      <c r="AA18" s="7">
        <v>1.39</v>
      </c>
      <c r="AB18" s="7">
        <v>2.15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3.06</v>
      </c>
      <c r="AJ18" s="7">
        <v>3.51</v>
      </c>
      <c r="AK18" s="7">
        <v>0</v>
      </c>
      <c r="AL18" s="7">
        <v>0</v>
      </c>
      <c r="AM18" s="7">
        <v>0.35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67.98</v>
      </c>
      <c r="AT18" s="7">
        <v>50.5</v>
      </c>
      <c r="AU18" s="7">
        <v>41.8</v>
      </c>
      <c r="AV18" s="7">
        <v>69.34</v>
      </c>
      <c r="AW18" s="7">
        <v>9.5</v>
      </c>
      <c r="AX18" s="7">
        <v>277.1</v>
      </c>
      <c r="AY18" s="7">
        <v>327.75</v>
      </c>
      <c r="AZ18" s="7">
        <v>323.71</v>
      </c>
      <c r="BA18" s="7">
        <v>328.47</v>
      </c>
      <c r="BB18" s="7">
        <v>252.1</v>
      </c>
      <c r="BC18" s="7">
        <v>246.21</v>
      </c>
      <c r="BD18" s="7">
        <v>271.59</v>
      </c>
      <c r="BE18" s="7">
        <v>323.68</v>
      </c>
      <c r="BF18" s="7">
        <v>315.17</v>
      </c>
      <c r="BG18" s="7">
        <v>340.53</v>
      </c>
      <c r="BH18" s="7">
        <v>223.01</v>
      </c>
      <c r="BI18" s="7">
        <v>187.58</v>
      </c>
      <c r="BJ18" s="7">
        <v>139.54</v>
      </c>
      <c r="BK18" s="7">
        <v>144.45</v>
      </c>
      <c r="BL18" s="7">
        <v>93.4</v>
      </c>
      <c r="BM18" s="7">
        <v>37.77</v>
      </c>
      <c r="BN18" s="7">
        <v>24.52</v>
      </c>
      <c r="BO18" s="7">
        <v>24.45</v>
      </c>
      <c r="BP18" s="7">
        <v>15.25</v>
      </c>
      <c r="BQ18" s="7">
        <v>5.9</v>
      </c>
      <c r="BR18" s="7">
        <v>1.11</v>
      </c>
      <c r="BS18" s="7">
        <v>4.21</v>
      </c>
      <c r="BT18" s="7">
        <v>2.04</v>
      </c>
      <c r="BU18" s="7">
        <v>2.65</v>
      </c>
      <c r="BV18" s="7">
        <v>1.47</v>
      </c>
      <c r="BW18" s="7">
        <v>0.88</v>
      </c>
      <c r="BX18" s="7">
        <f t="shared" si="4"/>
        <v>5161.019999999999</v>
      </c>
    </row>
    <row r="19" spans="1:76" ht="12.75">
      <c r="A19" s="6">
        <v>15</v>
      </c>
      <c r="B19" s="6" t="s">
        <v>26</v>
      </c>
      <c r="C19" s="7">
        <v>43.43</v>
      </c>
      <c r="D19" s="7">
        <v>32.7</v>
      </c>
      <c r="E19" s="7">
        <v>31.52</v>
      </c>
      <c r="F19" s="7">
        <v>31.07</v>
      </c>
      <c r="G19" s="7">
        <v>37.02</v>
      </c>
      <c r="H19" s="7">
        <v>28.9</v>
      </c>
      <c r="I19" s="7">
        <v>22.28</v>
      </c>
      <c r="J19" s="7">
        <v>40.55</v>
      </c>
      <c r="K19" s="7">
        <v>27.41</v>
      </c>
      <c r="L19" s="7">
        <v>19.5</v>
      </c>
      <c r="M19" s="7">
        <v>26.44</v>
      </c>
      <c r="N19" s="7">
        <v>27.47</v>
      </c>
      <c r="O19" s="7">
        <v>25.96</v>
      </c>
      <c r="P19" s="7">
        <v>25.08</v>
      </c>
      <c r="Q19" s="7">
        <v>1.97</v>
      </c>
      <c r="R19" s="7">
        <v>2.82</v>
      </c>
      <c r="S19" s="7">
        <v>1.66</v>
      </c>
      <c r="T19" s="7">
        <v>0.66</v>
      </c>
      <c r="U19" s="7">
        <v>1</v>
      </c>
      <c r="V19" s="7">
        <v>1.01</v>
      </c>
      <c r="W19" s="7">
        <v>0</v>
      </c>
      <c r="X19" s="7">
        <v>2.25</v>
      </c>
      <c r="Y19" s="7">
        <v>1.54</v>
      </c>
      <c r="Z19" s="7">
        <v>1.01</v>
      </c>
      <c r="AA19" s="7">
        <v>1.07</v>
      </c>
      <c r="AB19" s="7">
        <v>2.08</v>
      </c>
      <c r="AC19" s="7">
        <v>0.78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0.48</v>
      </c>
      <c r="AJ19" s="7">
        <v>0</v>
      </c>
      <c r="AK19" s="7">
        <v>0</v>
      </c>
      <c r="AL19" s="7">
        <v>0.38</v>
      </c>
      <c r="AM19" s="7">
        <v>0</v>
      </c>
      <c r="AN19" s="7">
        <v>0.16</v>
      </c>
      <c r="AO19" s="7">
        <v>0</v>
      </c>
      <c r="AP19" s="7">
        <v>0</v>
      </c>
      <c r="AQ19" s="7">
        <v>0</v>
      </c>
      <c r="AR19" s="7">
        <v>0.43</v>
      </c>
      <c r="AS19" s="7">
        <v>16.55</v>
      </c>
      <c r="AT19" s="7">
        <v>17.54</v>
      </c>
      <c r="AU19" s="7">
        <v>21.4</v>
      </c>
      <c r="AV19" s="7">
        <v>35.81</v>
      </c>
      <c r="AW19" s="7">
        <v>0</v>
      </c>
      <c r="AX19" s="7">
        <v>134.69</v>
      </c>
      <c r="AY19" s="7">
        <v>141.54</v>
      </c>
      <c r="AZ19" s="7">
        <v>150.87</v>
      </c>
      <c r="BA19" s="7">
        <v>153</v>
      </c>
      <c r="BB19" s="7">
        <v>116.9</v>
      </c>
      <c r="BC19" s="7">
        <v>116.25</v>
      </c>
      <c r="BD19" s="7">
        <v>115.57</v>
      </c>
      <c r="BE19" s="7">
        <v>137.83</v>
      </c>
      <c r="BF19" s="7">
        <v>105.71</v>
      </c>
      <c r="BG19" s="7">
        <v>155.4</v>
      </c>
      <c r="BH19" s="7">
        <v>105.08</v>
      </c>
      <c r="BI19" s="7">
        <v>95.45</v>
      </c>
      <c r="BJ19" s="7">
        <v>56.98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f t="shared" si="4"/>
        <v>2115.2000000000003</v>
      </c>
    </row>
    <row r="20" spans="1:76" ht="12.75">
      <c r="A20" s="6">
        <v>16</v>
      </c>
      <c r="B20" s="6" t="s">
        <v>27</v>
      </c>
      <c r="C20" s="7">
        <v>789.52</v>
      </c>
      <c r="D20" s="7">
        <v>1229.34</v>
      </c>
      <c r="E20" s="7">
        <v>1608.35</v>
      </c>
      <c r="F20" s="7">
        <v>2015.52</v>
      </c>
      <c r="G20" s="7">
        <v>2281.45</v>
      </c>
      <c r="H20" s="7">
        <v>2291.96</v>
      </c>
      <c r="I20" s="7">
        <v>2216.65</v>
      </c>
      <c r="J20" s="7">
        <v>2222.05</v>
      </c>
      <c r="K20" s="7">
        <v>2147.13</v>
      </c>
      <c r="L20" s="7">
        <v>1867.13</v>
      </c>
      <c r="M20" s="7">
        <v>2055.47</v>
      </c>
      <c r="N20" s="7">
        <v>1440.63</v>
      </c>
      <c r="O20" s="7">
        <v>1011.79</v>
      </c>
      <c r="P20" s="7">
        <v>732.29</v>
      </c>
      <c r="Q20" s="7">
        <v>57.55</v>
      </c>
      <c r="R20" s="7">
        <v>34.83</v>
      </c>
      <c r="S20" s="7">
        <v>36.02</v>
      </c>
      <c r="T20" s="7">
        <v>48.19</v>
      </c>
      <c r="U20" s="7">
        <v>58.5</v>
      </c>
      <c r="V20" s="7">
        <v>51.26</v>
      </c>
      <c r="W20" s="7">
        <v>41.01</v>
      </c>
      <c r="X20" s="7">
        <v>65.08</v>
      </c>
      <c r="Y20" s="7">
        <v>61.08</v>
      </c>
      <c r="Z20" s="7">
        <v>51.01</v>
      </c>
      <c r="AA20" s="7">
        <v>62.65</v>
      </c>
      <c r="AB20" s="7">
        <v>69.55</v>
      </c>
      <c r="AC20" s="7">
        <v>42</v>
      </c>
      <c r="AD20" s="7">
        <v>114.05</v>
      </c>
      <c r="AE20" s="7">
        <v>14.36</v>
      </c>
      <c r="AF20" s="7">
        <v>10.13</v>
      </c>
      <c r="AG20" s="7">
        <v>11.77</v>
      </c>
      <c r="AH20" s="7">
        <v>17.84</v>
      </c>
      <c r="AI20" s="7">
        <v>20.34</v>
      </c>
      <c r="AJ20" s="7">
        <v>27.94</v>
      </c>
      <c r="AK20" s="7">
        <v>22.19</v>
      </c>
      <c r="AL20" s="7">
        <v>15.06</v>
      </c>
      <c r="AM20" s="7">
        <v>31.47</v>
      </c>
      <c r="AN20" s="7">
        <v>22.93</v>
      </c>
      <c r="AO20" s="7">
        <v>21.83</v>
      </c>
      <c r="AP20" s="7">
        <v>24.56</v>
      </c>
      <c r="AQ20" s="7">
        <v>20.11</v>
      </c>
      <c r="AR20" s="7">
        <v>52.15</v>
      </c>
      <c r="AS20" s="7">
        <v>567.18</v>
      </c>
      <c r="AT20" s="7">
        <v>462.01</v>
      </c>
      <c r="AU20" s="7">
        <v>787.26</v>
      </c>
      <c r="AV20" s="7">
        <v>944.08</v>
      </c>
      <c r="AW20" s="7">
        <v>234.21</v>
      </c>
      <c r="AX20" s="7">
        <v>8505.43</v>
      </c>
      <c r="AY20" s="7">
        <v>8559.71</v>
      </c>
      <c r="AZ20" s="7">
        <v>8184.15</v>
      </c>
      <c r="BA20" s="7">
        <v>8237.43</v>
      </c>
      <c r="BB20" s="7">
        <v>7467.93</v>
      </c>
      <c r="BC20" s="7">
        <v>7559.47</v>
      </c>
      <c r="BD20" s="7">
        <v>7737.38</v>
      </c>
      <c r="BE20" s="7">
        <v>7274.71</v>
      </c>
      <c r="BF20" s="7">
        <v>6998.18</v>
      </c>
      <c r="BG20" s="7">
        <v>8945.03</v>
      </c>
      <c r="BH20" s="7">
        <v>5881.55</v>
      </c>
      <c r="BI20" s="7">
        <v>5069.04</v>
      </c>
      <c r="BJ20" s="7">
        <v>4444.62</v>
      </c>
      <c r="BK20" s="7">
        <v>482.42</v>
      </c>
      <c r="BL20" s="7">
        <v>378.35</v>
      </c>
      <c r="BM20" s="7">
        <v>272.71</v>
      </c>
      <c r="BN20" s="7">
        <v>239.56</v>
      </c>
      <c r="BO20" s="7">
        <v>209.14</v>
      </c>
      <c r="BP20" s="7">
        <v>253.14</v>
      </c>
      <c r="BQ20" s="7">
        <v>304.71</v>
      </c>
      <c r="BR20" s="7">
        <v>267.95</v>
      </c>
      <c r="BS20" s="7">
        <v>270.56</v>
      </c>
      <c r="BT20" s="7">
        <v>311.71</v>
      </c>
      <c r="BU20" s="7">
        <v>274.21</v>
      </c>
      <c r="BV20" s="7">
        <v>199.83</v>
      </c>
      <c r="BW20" s="7">
        <v>122.89</v>
      </c>
      <c r="BX20" s="7">
        <f t="shared" si="4"/>
        <v>126461.29000000004</v>
      </c>
    </row>
    <row r="21" spans="1:76" ht="12.75">
      <c r="A21" s="6">
        <v>17</v>
      </c>
      <c r="B21" s="6" t="s">
        <v>28</v>
      </c>
      <c r="C21" s="7">
        <v>202.01</v>
      </c>
      <c r="D21" s="7">
        <v>431.71</v>
      </c>
      <c r="E21" s="7">
        <v>622.45</v>
      </c>
      <c r="F21" s="7">
        <v>596.72</v>
      </c>
      <c r="G21" s="7">
        <v>846.46</v>
      </c>
      <c r="H21" s="7">
        <v>750.46</v>
      </c>
      <c r="I21" s="7">
        <v>818.48</v>
      </c>
      <c r="J21" s="7">
        <v>753.29</v>
      </c>
      <c r="K21" s="7">
        <v>742.12</v>
      </c>
      <c r="L21" s="7">
        <v>698.04</v>
      </c>
      <c r="M21" s="7">
        <v>871.85</v>
      </c>
      <c r="N21" s="7">
        <v>746.13</v>
      </c>
      <c r="O21" s="7">
        <v>590.86</v>
      </c>
      <c r="P21" s="7">
        <v>504.27</v>
      </c>
      <c r="Q21" s="7">
        <v>47.04</v>
      </c>
      <c r="R21" s="7">
        <v>34.98</v>
      </c>
      <c r="S21" s="7">
        <v>20.45</v>
      </c>
      <c r="T21" s="7">
        <v>8.84</v>
      </c>
      <c r="U21" s="7">
        <v>15.13</v>
      </c>
      <c r="V21" s="7">
        <v>14.05</v>
      </c>
      <c r="W21" s="7">
        <v>9.34</v>
      </c>
      <c r="X21" s="7">
        <v>9.17</v>
      </c>
      <c r="Y21" s="7">
        <v>22.35</v>
      </c>
      <c r="Z21" s="7">
        <v>38.84</v>
      </c>
      <c r="AA21" s="7">
        <v>24.84</v>
      </c>
      <c r="AB21" s="7">
        <v>9.88</v>
      </c>
      <c r="AC21" s="7">
        <v>9.37</v>
      </c>
      <c r="AD21" s="7">
        <v>17.03</v>
      </c>
      <c r="AE21" s="7">
        <v>4.67</v>
      </c>
      <c r="AF21" s="7">
        <v>10.9</v>
      </c>
      <c r="AG21" s="7">
        <v>8.06</v>
      </c>
      <c r="AH21" s="7">
        <v>5.34</v>
      </c>
      <c r="AI21" s="7">
        <v>13.67</v>
      </c>
      <c r="AJ21" s="7">
        <v>6.71</v>
      </c>
      <c r="AK21" s="7">
        <v>7.22</v>
      </c>
      <c r="AL21" s="7">
        <v>14.13</v>
      </c>
      <c r="AM21" s="7">
        <v>19.73</v>
      </c>
      <c r="AN21" s="7">
        <v>12.74</v>
      </c>
      <c r="AO21" s="7">
        <v>13.56</v>
      </c>
      <c r="AP21" s="7">
        <v>8.89</v>
      </c>
      <c r="AQ21" s="7">
        <v>9.34</v>
      </c>
      <c r="AR21" s="7">
        <v>31.69</v>
      </c>
      <c r="AS21" s="7">
        <v>569.05</v>
      </c>
      <c r="AT21" s="7">
        <v>313.78</v>
      </c>
      <c r="AU21" s="7">
        <v>330.8</v>
      </c>
      <c r="AV21" s="7">
        <v>484.41</v>
      </c>
      <c r="AW21" s="7">
        <v>63.91</v>
      </c>
      <c r="AX21" s="7">
        <v>2776.81</v>
      </c>
      <c r="AY21" s="7">
        <v>2683.94</v>
      </c>
      <c r="AZ21" s="7">
        <v>2671.74</v>
      </c>
      <c r="BA21" s="7">
        <v>2494.5</v>
      </c>
      <c r="BB21" s="7">
        <v>2425.34</v>
      </c>
      <c r="BC21" s="7">
        <v>2430.78</v>
      </c>
      <c r="BD21" s="7">
        <v>2416.63</v>
      </c>
      <c r="BE21" s="7">
        <v>2673.79</v>
      </c>
      <c r="BF21" s="7">
        <v>2322.24</v>
      </c>
      <c r="BG21" s="7">
        <v>2523.85</v>
      </c>
      <c r="BH21" s="7">
        <v>2197.42</v>
      </c>
      <c r="BI21" s="7">
        <v>1833</v>
      </c>
      <c r="BJ21" s="7">
        <v>1319.94</v>
      </c>
      <c r="BK21" s="7">
        <v>55.17</v>
      </c>
      <c r="BL21" s="7">
        <v>48.2</v>
      </c>
      <c r="BM21" s="7">
        <v>33.39</v>
      </c>
      <c r="BN21" s="7">
        <v>51.87</v>
      </c>
      <c r="BO21" s="7">
        <v>32.23</v>
      </c>
      <c r="BP21" s="7">
        <v>29.58</v>
      </c>
      <c r="BQ21" s="7">
        <v>13.52</v>
      </c>
      <c r="BR21" s="7">
        <v>10.72</v>
      </c>
      <c r="BS21" s="7">
        <v>8.43</v>
      </c>
      <c r="BT21" s="7">
        <v>15.23</v>
      </c>
      <c r="BU21" s="7">
        <v>5.89</v>
      </c>
      <c r="BV21" s="7">
        <v>3.56</v>
      </c>
      <c r="BW21" s="7">
        <v>7.02</v>
      </c>
      <c r="BX21" s="7">
        <f t="shared" si="4"/>
        <v>42469.549999999996</v>
      </c>
    </row>
    <row r="22" spans="1:76" ht="12.75">
      <c r="A22" s="6">
        <v>18</v>
      </c>
      <c r="B22" s="6" t="s">
        <v>29</v>
      </c>
      <c r="C22" s="7">
        <v>73.15</v>
      </c>
      <c r="D22" s="7">
        <v>95.84</v>
      </c>
      <c r="E22" s="7">
        <v>101.96</v>
      </c>
      <c r="F22" s="7">
        <v>157.52</v>
      </c>
      <c r="G22" s="7">
        <v>180.41</v>
      </c>
      <c r="H22" s="7">
        <v>166.03</v>
      </c>
      <c r="I22" s="7">
        <v>187.68</v>
      </c>
      <c r="J22" s="7">
        <v>166.22</v>
      </c>
      <c r="K22" s="7">
        <v>157</v>
      </c>
      <c r="L22" s="7">
        <v>209.77</v>
      </c>
      <c r="M22" s="7">
        <v>232.11</v>
      </c>
      <c r="N22" s="7">
        <v>193.49</v>
      </c>
      <c r="O22" s="7">
        <v>140.33</v>
      </c>
      <c r="P22" s="7">
        <v>151.51</v>
      </c>
      <c r="Q22" s="7">
        <v>3.52</v>
      </c>
      <c r="R22" s="7">
        <v>0</v>
      </c>
      <c r="S22" s="7">
        <v>0</v>
      </c>
      <c r="T22" s="7">
        <v>2.99</v>
      </c>
      <c r="U22" s="7">
        <v>6.96</v>
      </c>
      <c r="V22" s="7">
        <v>0</v>
      </c>
      <c r="W22" s="7">
        <v>5.89</v>
      </c>
      <c r="X22" s="7">
        <v>3.68</v>
      </c>
      <c r="Y22" s="7">
        <v>0</v>
      </c>
      <c r="Z22" s="7">
        <v>7.25</v>
      </c>
      <c r="AA22" s="7">
        <v>5.63</v>
      </c>
      <c r="AB22" s="7">
        <v>2.98</v>
      </c>
      <c r="AC22" s="7">
        <v>1.61</v>
      </c>
      <c r="AD22" s="7">
        <v>2.21</v>
      </c>
      <c r="AE22" s="7">
        <v>0</v>
      </c>
      <c r="AF22" s="7">
        <v>0</v>
      </c>
      <c r="AG22" s="7">
        <v>0</v>
      </c>
      <c r="AH22" s="7">
        <v>2.7</v>
      </c>
      <c r="AI22" s="7">
        <v>0</v>
      </c>
      <c r="AJ22" s="7">
        <v>1.06</v>
      </c>
      <c r="AK22" s="7">
        <v>0</v>
      </c>
      <c r="AL22" s="7">
        <v>1.5</v>
      </c>
      <c r="AM22" s="7">
        <v>2.41</v>
      </c>
      <c r="AN22" s="7">
        <v>2.44</v>
      </c>
      <c r="AO22" s="7">
        <v>0</v>
      </c>
      <c r="AP22" s="7">
        <v>2.06</v>
      </c>
      <c r="AQ22" s="7">
        <v>1.24</v>
      </c>
      <c r="AR22" s="7">
        <v>3.78</v>
      </c>
      <c r="AS22" s="7">
        <v>165.17</v>
      </c>
      <c r="AT22" s="7">
        <v>74.97</v>
      </c>
      <c r="AU22" s="7">
        <v>126.04</v>
      </c>
      <c r="AV22" s="7">
        <v>168.34</v>
      </c>
      <c r="AW22" s="7">
        <v>0</v>
      </c>
      <c r="AX22" s="7">
        <v>895.94</v>
      </c>
      <c r="AY22" s="7">
        <v>940.48</v>
      </c>
      <c r="AZ22" s="7">
        <v>956.3</v>
      </c>
      <c r="BA22" s="7">
        <v>913.17</v>
      </c>
      <c r="BB22" s="7">
        <v>943.28</v>
      </c>
      <c r="BC22" s="7">
        <v>972.13</v>
      </c>
      <c r="BD22" s="7">
        <v>873.58</v>
      </c>
      <c r="BE22" s="7">
        <v>949.98</v>
      </c>
      <c r="BF22" s="7">
        <v>864.49</v>
      </c>
      <c r="BG22" s="7">
        <v>846.83</v>
      </c>
      <c r="BH22" s="7">
        <v>739.25</v>
      </c>
      <c r="BI22" s="7">
        <v>619.98</v>
      </c>
      <c r="BJ22" s="7">
        <v>499.48</v>
      </c>
      <c r="BK22" s="7">
        <v>64.22</v>
      </c>
      <c r="BL22" s="7">
        <v>44.73</v>
      </c>
      <c r="BM22" s="7">
        <v>40.78</v>
      </c>
      <c r="BN22" s="7">
        <v>28.96</v>
      </c>
      <c r="BO22" s="7">
        <v>20.48</v>
      </c>
      <c r="BP22" s="7">
        <v>23.66</v>
      </c>
      <c r="BQ22" s="7">
        <v>27.8</v>
      </c>
      <c r="BR22" s="7">
        <v>17.47</v>
      </c>
      <c r="BS22" s="7">
        <v>15.35</v>
      </c>
      <c r="BT22" s="7">
        <v>16.19</v>
      </c>
      <c r="BU22" s="7">
        <v>13.64</v>
      </c>
      <c r="BV22" s="7">
        <v>24.03</v>
      </c>
      <c r="BW22" s="7">
        <v>9.11</v>
      </c>
      <c r="BX22" s="7">
        <f t="shared" si="4"/>
        <v>14168.759999999997</v>
      </c>
    </row>
    <row r="23" spans="1:76" ht="12.75">
      <c r="A23" s="6">
        <v>19</v>
      </c>
      <c r="B23" s="6" t="s">
        <v>30</v>
      </c>
      <c r="C23" s="7">
        <v>36.82</v>
      </c>
      <c r="D23" s="7">
        <v>8.21</v>
      </c>
      <c r="E23" s="7">
        <v>7.9</v>
      </c>
      <c r="F23" s="7">
        <v>21.06</v>
      </c>
      <c r="G23" s="7">
        <v>17.51</v>
      </c>
      <c r="H23" s="7">
        <v>25.23</v>
      </c>
      <c r="I23" s="7">
        <v>11.75</v>
      </c>
      <c r="J23" s="7">
        <v>11.76</v>
      </c>
      <c r="K23" s="7">
        <v>10.35</v>
      </c>
      <c r="L23" s="7">
        <v>11.29</v>
      </c>
      <c r="M23" s="7">
        <v>23.61</v>
      </c>
      <c r="N23" s="7">
        <v>11.89</v>
      </c>
      <c r="O23" s="7">
        <v>21.42</v>
      </c>
      <c r="P23" s="7">
        <v>11.66</v>
      </c>
      <c r="Q23" s="7">
        <v>4.44</v>
      </c>
      <c r="R23" s="7">
        <v>0</v>
      </c>
      <c r="S23" s="7">
        <v>0</v>
      </c>
      <c r="T23" s="7">
        <v>1.21</v>
      </c>
      <c r="U23" s="7">
        <v>0</v>
      </c>
      <c r="V23" s="7">
        <v>0</v>
      </c>
      <c r="W23" s="7">
        <v>0</v>
      </c>
      <c r="X23" s="7">
        <v>1.09</v>
      </c>
      <c r="Y23" s="7">
        <v>1.01</v>
      </c>
      <c r="Z23" s="7">
        <v>0</v>
      </c>
      <c r="AA23" s="7">
        <v>0</v>
      </c>
      <c r="AB23" s="7">
        <v>0.47</v>
      </c>
      <c r="AC23" s="7">
        <v>0</v>
      </c>
      <c r="AD23" s="7">
        <v>0.88</v>
      </c>
      <c r="AE23" s="7">
        <v>1.33</v>
      </c>
      <c r="AF23" s="7">
        <v>0</v>
      </c>
      <c r="AG23" s="7">
        <v>0</v>
      </c>
      <c r="AH23" s="7">
        <v>0</v>
      </c>
      <c r="AI23" s="7">
        <v>0</v>
      </c>
      <c r="AJ23" s="7">
        <v>0.66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2.73</v>
      </c>
      <c r="AR23" s="7">
        <v>0</v>
      </c>
      <c r="AS23" s="7">
        <v>14.57</v>
      </c>
      <c r="AT23" s="7">
        <v>3.83</v>
      </c>
      <c r="AU23" s="7">
        <v>9.81</v>
      </c>
      <c r="AV23" s="7">
        <v>29.88</v>
      </c>
      <c r="AW23" s="7">
        <v>0</v>
      </c>
      <c r="AX23" s="7">
        <v>88.86</v>
      </c>
      <c r="AY23" s="7">
        <v>87.56</v>
      </c>
      <c r="AZ23" s="7">
        <v>98.02</v>
      </c>
      <c r="BA23" s="7">
        <v>93.15</v>
      </c>
      <c r="BB23" s="7">
        <v>78.45</v>
      </c>
      <c r="BC23" s="7">
        <v>78.54</v>
      </c>
      <c r="BD23" s="7">
        <v>82.64</v>
      </c>
      <c r="BE23" s="7">
        <v>90.13</v>
      </c>
      <c r="BF23" s="7">
        <v>82</v>
      </c>
      <c r="BG23" s="7">
        <v>79.29</v>
      </c>
      <c r="BH23" s="7">
        <v>64.43</v>
      </c>
      <c r="BI23" s="7">
        <v>47.57</v>
      </c>
      <c r="BJ23" s="7">
        <v>16.72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f t="shared" si="4"/>
        <v>1289.73</v>
      </c>
    </row>
    <row r="24" spans="1:76" ht="12.75">
      <c r="A24" s="6">
        <v>20</v>
      </c>
      <c r="B24" s="6" t="s">
        <v>31</v>
      </c>
      <c r="C24" s="7">
        <v>63.98</v>
      </c>
      <c r="D24" s="7">
        <v>74.5</v>
      </c>
      <c r="E24" s="7">
        <v>83.79</v>
      </c>
      <c r="F24" s="7">
        <v>78.58</v>
      </c>
      <c r="G24" s="7">
        <v>84.94</v>
      </c>
      <c r="H24" s="7">
        <v>69.2</v>
      </c>
      <c r="I24" s="7">
        <v>76.85</v>
      </c>
      <c r="J24" s="7">
        <v>97.88</v>
      </c>
      <c r="K24" s="7">
        <v>73.17</v>
      </c>
      <c r="L24" s="7">
        <v>71.27</v>
      </c>
      <c r="M24" s="7">
        <v>96.4</v>
      </c>
      <c r="N24" s="7">
        <v>54.86</v>
      </c>
      <c r="O24" s="7">
        <v>38.63</v>
      </c>
      <c r="P24" s="7">
        <v>52.78</v>
      </c>
      <c r="Q24" s="7">
        <v>17.07</v>
      </c>
      <c r="R24" s="7">
        <v>0.93</v>
      </c>
      <c r="S24" s="7">
        <v>1.1</v>
      </c>
      <c r="T24" s="7">
        <v>4.42</v>
      </c>
      <c r="U24" s="7">
        <v>9.98</v>
      </c>
      <c r="V24" s="7">
        <v>1.81</v>
      </c>
      <c r="W24" s="7">
        <v>5.44</v>
      </c>
      <c r="X24" s="7">
        <v>5.16</v>
      </c>
      <c r="Y24" s="7">
        <v>7.53</v>
      </c>
      <c r="Z24" s="7">
        <v>8.51</v>
      </c>
      <c r="AA24" s="7">
        <v>18.72</v>
      </c>
      <c r="AB24" s="7">
        <v>7.32</v>
      </c>
      <c r="AC24" s="7">
        <v>2.44</v>
      </c>
      <c r="AD24" s="7">
        <v>3.83</v>
      </c>
      <c r="AE24" s="7">
        <v>2.14</v>
      </c>
      <c r="AF24" s="7">
        <v>0</v>
      </c>
      <c r="AG24" s="7">
        <v>0</v>
      </c>
      <c r="AH24" s="7">
        <v>0</v>
      </c>
      <c r="AI24" s="7">
        <v>2.08</v>
      </c>
      <c r="AJ24" s="7">
        <v>0</v>
      </c>
      <c r="AK24" s="7">
        <v>0</v>
      </c>
      <c r="AL24" s="7">
        <v>1.16</v>
      </c>
      <c r="AM24" s="7">
        <v>0.71</v>
      </c>
      <c r="AN24" s="7">
        <v>2.54</v>
      </c>
      <c r="AO24" s="7">
        <v>0</v>
      </c>
      <c r="AP24" s="7">
        <v>0.63</v>
      </c>
      <c r="AQ24" s="7">
        <v>1.02</v>
      </c>
      <c r="AR24" s="7">
        <v>0.36</v>
      </c>
      <c r="AS24" s="7">
        <v>29.69</v>
      </c>
      <c r="AT24" s="7">
        <v>23.51</v>
      </c>
      <c r="AU24" s="7">
        <v>20.45</v>
      </c>
      <c r="AV24" s="7">
        <v>33.32</v>
      </c>
      <c r="AW24" s="7">
        <v>16.61</v>
      </c>
      <c r="AX24" s="7">
        <v>355.31</v>
      </c>
      <c r="AY24" s="7">
        <v>369.56</v>
      </c>
      <c r="AZ24" s="7">
        <v>395.16</v>
      </c>
      <c r="BA24" s="7">
        <v>393.35</v>
      </c>
      <c r="BB24" s="7">
        <v>369.57</v>
      </c>
      <c r="BC24" s="7">
        <v>360.36</v>
      </c>
      <c r="BD24" s="7">
        <v>326.14</v>
      </c>
      <c r="BE24" s="7">
        <v>368.31</v>
      </c>
      <c r="BF24" s="7">
        <v>374.18</v>
      </c>
      <c r="BG24" s="7">
        <v>259.13</v>
      </c>
      <c r="BH24" s="7">
        <v>246.38</v>
      </c>
      <c r="BI24" s="7">
        <v>276.42</v>
      </c>
      <c r="BJ24" s="7">
        <v>191.19</v>
      </c>
      <c r="BK24" s="7">
        <v>44.96</v>
      </c>
      <c r="BL24" s="7">
        <v>41.35</v>
      </c>
      <c r="BM24" s="7">
        <v>31.13</v>
      </c>
      <c r="BN24" s="7">
        <v>33.33</v>
      </c>
      <c r="BO24" s="7">
        <v>18.8</v>
      </c>
      <c r="BP24" s="7">
        <v>14.32</v>
      </c>
      <c r="BQ24" s="7">
        <v>10.55</v>
      </c>
      <c r="BR24" s="7">
        <v>7.85</v>
      </c>
      <c r="BS24" s="7">
        <v>4.85</v>
      </c>
      <c r="BT24" s="7">
        <v>10.82</v>
      </c>
      <c r="BU24" s="7">
        <v>13.04</v>
      </c>
      <c r="BV24" s="7">
        <v>14.69</v>
      </c>
      <c r="BW24" s="7">
        <v>3.35</v>
      </c>
      <c r="BX24" s="7">
        <f t="shared" si="4"/>
        <v>5779.410000000001</v>
      </c>
    </row>
    <row r="25" spans="1:76" ht="12.75">
      <c r="A25" s="6">
        <v>21</v>
      </c>
      <c r="B25" s="6" t="s">
        <v>32</v>
      </c>
      <c r="C25" s="7">
        <v>29.95</v>
      </c>
      <c r="D25" s="7">
        <v>61.93</v>
      </c>
      <c r="E25" s="7">
        <v>73.79</v>
      </c>
      <c r="F25" s="7">
        <v>59.51</v>
      </c>
      <c r="G25" s="7">
        <v>64.65</v>
      </c>
      <c r="H25" s="7">
        <v>72.71</v>
      </c>
      <c r="I25" s="7">
        <v>53.78</v>
      </c>
      <c r="J25" s="7">
        <v>117.7</v>
      </c>
      <c r="K25" s="7">
        <v>83.78</v>
      </c>
      <c r="L25" s="7">
        <v>80.63</v>
      </c>
      <c r="M25" s="7">
        <v>73.52</v>
      </c>
      <c r="N25" s="7">
        <v>68.67</v>
      </c>
      <c r="O25" s="7">
        <v>52.66</v>
      </c>
      <c r="P25" s="7">
        <v>46.96</v>
      </c>
      <c r="Q25" s="7">
        <v>36.67</v>
      </c>
      <c r="R25" s="7">
        <v>2.73</v>
      </c>
      <c r="S25" s="7">
        <v>2.42</v>
      </c>
      <c r="T25" s="7">
        <v>0</v>
      </c>
      <c r="U25" s="7">
        <v>2.16</v>
      </c>
      <c r="V25" s="7">
        <v>0</v>
      </c>
      <c r="W25" s="7">
        <v>1.38</v>
      </c>
      <c r="X25" s="7">
        <v>2.21</v>
      </c>
      <c r="Y25" s="7">
        <v>2.38</v>
      </c>
      <c r="Z25" s="7">
        <v>0.76</v>
      </c>
      <c r="AA25" s="7">
        <v>0.98</v>
      </c>
      <c r="AB25" s="7">
        <v>1.52</v>
      </c>
      <c r="AC25" s="7">
        <v>0.7</v>
      </c>
      <c r="AD25" s="7">
        <v>0</v>
      </c>
      <c r="AE25" s="7">
        <v>0</v>
      </c>
      <c r="AF25" s="7">
        <v>1.07</v>
      </c>
      <c r="AG25" s="7">
        <v>1.04</v>
      </c>
      <c r="AH25" s="7">
        <v>0</v>
      </c>
      <c r="AI25" s="7">
        <v>1.16</v>
      </c>
      <c r="AJ25" s="7">
        <v>0</v>
      </c>
      <c r="AK25" s="7">
        <v>0</v>
      </c>
      <c r="AL25" s="7">
        <v>1.57</v>
      </c>
      <c r="AM25" s="7">
        <v>0</v>
      </c>
      <c r="AN25" s="7">
        <v>1.07</v>
      </c>
      <c r="AO25" s="7">
        <v>0</v>
      </c>
      <c r="AP25" s="7">
        <v>0</v>
      </c>
      <c r="AQ25" s="7">
        <v>0.33</v>
      </c>
      <c r="AR25" s="7">
        <v>0</v>
      </c>
      <c r="AS25" s="7">
        <v>39.05</v>
      </c>
      <c r="AT25" s="7">
        <v>19.55</v>
      </c>
      <c r="AU25" s="7">
        <v>26.3</v>
      </c>
      <c r="AV25" s="7">
        <v>26.25</v>
      </c>
      <c r="AW25" s="7">
        <v>3.22</v>
      </c>
      <c r="AX25" s="7">
        <v>178.92</v>
      </c>
      <c r="AY25" s="7">
        <v>131.94</v>
      </c>
      <c r="AZ25" s="7">
        <v>143.11</v>
      </c>
      <c r="BA25" s="7">
        <v>115.59</v>
      </c>
      <c r="BB25" s="7">
        <v>131.59</v>
      </c>
      <c r="BC25" s="7">
        <v>144.23</v>
      </c>
      <c r="BD25" s="7">
        <v>137.34</v>
      </c>
      <c r="BE25" s="7">
        <v>133.74</v>
      </c>
      <c r="BF25" s="7">
        <v>138.39</v>
      </c>
      <c r="BG25" s="7">
        <v>112.71</v>
      </c>
      <c r="BH25" s="7">
        <v>137.54</v>
      </c>
      <c r="BI25" s="7">
        <v>106.9</v>
      </c>
      <c r="BJ25" s="7">
        <v>103.13</v>
      </c>
      <c r="BK25" s="7">
        <v>4.9</v>
      </c>
      <c r="BL25" s="7">
        <v>5.4</v>
      </c>
      <c r="BM25" s="7">
        <v>4.59</v>
      </c>
      <c r="BN25" s="7">
        <v>2.95</v>
      </c>
      <c r="BO25" s="7">
        <v>0</v>
      </c>
      <c r="BP25" s="7">
        <v>1.67</v>
      </c>
      <c r="BQ25" s="7">
        <v>0</v>
      </c>
      <c r="BR25" s="7">
        <v>0.87</v>
      </c>
      <c r="BS25" s="7">
        <v>0.54</v>
      </c>
      <c r="BT25" s="7">
        <v>1.45</v>
      </c>
      <c r="BU25" s="7">
        <v>0</v>
      </c>
      <c r="BV25" s="7">
        <v>0</v>
      </c>
      <c r="BW25" s="7">
        <v>0</v>
      </c>
      <c r="BX25" s="7">
        <f t="shared" si="4"/>
        <v>2852.26</v>
      </c>
    </row>
    <row r="26" spans="1:76" ht="12.75">
      <c r="A26" s="6">
        <v>22</v>
      </c>
      <c r="B26" s="6" t="s">
        <v>33</v>
      </c>
      <c r="C26" s="7">
        <v>11.02</v>
      </c>
      <c r="D26" s="7">
        <v>12.1</v>
      </c>
      <c r="E26" s="7">
        <v>12.57</v>
      </c>
      <c r="F26" s="7">
        <v>9.42</v>
      </c>
      <c r="G26" s="7">
        <v>12.64</v>
      </c>
      <c r="H26" s="7">
        <v>14.91</v>
      </c>
      <c r="I26" s="7">
        <v>15.91</v>
      </c>
      <c r="J26" s="7">
        <v>30.97</v>
      </c>
      <c r="K26" s="7">
        <v>20.08</v>
      </c>
      <c r="L26" s="7">
        <v>17.69</v>
      </c>
      <c r="M26" s="7">
        <v>37.55</v>
      </c>
      <c r="N26" s="7">
        <v>22.74</v>
      </c>
      <c r="O26" s="7">
        <v>11.46</v>
      </c>
      <c r="P26" s="7">
        <v>5</v>
      </c>
      <c r="Q26" s="7">
        <v>0</v>
      </c>
      <c r="R26" s="7">
        <v>1.09</v>
      </c>
      <c r="S26" s="7">
        <v>0.87</v>
      </c>
      <c r="T26" s="7">
        <v>0</v>
      </c>
      <c r="U26" s="7">
        <v>0</v>
      </c>
      <c r="V26" s="7">
        <v>0</v>
      </c>
      <c r="W26" s="7">
        <v>2.21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1</v>
      </c>
      <c r="AP26" s="7">
        <v>0</v>
      </c>
      <c r="AQ26" s="7">
        <v>0</v>
      </c>
      <c r="AR26" s="7">
        <v>0</v>
      </c>
      <c r="AS26" s="7">
        <v>23.11</v>
      </c>
      <c r="AT26" s="7">
        <v>9.52</v>
      </c>
      <c r="AU26" s="7">
        <v>13.16</v>
      </c>
      <c r="AV26" s="7">
        <v>16.96</v>
      </c>
      <c r="AW26" s="7">
        <v>2.32</v>
      </c>
      <c r="AX26" s="7">
        <v>97.74</v>
      </c>
      <c r="AY26" s="7">
        <v>156.56</v>
      </c>
      <c r="AZ26" s="7">
        <v>115.43</v>
      </c>
      <c r="BA26" s="7">
        <v>99.57</v>
      </c>
      <c r="BB26" s="7">
        <v>114.86</v>
      </c>
      <c r="BC26" s="7">
        <v>120.31</v>
      </c>
      <c r="BD26" s="7">
        <v>99.06</v>
      </c>
      <c r="BE26" s="7">
        <v>117.83</v>
      </c>
      <c r="BF26" s="7">
        <v>84.81</v>
      </c>
      <c r="BG26" s="7">
        <v>92.32</v>
      </c>
      <c r="BH26" s="7">
        <v>33.95</v>
      </c>
      <c r="BI26" s="7">
        <v>23.86</v>
      </c>
      <c r="BJ26" s="7">
        <v>27.62</v>
      </c>
      <c r="BK26" s="7">
        <v>21.33</v>
      </c>
      <c r="BL26" s="7">
        <v>17.6</v>
      </c>
      <c r="BM26" s="7">
        <v>12.62</v>
      </c>
      <c r="BN26" s="7">
        <v>10.44</v>
      </c>
      <c r="BO26" s="7">
        <v>8.19</v>
      </c>
      <c r="BP26" s="7">
        <v>4.79</v>
      </c>
      <c r="BQ26" s="7">
        <v>1.19</v>
      </c>
      <c r="BR26" s="7">
        <v>3.49</v>
      </c>
      <c r="BS26" s="7">
        <v>1.27</v>
      </c>
      <c r="BT26" s="7">
        <v>0.72</v>
      </c>
      <c r="BU26" s="7">
        <v>0.58</v>
      </c>
      <c r="BV26" s="7">
        <v>0.46</v>
      </c>
      <c r="BW26" s="7">
        <v>1.75</v>
      </c>
      <c r="BX26" s="7">
        <f t="shared" si="4"/>
        <v>1572.6499999999994</v>
      </c>
    </row>
    <row r="27" spans="1:76" ht="12.75">
      <c r="A27" s="6">
        <v>23</v>
      </c>
      <c r="B27" s="6" t="s">
        <v>34</v>
      </c>
      <c r="C27" s="7">
        <v>23.63</v>
      </c>
      <c r="D27" s="7">
        <v>16.77</v>
      </c>
      <c r="E27" s="7">
        <v>26.5</v>
      </c>
      <c r="F27" s="7">
        <v>26.5</v>
      </c>
      <c r="G27" s="7">
        <v>41.82</v>
      </c>
      <c r="H27" s="7">
        <v>33.65</v>
      </c>
      <c r="I27" s="7">
        <v>36.27</v>
      </c>
      <c r="J27" s="7">
        <v>39.16</v>
      </c>
      <c r="K27" s="7">
        <v>32.51</v>
      </c>
      <c r="L27" s="7">
        <v>33.7</v>
      </c>
      <c r="M27" s="7">
        <v>47.84</v>
      </c>
      <c r="N27" s="7">
        <v>55.13</v>
      </c>
      <c r="O27" s="7">
        <v>45.44</v>
      </c>
      <c r="P27" s="7">
        <v>41.27</v>
      </c>
      <c r="Q27" s="7">
        <v>0.99</v>
      </c>
      <c r="R27" s="7">
        <v>0.92</v>
      </c>
      <c r="S27" s="7">
        <v>1.01</v>
      </c>
      <c r="T27" s="7">
        <v>0.91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1.01</v>
      </c>
      <c r="AA27" s="7">
        <v>0</v>
      </c>
      <c r="AB27" s="7">
        <v>0</v>
      </c>
      <c r="AC27" s="7">
        <v>0</v>
      </c>
      <c r="AD27" s="7">
        <v>0</v>
      </c>
      <c r="AE27" s="7">
        <v>1.16</v>
      </c>
      <c r="AF27" s="7">
        <v>4.02</v>
      </c>
      <c r="AG27" s="7">
        <v>1.98</v>
      </c>
      <c r="AH27" s="7">
        <v>0</v>
      </c>
      <c r="AI27" s="7">
        <v>4.99</v>
      </c>
      <c r="AJ27" s="7">
        <v>2.55</v>
      </c>
      <c r="AK27" s="7">
        <v>0</v>
      </c>
      <c r="AL27" s="7">
        <v>3.73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0.47</v>
      </c>
      <c r="AS27" s="7">
        <v>14.59</v>
      </c>
      <c r="AT27" s="7">
        <v>14.25</v>
      </c>
      <c r="AU27" s="7">
        <v>10.95</v>
      </c>
      <c r="AV27" s="7">
        <v>11.01</v>
      </c>
      <c r="AW27" s="7">
        <v>2.4</v>
      </c>
      <c r="AX27" s="7">
        <v>87.88</v>
      </c>
      <c r="AY27" s="7">
        <v>91.19</v>
      </c>
      <c r="AZ27" s="7">
        <v>109.57</v>
      </c>
      <c r="BA27" s="7">
        <v>116.76</v>
      </c>
      <c r="BB27" s="7">
        <v>134.81</v>
      </c>
      <c r="BC27" s="7">
        <v>122.19</v>
      </c>
      <c r="BD27" s="7">
        <v>115.87</v>
      </c>
      <c r="BE27" s="7">
        <v>136.04</v>
      </c>
      <c r="BF27" s="7">
        <v>157.14</v>
      </c>
      <c r="BG27" s="7">
        <v>130.5</v>
      </c>
      <c r="BH27" s="7">
        <v>82.29</v>
      </c>
      <c r="BI27" s="7">
        <v>99.68</v>
      </c>
      <c r="BJ27" s="7">
        <v>116.6</v>
      </c>
      <c r="BK27" s="7">
        <v>0.91</v>
      </c>
      <c r="BL27" s="7">
        <v>0.99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f t="shared" si="4"/>
        <v>2079.5499999999997</v>
      </c>
    </row>
    <row r="28" spans="1:76" ht="12.75">
      <c r="A28" s="6">
        <v>24</v>
      </c>
      <c r="B28" s="6" t="s">
        <v>35</v>
      </c>
      <c r="C28" s="7">
        <v>40.51</v>
      </c>
      <c r="D28" s="7">
        <v>31.48</v>
      </c>
      <c r="E28" s="7">
        <v>24.21</v>
      </c>
      <c r="F28" s="7">
        <v>26.63</v>
      </c>
      <c r="G28" s="7">
        <v>18.7</v>
      </c>
      <c r="H28" s="7">
        <v>22.27</v>
      </c>
      <c r="I28" s="7">
        <v>21.79</v>
      </c>
      <c r="J28" s="7">
        <v>14.99</v>
      </c>
      <c r="K28" s="7">
        <v>18.59</v>
      </c>
      <c r="L28" s="7">
        <v>9.34</v>
      </c>
      <c r="M28" s="7">
        <v>26.33</v>
      </c>
      <c r="N28" s="7">
        <v>26.95</v>
      </c>
      <c r="O28" s="7">
        <v>22.09</v>
      </c>
      <c r="P28" s="7">
        <v>12.7</v>
      </c>
      <c r="Q28" s="7">
        <v>7.26</v>
      </c>
      <c r="R28" s="7">
        <v>0</v>
      </c>
      <c r="S28" s="7">
        <v>0</v>
      </c>
      <c r="T28" s="7">
        <v>0.9</v>
      </c>
      <c r="U28" s="7">
        <v>2.27</v>
      </c>
      <c r="V28" s="7">
        <v>0.93</v>
      </c>
      <c r="W28" s="7">
        <v>2.86</v>
      </c>
      <c r="X28" s="7">
        <v>1.27</v>
      </c>
      <c r="Y28" s="7">
        <v>0</v>
      </c>
      <c r="Z28" s="7">
        <v>2.1</v>
      </c>
      <c r="AA28" s="7">
        <v>4.67</v>
      </c>
      <c r="AB28" s="7">
        <v>1.02</v>
      </c>
      <c r="AC28" s="7">
        <v>3.33</v>
      </c>
      <c r="AD28" s="7">
        <v>2.76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0.92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1.14</v>
      </c>
      <c r="AQ28" s="7">
        <v>0</v>
      </c>
      <c r="AR28" s="7">
        <v>2.28</v>
      </c>
      <c r="AS28" s="7">
        <v>22.77</v>
      </c>
      <c r="AT28" s="7">
        <v>18.46</v>
      </c>
      <c r="AU28" s="7">
        <v>7.41</v>
      </c>
      <c r="AV28" s="7">
        <v>29.9</v>
      </c>
      <c r="AW28" s="7">
        <v>4.71</v>
      </c>
      <c r="AX28" s="7">
        <v>165.32</v>
      </c>
      <c r="AY28" s="7">
        <v>167.4</v>
      </c>
      <c r="AZ28" s="7">
        <v>131.81</v>
      </c>
      <c r="BA28" s="7">
        <v>119.79</v>
      </c>
      <c r="BB28" s="7">
        <v>97.27</v>
      </c>
      <c r="BC28" s="7">
        <v>99.7</v>
      </c>
      <c r="BD28" s="7">
        <v>123.89</v>
      </c>
      <c r="BE28" s="7">
        <v>108.91</v>
      </c>
      <c r="BF28" s="7">
        <v>103.76</v>
      </c>
      <c r="BG28" s="7">
        <v>101.34</v>
      </c>
      <c r="BH28" s="7">
        <v>122.44</v>
      </c>
      <c r="BI28" s="7">
        <v>77.78</v>
      </c>
      <c r="BJ28" s="7">
        <v>45.76</v>
      </c>
      <c r="BK28" s="7">
        <v>5.39</v>
      </c>
      <c r="BL28" s="7">
        <v>2.8</v>
      </c>
      <c r="BM28" s="7">
        <v>6.31</v>
      </c>
      <c r="BN28" s="7">
        <v>5.7</v>
      </c>
      <c r="BO28" s="7">
        <v>3.02</v>
      </c>
      <c r="BP28" s="7">
        <v>3.02</v>
      </c>
      <c r="BQ28" s="7">
        <v>2.27</v>
      </c>
      <c r="BR28" s="7">
        <v>3.71</v>
      </c>
      <c r="BS28" s="7">
        <v>1.85</v>
      </c>
      <c r="BT28" s="7">
        <v>2.11</v>
      </c>
      <c r="BU28" s="7">
        <v>3.48</v>
      </c>
      <c r="BV28" s="7">
        <v>0.69</v>
      </c>
      <c r="BW28" s="7">
        <v>0</v>
      </c>
      <c r="BX28" s="7">
        <f t="shared" si="4"/>
        <v>1939.0599999999997</v>
      </c>
    </row>
    <row r="29" spans="1:76" ht="12.75">
      <c r="A29" s="6">
        <v>25</v>
      </c>
      <c r="B29" s="6" t="s">
        <v>36</v>
      </c>
      <c r="C29" s="7">
        <v>35.03</v>
      </c>
      <c r="D29" s="7">
        <v>29.89</v>
      </c>
      <c r="E29" s="7">
        <v>46.62</v>
      </c>
      <c r="F29" s="7">
        <v>62.97</v>
      </c>
      <c r="G29" s="7">
        <v>81.26</v>
      </c>
      <c r="H29" s="7">
        <v>79.99</v>
      </c>
      <c r="I29" s="7">
        <v>86.51</v>
      </c>
      <c r="J29" s="7">
        <v>86.12</v>
      </c>
      <c r="K29" s="7">
        <v>91.18</v>
      </c>
      <c r="L29" s="7">
        <v>81.75</v>
      </c>
      <c r="M29" s="7">
        <v>93.77</v>
      </c>
      <c r="N29" s="7">
        <v>106.75</v>
      </c>
      <c r="O29" s="7">
        <v>89.52</v>
      </c>
      <c r="P29" s="7">
        <v>52.09</v>
      </c>
      <c r="Q29" s="7">
        <v>3.11</v>
      </c>
      <c r="R29" s="7">
        <v>0</v>
      </c>
      <c r="S29" s="7">
        <v>0</v>
      </c>
      <c r="T29" s="7">
        <v>0</v>
      </c>
      <c r="U29" s="7">
        <v>2.08</v>
      </c>
      <c r="V29" s="7">
        <v>1.21</v>
      </c>
      <c r="W29" s="7">
        <v>0</v>
      </c>
      <c r="X29" s="7">
        <v>2.47</v>
      </c>
      <c r="Y29" s="7">
        <v>0</v>
      </c>
      <c r="Z29" s="7">
        <v>0</v>
      </c>
      <c r="AA29" s="7">
        <v>0</v>
      </c>
      <c r="AB29" s="7">
        <v>1</v>
      </c>
      <c r="AC29" s="7">
        <v>1.23</v>
      </c>
      <c r="AD29" s="7">
        <v>0</v>
      </c>
      <c r="AE29" s="7">
        <v>0</v>
      </c>
      <c r="AF29" s="7">
        <v>0</v>
      </c>
      <c r="AG29" s="7">
        <v>0</v>
      </c>
      <c r="AH29" s="7">
        <v>0.28</v>
      </c>
      <c r="AI29" s="7">
        <v>0</v>
      </c>
      <c r="AJ29" s="7">
        <v>0</v>
      </c>
      <c r="AK29" s="7">
        <v>2.45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0.23</v>
      </c>
      <c r="AR29" s="7">
        <v>0.09</v>
      </c>
      <c r="AS29" s="7">
        <v>73.04</v>
      </c>
      <c r="AT29" s="7">
        <v>18.92</v>
      </c>
      <c r="AU29" s="7">
        <v>32.65</v>
      </c>
      <c r="AV29" s="7">
        <v>31.31</v>
      </c>
      <c r="AW29" s="7">
        <v>7.97</v>
      </c>
      <c r="AX29" s="7">
        <v>326.3</v>
      </c>
      <c r="AY29" s="7">
        <v>346.49</v>
      </c>
      <c r="AZ29" s="7">
        <v>307.52</v>
      </c>
      <c r="BA29" s="7">
        <v>292.12</v>
      </c>
      <c r="BB29" s="7">
        <v>308.36</v>
      </c>
      <c r="BC29" s="7">
        <v>296.49</v>
      </c>
      <c r="BD29" s="7">
        <v>294.34</v>
      </c>
      <c r="BE29" s="7">
        <v>269.32</v>
      </c>
      <c r="BF29" s="7">
        <v>238.82</v>
      </c>
      <c r="BG29" s="7">
        <v>236.64</v>
      </c>
      <c r="BH29" s="7">
        <v>252.85</v>
      </c>
      <c r="BI29" s="7">
        <v>178.54</v>
      </c>
      <c r="BJ29" s="7">
        <v>187.51</v>
      </c>
      <c r="BK29" s="7">
        <v>79.55</v>
      </c>
      <c r="BL29" s="7">
        <v>69.2</v>
      </c>
      <c r="BM29" s="7">
        <v>36.06</v>
      </c>
      <c r="BN29" s="7">
        <v>12.96</v>
      </c>
      <c r="BO29" s="7">
        <v>13.22</v>
      </c>
      <c r="BP29" s="7">
        <v>6.59</v>
      </c>
      <c r="BQ29" s="7">
        <v>8.77</v>
      </c>
      <c r="BR29" s="7">
        <v>7.82</v>
      </c>
      <c r="BS29" s="7">
        <v>11.47</v>
      </c>
      <c r="BT29" s="7">
        <v>9.03</v>
      </c>
      <c r="BU29" s="7">
        <v>3.3</v>
      </c>
      <c r="BV29" s="7">
        <v>9.42</v>
      </c>
      <c r="BW29" s="7">
        <v>0.95</v>
      </c>
      <c r="BX29" s="7">
        <f t="shared" si="4"/>
        <v>5005.130000000003</v>
      </c>
    </row>
    <row r="30" spans="1:76" ht="12.75">
      <c r="A30" s="6">
        <v>26</v>
      </c>
      <c r="B30" s="6" t="s">
        <v>37</v>
      </c>
      <c r="C30" s="7">
        <v>27.21</v>
      </c>
      <c r="D30" s="7">
        <v>56.73</v>
      </c>
      <c r="E30" s="7">
        <v>86.06</v>
      </c>
      <c r="F30" s="7">
        <v>76.79</v>
      </c>
      <c r="G30" s="7">
        <v>120.2</v>
      </c>
      <c r="H30" s="7">
        <v>119.35</v>
      </c>
      <c r="I30" s="7">
        <v>150.93</v>
      </c>
      <c r="J30" s="7">
        <v>97.46</v>
      </c>
      <c r="K30" s="7">
        <v>111</v>
      </c>
      <c r="L30" s="7">
        <v>103.61</v>
      </c>
      <c r="M30" s="7">
        <v>102.57</v>
      </c>
      <c r="N30" s="7">
        <v>103.18</v>
      </c>
      <c r="O30" s="7">
        <v>71.25</v>
      </c>
      <c r="P30" s="7">
        <v>89</v>
      </c>
      <c r="Q30" s="7">
        <v>2.35</v>
      </c>
      <c r="R30" s="7">
        <v>1</v>
      </c>
      <c r="S30" s="7">
        <v>1.02</v>
      </c>
      <c r="T30" s="7">
        <v>1.02</v>
      </c>
      <c r="U30" s="7">
        <v>0</v>
      </c>
      <c r="V30" s="7">
        <v>2.87</v>
      </c>
      <c r="W30" s="7">
        <v>2.44</v>
      </c>
      <c r="X30" s="7">
        <v>2.42</v>
      </c>
      <c r="Y30" s="7">
        <v>2.27</v>
      </c>
      <c r="Z30" s="7">
        <v>0</v>
      </c>
      <c r="AA30" s="7">
        <v>0</v>
      </c>
      <c r="AB30" s="7">
        <v>0</v>
      </c>
      <c r="AC30" s="7">
        <v>0</v>
      </c>
      <c r="AD30" s="7">
        <v>1.14</v>
      </c>
      <c r="AE30" s="7">
        <v>4.62</v>
      </c>
      <c r="AF30" s="7">
        <v>0</v>
      </c>
      <c r="AG30" s="7">
        <v>0</v>
      </c>
      <c r="AH30" s="7">
        <v>1.21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0.48</v>
      </c>
      <c r="AO30" s="7">
        <v>0.33</v>
      </c>
      <c r="AP30" s="7">
        <v>0</v>
      </c>
      <c r="AQ30" s="7">
        <v>0.51</v>
      </c>
      <c r="AR30" s="7">
        <v>3.42</v>
      </c>
      <c r="AS30" s="7">
        <v>52.04</v>
      </c>
      <c r="AT30" s="7">
        <v>73.27</v>
      </c>
      <c r="AU30" s="7">
        <v>73.96</v>
      </c>
      <c r="AV30" s="7">
        <v>86.52</v>
      </c>
      <c r="AW30" s="7">
        <v>11.36</v>
      </c>
      <c r="AX30" s="7">
        <v>485.24</v>
      </c>
      <c r="AY30" s="7">
        <v>486.72</v>
      </c>
      <c r="AZ30" s="7">
        <v>465.28</v>
      </c>
      <c r="BA30" s="7">
        <v>449.86</v>
      </c>
      <c r="BB30" s="7">
        <v>444.14</v>
      </c>
      <c r="BC30" s="7">
        <v>426.82</v>
      </c>
      <c r="BD30" s="7">
        <v>382.52</v>
      </c>
      <c r="BE30" s="7">
        <v>435.12</v>
      </c>
      <c r="BF30" s="7">
        <v>369.03</v>
      </c>
      <c r="BG30" s="7">
        <v>376.54</v>
      </c>
      <c r="BH30" s="7">
        <v>302.43</v>
      </c>
      <c r="BI30" s="7">
        <v>303.93</v>
      </c>
      <c r="BJ30" s="7">
        <v>319.55</v>
      </c>
      <c r="BK30" s="7">
        <v>79.71</v>
      </c>
      <c r="BL30" s="7">
        <v>71.5</v>
      </c>
      <c r="BM30" s="7">
        <v>48.01</v>
      </c>
      <c r="BN30" s="7">
        <v>27.33</v>
      </c>
      <c r="BO30" s="7">
        <v>22.14</v>
      </c>
      <c r="BP30" s="7">
        <v>19.82</v>
      </c>
      <c r="BQ30" s="7">
        <v>19.29</v>
      </c>
      <c r="BR30" s="7">
        <v>28.06</v>
      </c>
      <c r="BS30" s="7">
        <v>28.5</v>
      </c>
      <c r="BT30" s="7">
        <v>29.71</v>
      </c>
      <c r="BU30" s="7">
        <v>14.73</v>
      </c>
      <c r="BV30" s="7">
        <v>14.45</v>
      </c>
      <c r="BW30" s="7">
        <v>10.72</v>
      </c>
      <c r="BX30" s="7">
        <f t="shared" si="4"/>
        <v>7300.740000000001</v>
      </c>
    </row>
    <row r="31" spans="1:76" ht="12.75">
      <c r="A31" s="6">
        <v>27</v>
      </c>
      <c r="B31" s="6" t="s">
        <v>38</v>
      </c>
      <c r="C31" s="7">
        <v>150.36</v>
      </c>
      <c r="D31" s="7">
        <v>205.39</v>
      </c>
      <c r="E31" s="7">
        <v>256.31</v>
      </c>
      <c r="F31" s="7">
        <v>304.13</v>
      </c>
      <c r="G31" s="7">
        <v>374.97</v>
      </c>
      <c r="H31" s="7">
        <v>363.86</v>
      </c>
      <c r="I31" s="7">
        <v>320.21</v>
      </c>
      <c r="J31" s="7">
        <v>391.73</v>
      </c>
      <c r="K31" s="7">
        <v>351.01</v>
      </c>
      <c r="L31" s="7">
        <v>333.34</v>
      </c>
      <c r="M31" s="7">
        <v>432.89</v>
      </c>
      <c r="N31" s="7">
        <v>348.37</v>
      </c>
      <c r="O31" s="7">
        <v>251.23</v>
      </c>
      <c r="P31" s="7">
        <v>173.32</v>
      </c>
      <c r="Q31" s="7">
        <v>7.73</v>
      </c>
      <c r="R31" s="7">
        <v>8.85</v>
      </c>
      <c r="S31" s="7">
        <v>7.06</v>
      </c>
      <c r="T31" s="7">
        <v>5.56</v>
      </c>
      <c r="U31" s="7">
        <v>11.26</v>
      </c>
      <c r="V31" s="7">
        <v>4.43</v>
      </c>
      <c r="W31" s="7">
        <v>7.81</v>
      </c>
      <c r="X31" s="7">
        <v>8.04</v>
      </c>
      <c r="Y31" s="7">
        <v>10.01</v>
      </c>
      <c r="Z31" s="7">
        <v>6.97</v>
      </c>
      <c r="AA31" s="7">
        <v>3.79</v>
      </c>
      <c r="AB31" s="7">
        <v>1.89</v>
      </c>
      <c r="AC31" s="7">
        <v>2.96</v>
      </c>
      <c r="AD31" s="7">
        <v>7.71</v>
      </c>
      <c r="AE31" s="7">
        <v>1.95</v>
      </c>
      <c r="AF31" s="7">
        <v>1.47</v>
      </c>
      <c r="AG31" s="7">
        <v>1.55</v>
      </c>
      <c r="AH31" s="7">
        <v>2.55</v>
      </c>
      <c r="AI31" s="7">
        <v>1.17</v>
      </c>
      <c r="AJ31" s="7">
        <v>0.22</v>
      </c>
      <c r="AK31" s="7">
        <v>1.3</v>
      </c>
      <c r="AL31" s="7">
        <v>1.14</v>
      </c>
      <c r="AM31" s="7">
        <v>2.3</v>
      </c>
      <c r="AN31" s="7">
        <v>1.28</v>
      </c>
      <c r="AO31" s="7">
        <v>7.53</v>
      </c>
      <c r="AP31" s="7">
        <v>1.31</v>
      </c>
      <c r="AQ31" s="7">
        <v>2.71</v>
      </c>
      <c r="AR31" s="7">
        <v>1.9</v>
      </c>
      <c r="AS31" s="7">
        <v>162.68</v>
      </c>
      <c r="AT31" s="7">
        <v>161.44</v>
      </c>
      <c r="AU31" s="7">
        <v>208.67</v>
      </c>
      <c r="AV31" s="7">
        <v>278.41</v>
      </c>
      <c r="AW31" s="7">
        <v>29.96</v>
      </c>
      <c r="AX31" s="7">
        <v>1573.89</v>
      </c>
      <c r="AY31" s="7">
        <v>1603.63</v>
      </c>
      <c r="AZ31" s="7">
        <v>1558.37</v>
      </c>
      <c r="BA31" s="7">
        <v>1481.13</v>
      </c>
      <c r="BB31" s="7">
        <v>1469.94</v>
      </c>
      <c r="BC31" s="7">
        <v>1394.37</v>
      </c>
      <c r="BD31" s="7">
        <v>1487.09</v>
      </c>
      <c r="BE31" s="7">
        <v>1420.92</v>
      </c>
      <c r="BF31" s="7">
        <v>1414.99</v>
      </c>
      <c r="BG31" s="7">
        <v>1793.42</v>
      </c>
      <c r="BH31" s="7">
        <v>1431.55</v>
      </c>
      <c r="BI31" s="7">
        <v>1130.55</v>
      </c>
      <c r="BJ31" s="7">
        <v>786.82</v>
      </c>
      <c r="BK31" s="7">
        <v>39.12</v>
      </c>
      <c r="BL31" s="7">
        <v>30.37</v>
      </c>
      <c r="BM31" s="7">
        <v>27.7</v>
      </c>
      <c r="BN31" s="7">
        <v>20.19</v>
      </c>
      <c r="BO31" s="7">
        <v>53.39</v>
      </c>
      <c r="BP31" s="7">
        <v>42.8</v>
      </c>
      <c r="BQ31" s="7">
        <v>15.82</v>
      </c>
      <c r="BR31" s="7">
        <v>27.37</v>
      </c>
      <c r="BS31" s="7">
        <v>21.21</v>
      </c>
      <c r="BT31" s="7">
        <v>23.83</v>
      </c>
      <c r="BU31" s="7">
        <v>16.3</v>
      </c>
      <c r="BV31" s="7">
        <v>19.23</v>
      </c>
      <c r="BW31" s="7">
        <v>10.06</v>
      </c>
      <c r="BX31" s="7">
        <f t="shared" si="4"/>
        <v>24114.790000000005</v>
      </c>
    </row>
    <row r="32" spans="1:76" ht="12.75">
      <c r="A32" s="6">
        <v>28</v>
      </c>
      <c r="B32" s="6" t="s">
        <v>39</v>
      </c>
      <c r="C32" s="7">
        <v>46.29</v>
      </c>
      <c r="D32" s="7">
        <v>113.69</v>
      </c>
      <c r="E32" s="7">
        <v>142.16</v>
      </c>
      <c r="F32" s="7">
        <v>132.89</v>
      </c>
      <c r="G32" s="7">
        <v>188.93</v>
      </c>
      <c r="H32" s="7">
        <v>157.92</v>
      </c>
      <c r="I32" s="7">
        <v>194.47</v>
      </c>
      <c r="J32" s="7">
        <v>180.46</v>
      </c>
      <c r="K32" s="7">
        <v>173.91</v>
      </c>
      <c r="L32" s="7">
        <v>164.09</v>
      </c>
      <c r="M32" s="7">
        <v>207.31</v>
      </c>
      <c r="N32" s="7">
        <v>172.31</v>
      </c>
      <c r="O32" s="7">
        <v>130.5</v>
      </c>
      <c r="P32" s="7">
        <v>125</v>
      </c>
      <c r="Q32" s="7">
        <v>4.57</v>
      </c>
      <c r="R32" s="7">
        <v>17.55</v>
      </c>
      <c r="S32" s="7">
        <v>8.98</v>
      </c>
      <c r="T32" s="7">
        <v>5.79</v>
      </c>
      <c r="U32" s="7">
        <v>1.59</v>
      </c>
      <c r="V32" s="7">
        <v>10.54</v>
      </c>
      <c r="W32" s="7">
        <v>12.74</v>
      </c>
      <c r="X32" s="7">
        <v>6.81</v>
      </c>
      <c r="Y32" s="7">
        <v>12.68</v>
      </c>
      <c r="Z32" s="7">
        <v>18.81</v>
      </c>
      <c r="AA32" s="7">
        <v>22.6</v>
      </c>
      <c r="AB32" s="7">
        <v>13.38</v>
      </c>
      <c r="AC32" s="7">
        <v>6.11</v>
      </c>
      <c r="AD32" s="7">
        <v>4.48</v>
      </c>
      <c r="AE32" s="7">
        <v>0</v>
      </c>
      <c r="AF32" s="7">
        <v>2.5</v>
      </c>
      <c r="AG32" s="7">
        <v>1.66</v>
      </c>
      <c r="AH32" s="7">
        <v>1.46</v>
      </c>
      <c r="AI32" s="7">
        <v>3.06</v>
      </c>
      <c r="AJ32" s="7">
        <v>0</v>
      </c>
      <c r="AK32" s="7">
        <v>2.51</v>
      </c>
      <c r="AL32" s="7">
        <v>0.99</v>
      </c>
      <c r="AM32" s="7">
        <v>3.68</v>
      </c>
      <c r="AN32" s="7">
        <v>3.64</v>
      </c>
      <c r="AO32" s="7">
        <v>7.96</v>
      </c>
      <c r="AP32" s="7">
        <v>4.3</v>
      </c>
      <c r="AQ32" s="7">
        <v>1.88</v>
      </c>
      <c r="AR32" s="7">
        <v>0.68</v>
      </c>
      <c r="AS32" s="7">
        <v>98.07</v>
      </c>
      <c r="AT32" s="7">
        <v>60.66</v>
      </c>
      <c r="AU32" s="7">
        <v>95</v>
      </c>
      <c r="AV32" s="7">
        <v>152.21</v>
      </c>
      <c r="AW32" s="7">
        <v>24.43</v>
      </c>
      <c r="AX32" s="7">
        <v>545.78</v>
      </c>
      <c r="AY32" s="7">
        <v>799.22</v>
      </c>
      <c r="AZ32" s="7">
        <v>811.06</v>
      </c>
      <c r="BA32" s="7">
        <v>771.55</v>
      </c>
      <c r="BB32" s="7">
        <v>693.84</v>
      </c>
      <c r="BC32" s="7">
        <v>758.25</v>
      </c>
      <c r="BD32" s="7">
        <v>750.54</v>
      </c>
      <c r="BE32" s="7">
        <v>701.99</v>
      </c>
      <c r="BF32" s="7">
        <v>737.03</v>
      </c>
      <c r="BG32" s="7">
        <v>879.17</v>
      </c>
      <c r="BH32" s="7">
        <v>609.3</v>
      </c>
      <c r="BI32" s="7">
        <v>570.68</v>
      </c>
      <c r="BJ32" s="7">
        <v>426.49</v>
      </c>
      <c r="BK32" s="7">
        <v>289.44</v>
      </c>
      <c r="BL32" s="7">
        <v>156.07</v>
      </c>
      <c r="BM32" s="7">
        <v>91.63</v>
      </c>
      <c r="BN32" s="7">
        <v>37.6</v>
      </c>
      <c r="BO32" s="7">
        <v>36.32</v>
      </c>
      <c r="BP32" s="7">
        <v>32.39</v>
      </c>
      <c r="BQ32" s="7">
        <v>20.35</v>
      </c>
      <c r="BR32" s="7">
        <v>27.94</v>
      </c>
      <c r="BS32" s="7">
        <v>20.8</v>
      </c>
      <c r="BT32" s="7">
        <v>25.53</v>
      </c>
      <c r="BU32" s="7">
        <v>10.87</v>
      </c>
      <c r="BV32" s="7">
        <v>18.35</v>
      </c>
      <c r="BW32" s="7">
        <v>6.16</v>
      </c>
      <c r="BX32" s="7">
        <f t="shared" si="4"/>
        <v>12569.6</v>
      </c>
    </row>
    <row r="33" spans="1:76" ht="12.75">
      <c r="A33" s="6">
        <v>29</v>
      </c>
      <c r="B33" s="6" t="s">
        <v>40</v>
      </c>
      <c r="C33" s="7">
        <v>883.14</v>
      </c>
      <c r="D33" s="7">
        <v>1701.01</v>
      </c>
      <c r="E33" s="7">
        <v>2459.34</v>
      </c>
      <c r="F33" s="7">
        <v>3265.97</v>
      </c>
      <c r="G33" s="7">
        <v>3989.34</v>
      </c>
      <c r="H33" s="7">
        <v>3892.09</v>
      </c>
      <c r="I33" s="7">
        <v>3974.75</v>
      </c>
      <c r="J33" s="7">
        <v>3646.61</v>
      </c>
      <c r="K33" s="7">
        <v>3613.43</v>
      </c>
      <c r="L33" s="7">
        <v>3182.1</v>
      </c>
      <c r="M33" s="7">
        <v>2336.78</v>
      </c>
      <c r="N33" s="7">
        <v>1727.62</v>
      </c>
      <c r="O33" s="7">
        <v>1385.52</v>
      </c>
      <c r="P33" s="7">
        <v>1252.45</v>
      </c>
      <c r="Q33" s="7">
        <v>72.27</v>
      </c>
      <c r="R33" s="7">
        <v>63.94</v>
      </c>
      <c r="S33" s="7">
        <v>58.4</v>
      </c>
      <c r="T33" s="7">
        <v>67.94</v>
      </c>
      <c r="U33" s="7">
        <v>82.93</v>
      </c>
      <c r="V33" s="7">
        <v>90.83</v>
      </c>
      <c r="W33" s="7">
        <v>70.11</v>
      </c>
      <c r="X33" s="7">
        <v>95</v>
      </c>
      <c r="Y33" s="7">
        <v>89.43</v>
      </c>
      <c r="Z33" s="7">
        <v>111.21</v>
      </c>
      <c r="AA33" s="7">
        <v>89.51</v>
      </c>
      <c r="AB33" s="7">
        <v>75.06</v>
      </c>
      <c r="AC33" s="7">
        <v>56.83</v>
      </c>
      <c r="AD33" s="7">
        <v>121.73</v>
      </c>
      <c r="AE33" s="7">
        <v>10.13</v>
      </c>
      <c r="AF33" s="7">
        <v>6.67</v>
      </c>
      <c r="AG33" s="7">
        <v>5.34</v>
      </c>
      <c r="AH33" s="7">
        <v>12.52</v>
      </c>
      <c r="AI33" s="7">
        <v>16.14</v>
      </c>
      <c r="AJ33" s="7">
        <v>14.29</v>
      </c>
      <c r="AK33" s="7">
        <v>21.88</v>
      </c>
      <c r="AL33" s="7">
        <v>22.26</v>
      </c>
      <c r="AM33" s="7">
        <v>13.24</v>
      </c>
      <c r="AN33" s="7">
        <v>31.51</v>
      </c>
      <c r="AO33" s="7">
        <v>34.34</v>
      </c>
      <c r="AP33" s="7">
        <v>54.61</v>
      </c>
      <c r="AQ33" s="7">
        <v>27.27</v>
      </c>
      <c r="AR33" s="7">
        <v>39.42</v>
      </c>
      <c r="AS33" s="7">
        <v>1802.44</v>
      </c>
      <c r="AT33" s="7">
        <v>1504.96</v>
      </c>
      <c r="AU33" s="7">
        <v>2222.36</v>
      </c>
      <c r="AV33" s="7">
        <v>2611.5</v>
      </c>
      <c r="AW33" s="7">
        <v>213.64</v>
      </c>
      <c r="AX33" s="7">
        <v>10469.72</v>
      </c>
      <c r="AY33" s="7">
        <v>11607.4</v>
      </c>
      <c r="AZ33" s="7">
        <v>10660.66</v>
      </c>
      <c r="BA33" s="7">
        <v>10576.03</v>
      </c>
      <c r="BB33" s="7">
        <v>10341.5</v>
      </c>
      <c r="BC33" s="7">
        <v>10360.82</v>
      </c>
      <c r="BD33" s="7">
        <v>11602.51</v>
      </c>
      <c r="BE33" s="7">
        <v>11554.88</v>
      </c>
      <c r="BF33" s="7">
        <v>11089.69</v>
      </c>
      <c r="BG33" s="7">
        <v>11830.89</v>
      </c>
      <c r="BH33" s="7">
        <v>10402.55</v>
      </c>
      <c r="BI33" s="7">
        <v>8992.09</v>
      </c>
      <c r="BJ33" s="7">
        <v>7524.29</v>
      </c>
      <c r="BK33" s="7">
        <v>3021.08</v>
      </c>
      <c r="BL33" s="7">
        <v>2756.64</v>
      </c>
      <c r="BM33" s="7">
        <v>2330.42</v>
      </c>
      <c r="BN33" s="7">
        <v>2069.45</v>
      </c>
      <c r="BO33" s="7">
        <v>1569.25</v>
      </c>
      <c r="BP33" s="7">
        <v>1266.96</v>
      </c>
      <c r="BQ33" s="7">
        <v>784.2</v>
      </c>
      <c r="BR33" s="7">
        <v>792.87</v>
      </c>
      <c r="BS33" s="7">
        <v>736.78</v>
      </c>
      <c r="BT33" s="7">
        <v>653.13</v>
      </c>
      <c r="BU33" s="7">
        <v>550.51</v>
      </c>
      <c r="BV33" s="7">
        <v>422.42</v>
      </c>
      <c r="BW33" s="7">
        <v>272.5</v>
      </c>
      <c r="BX33" s="7">
        <f t="shared" si="4"/>
        <v>201359.1</v>
      </c>
    </row>
    <row r="34" spans="1:76" ht="12.75">
      <c r="A34" s="6">
        <v>30</v>
      </c>
      <c r="B34" s="6" t="s">
        <v>41</v>
      </c>
      <c r="C34" s="7">
        <v>20.71</v>
      </c>
      <c r="D34" s="7">
        <v>41.69</v>
      </c>
      <c r="E34" s="7">
        <v>48.33</v>
      </c>
      <c r="F34" s="7">
        <v>33.97</v>
      </c>
      <c r="G34" s="7">
        <v>26.9</v>
      </c>
      <c r="H34" s="7">
        <v>38.28</v>
      </c>
      <c r="I34" s="7">
        <v>39.45</v>
      </c>
      <c r="J34" s="7">
        <v>40.54</v>
      </c>
      <c r="K34" s="7">
        <v>53.77</v>
      </c>
      <c r="L34" s="7">
        <v>37.71</v>
      </c>
      <c r="M34" s="7">
        <v>50.24</v>
      </c>
      <c r="N34" s="7">
        <v>34.33</v>
      </c>
      <c r="O34" s="7">
        <v>29.42</v>
      </c>
      <c r="P34" s="7">
        <v>28.75</v>
      </c>
      <c r="Q34" s="7">
        <v>0</v>
      </c>
      <c r="R34" s="7">
        <v>0</v>
      </c>
      <c r="S34" s="7">
        <v>0</v>
      </c>
      <c r="T34" s="7">
        <v>1.1</v>
      </c>
      <c r="U34" s="7">
        <v>0</v>
      </c>
      <c r="V34" s="7">
        <v>1.02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1.15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0.13</v>
      </c>
      <c r="AQ34" s="7">
        <v>0</v>
      </c>
      <c r="AR34" s="7">
        <v>0</v>
      </c>
      <c r="AS34" s="7">
        <v>44.92</v>
      </c>
      <c r="AT34" s="7">
        <v>37.44</v>
      </c>
      <c r="AU34" s="7">
        <v>26.98</v>
      </c>
      <c r="AV34" s="7">
        <v>24.92</v>
      </c>
      <c r="AW34" s="7">
        <v>1.04</v>
      </c>
      <c r="AX34" s="7">
        <v>254.23</v>
      </c>
      <c r="AY34" s="7">
        <v>241.98</v>
      </c>
      <c r="AZ34" s="7">
        <v>212.22</v>
      </c>
      <c r="BA34" s="7">
        <v>206.4</v>
      </c>
      <c r="BB34" s="7">
        <v>187.02</v>
      </c>
      <c r="BC34" s="7">
        <v>227.25</v>
      </c>
      <c r="BD34" s="7">
        <v>239.59</v>
      </c>
      <c r="BE34" s="7">
        <v>252.18</v>
      </c>
      <c r="BF34" s="7">
        <v>236.05</v>
      </c>
      <c r="BG34" s="7">
        <v>200.46</v>
      </c>
      <c r="BH34" s="7">
        <v>180.77</v>
      </c>
      <c r="BI34" s="7">
        <v>171.4</v>
      </c>
      <c r="BJ34" s="7">
        <v>160.3</v>
      </c>
      <c r="BK34" s="7">
        <v>1.09</v>
      </c>
      <c r="BL34" s="7">
        <v>1.1</v>
      </c>
      <c r="BM34" s="7">
        <v>1.1</v>
      </c>
      <c r="BN34" s="7">
        <v>0</v>
      </c>
      <c r="BO34" s="7">
        <v>0.7</v>
      </c>
      <c r="BP34" s="7">
        <v>1</v>
      </c>
      <c r="BQ34" s="7">
        <v>0</v>
      </c>
      <c r="BR34" s="7">
        <v>0</v>
      </c>
      <c r="BS34" s="7">
        <v>0.14</v>
      </c>
      <c r="BT34" s="7">
        <v>0</v>
      </c>
      <c r="BU34" s="7">
        <v>0</v>
      </c>
      <c r="BV34" s="7">
        <v>0</v>
      </c>
      <c r="BW34" s="7">
        <v>0</v>
      </c>
      <c r="BX34" s="7">
        <f t="shared" si="4"/>
        <v>3437.77</v>
      </c>
    </row>
    <row r="35" spans="1:76" ht="12.75">
      <c r="A35" s="6">
        <v>31</v>
      </c>
      <c r="B35" s="6" t="s">
        <v>42</v>
      </c>
      <c r="C35" s="7">
        <v>79.7</v>
      </c>
      <c r="D35" s="7">
        <v>110.49</v>
      </c>
      <c r="E35" s="7">
        <v>145.64</v>
      </c>
      <c r="F35" s="7">
        <v>196.9</v>
      </c>
      <c r="G35" s="7">
        <v>253.65</v>
      </c>
      <c r="H35" s="7">
        <v>240.89</v>
      </c>
      <c r="I35" s="7">
        <v>293.75</v>
      </c>
      <c r="J35" s="7">
        <v>301.67</v>
      </c>
      <c r="K35" s="7">
        <v>303.2</v>
      </c>
      <c r="L35" s="7">
        <v>275.81</v>
      </c>
      <c r="M35" s="7">
        <v>317.43</v>
      </c>
      <c r="N35" s="7">
        <v>276.94</v>
      </c>
      <c r="O35" s="7">
        <v>235.4</v>
      </c>
      <c r="P35" s="7">
        <v>198.89</v>
      </c>
      <c r="Q35" s="7">
        <v>2.27</v>
      </c>
      <c r="R35" s="7">
        <v>3.1</v>
      </c>
      <c r="S35" s="7">
        <v>3.25</v>
      </c>
      <c r="T35" s="7">
        <v>3.34</v>
      </c>
      <c r="U35" s="7">
        <v>11.45</v>
      </c>
      <c r="V35" s="7">
        <v>6.66</v>
      </c>
      <c r="W35" s="7">
        <v>5.5</v>
      </c>
      <c r="X35" s="7">
        <v>4.92</v>
      </c>
      <c r="Y35" s="7">
        <v>14.46</v>
      </c>
      <c r="Z35" s="7">
        <v>8.55</v>
      </c>
      <c r="AA35" s="7">
        <v>14.23</v>
      </c>
      <c r="AB35" s="7">
        <v>1.58</v>
      </c>
      <c r="AC35" s="7">
        <v>1.42</v>
      </c>
      <c r="AD35" s="7">
        <v>11.49</v>
      </c>
      <c r="AE35" s="7">
        <v>4.2</v>
      </c>
      <c r="AF35" s="7">
        <v>2.1</v>
      </c>
      <c r="AG35" s="7">
        <v>2.24</v>
      </c>
      <c r="AH35" s="7">
        <v>0.12</v>
      </c>
      <c r="AI35" s="7">
        <v>2.04</v>
      </c>
      <c r="AJ35" s="7">
        <v>1.36</v>
      </c>
      <c r="AK35" s="7">
        <v>2.43</v>
      </c>
      <c r="AL35" s="7">
        <v>2.02</v>
      </c>
      <c r="AM35" s="7">
        <v>1.97</v>
      </c>
      <c r="AN35" s="7">
        <v>0.03</v>
      </c>
      <c r="AO35" s="7">
        <v>3.69</v>
      </c>
      <c r="AP35" s="7">
        <v>0.85</v>
      </c>
      <c r="AQ35" s="7">
        <v>4.03</v>
      </c>
      <c r="AR35" s="7">
        <v>8.74</v>
      </c>
      <c r="AS35" s="7">
        <v>104.43</v>
      </c>
      <c r="AT35" s="7">
        <v>123.22</v>
      </c>
      <c r="AU35" s="7">
        <v>145.03</v>
      </c>
      <c r="AV35" s="7">
        <v>154.03</v>
      </c>
      <c r="AW35" s="7">
        <v>21.15</v>
      </c>
      <c r="AX35" s="7">
        <v>978.97</v>
      </c>
      <c r="AY35" s="7">
        <v>1098.01</v>
      </c>
      <c r="AZ35" s="7">
        <v>1032.99</v>
      </c>
      <c r="BA35" s="7">
        <v>1058.75</v>
      </c>
      <c r="BB35" s="7">
        <v>1098.18</v>
      </c>
      <c r="BC35" s="7">
        <v>1022.87</v>
      </c>
      <c r="BD35" s="7">
        <v>988.18</v>
      </c>
      <c r="BE35" s="7">
        <v>1064.87</v>
      </c>
      <c r="BF35" s="7">
        <v>939.55</v>
      </c>
      <c r="BG35" s="7">
        <v>1196.04</v>
      </c>
      <c r="BH35" s="7">
        <v>959.59</v>
      </c>
      <c r="BI35" s="7">
        <v>835.39</v>
      </c>
      <c r="BJ35" s="7">
        <v>755.31</v>
      </c>
      <c r="BK35" s="7">
        <v>148.37</v>
      </c>
      <c r="BL35" s="7">
        <v>158.38</v>
      </c>
      <c r="BM35" s="7">
        <v>138.38</v>
      </c>
      <c r="BN35" s="7">
        <v>63.04</v>
      </c>
      <c r="BO35" s="7">
        <v>40.75</v>
      </c>
      <c r="BP35" s="7">
        <v>21.3</v>
      </c>
      <c r="BQ35" s="7">
        <v>16.93</v>
      </c>
      <c r="BR35" s="7">
        <v>30.12</v>
      </c>
      <c r="BS35" s="7">
        <v>38.57</v>
      </c>
      <c r="BT35" s="7">
        <v>46.9</v>
      </c>
      <c r="BU35" s="7">
        <v>36.93</v>
      </c>
      <c r="BV35" s="7">
        <v>25.87</v>
      </c>
      <c r="BW35" s="7">
        <v>10.64</v>
      </c>
      <c r="BX35" s="7">
        <f t="shared" si="4"/>
        <v>17711.140000000003</v>
      </c>
    </row>
    <row r="36" spans="1:76" ht="12.75">
      <c r="A36" s="6">
        <v>32</v>
      </c>
      <c r="B36" s="6" t="s">
        <v>43</v>
      </c>
      <c r="C36" s="7">
        <v>74.32</v>
      </c>
      <c r="D36" s="7">
        <v>108.86</v>
      </c>
      <c r="E36" s="7">
        <v>137.25</v>
      </c>
      <c r="F36" s="7">
        <v>134.84</v>
      </c>
      <c r="G36" s="7">
        <v>147.4</v>
      </c>
      <c r="H36" s="7">
        <v>132.23</v>
      </c>
      <c r="I36" s="7">
        <v>99.67</v>
      </c>
      <c r="J36" s="7">
        <v>119.32</v>
      </c>
      <c r="K36" s="7">
        <v>92.44</v>
      </c>
      <c r="L36" s="7">
        <v>92.75</v>
      </c>
      <c r="M36" s="7">
        <v>118.29</v>
      </c>
      <c r="N36" s="7">
        <v>89.74</v>
      </c>
      <c r="O36" s="7">
        <v>48.82</v>
      </c>
      <c r="P36" s="7">
        <v>48.41</v>
      </c>
      <c r="Q36" s="7">
        <v>9.2</v>
      </c>
      <c r="R36" s="7">
        <v>6.19</v>
      </c>
      <c r="S36" s="7">
        <v>7.2</v>
      </c>
      <c r="T36" s="7">
        <v>5.15</v>
      </c>
      <c r="U36" s="7">
        <v>15.63</v>
      </c>
      <c r="V36" s="7">
        <v>12.24</v>
      </c>
      <c r="W36" s="7">
        <v>6.6</v>
      </c>
      <c r="X36" s="7">
        <v>16.37</v>
      </c>
      <c r="Y36" s="7">
        <v>13.1</v>
      </c>
      <c r="Z36" s="7">
        <v>15.56</v>
      </c>
      <c r="AA36" s="7">
        <v>14.07</v>
      </c>
      <c r="AB36" s="7">
        <v>11.31</v>
      </c>
      <c r="AC36" s="7">
        <v>9.13</v>
      </c>
      <c r="AD36" s="7">
        <v>9.86</v>
      </c>
      <c r="AE36" s="7">
        <v>0</v>
      </c>
      <c r="AF36" s="7">
        <v>1.5</v>
      </c>
      <c r="AG36" s="7">
        <v>1</v>
      </c>
      <c r="AH36" s="7">
        <v>1.09</v>
      </c>
      <c r="AI36" s="7">
        <v>0.97</v>
      </c>
      <c r="AJ36" s="7">
        <v>0</v>
      </c>
      <c r="AK36" s="7">
        <v>0</v>
      </c>
      <c r="AL36" s="7">
        <v>0.35</v>
      </c>
      <c r="AM36" s="7">
        <v>0.88</v>
      </c>
      <c r="AN36" s="7">
        <v>0.6</v>
      </c>
      <c r="AO36" s="7">
        <v>0</v>
      </c>
      <c r="AP36" s="7">
        <v>0.2</v>
      </c>
      <c r="AQ36" s="7">
        <v>0</v>
      </c>
      <c r="AR36" s="7">
        <v>0</v>
      </c>
      <c r="AS36" s="7">
        <v>103.04</v>
      </c>
      <c r="AT36" s="7">
        <v>55.89</v>
      </c>
      <c r="AU36" s="7">
        <v>54.25</v>
      </c>
      <c r="AV36" s="7">
        <v>65.91</v>
      </c>
      <c r="AW36" s="7">
        <v>20.55</v>
      </c>
      <c r="AX36" s="7">
        <v>416.2</v>
      </c>
      <c r="AY36" s="7">
        <v>392.82</v>
      </c>
      <c r="AZ36" s="7">
        <v>473.07</v>
      </c>
      <c r="BA36" s="7">
        <v>441.82</v>
      </c>
      <c r="BB36" s="7">
        <v>386.94</v>
      </c>
      <c r="BC36" s="7">
        <v>402.69</v>
      </c>
      <c r="BD36" s="7">
        <v>453.87</v>
      </c>
      <c r="BE36" s="7">
        <v>445.66</v>
      </c>
      <c r="BF36" s="7">
        <v>432.65</v>
      </c>
      <c r="BG36" s="7">
        <v>400.46</v>
      </c>
      <c r="BH36" s="7">
        <v>417.4</v>
      </c>
      <c r="BI36" s="7">
        <v>361.41</v>
      </c>
      <c r="BJ36" s="7">
        <v>323.68</v>
      </c>
      <c r="BK36" s="7">
        <v>2.94</v>
      </c>
      <c r="BL36" s="7">
        <v>2.77</v>
      </c>
      <c r="BM36" s="7">
        <v>2.15</v>
      </c>
      <c r="BN36" s="7">
        <v>5.37</v>
      </c>
      <c r="BO36" s="7">
        <v>3.9</v>
      </c>
      <c r="BP36" s="7">
        <v>3.65</v>
      </c>
      <c r="BQ36" s="7">
        <v>0.96</v>
      </c>
      <c r="BR36" s="7">
        <v>3.1</v>
      </c>
      <c r="BS36" s="7">
        <v>3.28</v>
      </c>
      <c r="BT36" s="7">
        <v>6.66</v>
      </c>
      <c r="BU36" s="7">
        <v>3.69</v>
      </c>
      <c r="BV36" s="7">
        <v>3.08</v>
      </c>
      <c r="BW36" s="7">
        <v>3.8</v>
      </c>
      <c r="BX36" s="7">
        <f t="shared" si="4"/>
        <v>7296.199999999998</v>
      </c>
    </row>
    <row r="37" spans="1:76" ht="12.75">
      <c r="A37" s="6">
        <v>33</v>
      </c>
      <c r="B37" s="6" t="s">
        <v>44</v>
      </c>
      <c r="C37" s="7">
        <v>52.52</v>
      </c>
      <c r="D37" s="7">
        <v>44.76</v>
      </c>
      <c r="E37" s="7">
        <v>43.38</v>
      </c>
      <c r="F37" s="7">
        <v>33.11</v>
      </c>
      <c r="G37" s="7">
        <v>24.61</v>
      </c>
      <c r="H37" s="7">
        <v>15.28</v>
      </c>
      <c r="I37" s="7">
        <v>10.08</v>
      </c>
      <c r="J37" s="7">
        <v>17.62</v>
      </c>
      <c r="K37" s="7">
        <v>13.98</v>
      </c>
      <c r="L37" s="7">
        <v>12.94</v>
      </c>
      <c r="M37" s="7">
        <v>23.74</v>
      </c>
      <c r="N37" s="7">
        <v>21.22</v>
      </c>
      <c r="O37" s="7">
        <v>16.28</v>
      </c>
      <c r="P37" s="7">
        <v>10.97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1.89</v>
      </c>
      <c r="AG37" s="7">
        <v>2.16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5.99</v>
      </c>
      <c r="AT37" s="7">
        <v>4.37</v>
      </c>
      <c r="AU37" s="7">
        <v>8.26</v>
      </c>
      <c r="AV37" s="7">
        <v>20.09</v>
      </c>
      <c r="AW37" s="7">
        <v>0</v>
      </c>
      <c r="AX37" s="7">
        <v>79</v>
      </c>
      <c r="AY37" s="7">
        <v>56.58</v>
      </c>
      <c r="AZ37" s="7">
        <v>49.19</v>
      </c>
      <c r="BA37" s="7">
        <v>43.44</v>
      </c>
      <c r="BB37" s="7">
        <v>46.11</v>
      </c>
      <c r="BC37" s="7">
        <v>53.14</v>
      </c>
      <c r="BD37" s="7">
        <v>34.64</v>
      </c>
      <c r="BE37" s="7">
        <v>39.79</v>
      </c>
      <c r="BF37" s="7">
        <v>42.7</v>
      </c>
      <c r="BG37" s="7">
        <v>64.25</v>
      </c>
      <c r="BH37" s="7">
        <v>66.43</v>
      </c>
      <c r="BI37" s="7">
        <v>49.25</v>
      </c>
      <c r="BJ37" s="7">
        <v>28.72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2.58</v>
      </c>
      <c r="BU37" s="7">
        <v>0</v>
      </c>
      <c r="BV37" s="7">
        <v>0</v>
      </c>
      <c r="BW37" s="7">
        <v>0</v>
      </c>
      <c r="BX37" s="7">
        <f t="shared" si="4"/>
        <v>1039.07</v>
      </c>
    </row>
    <row r="38" spans="1:76" ht="12.75">
      <c r="A38" s="6">
        <v>34</v>
      </c>
      <c r="B38" s="6" t="s">
        <v>45</v>
      </c>
      <c r="C38" s="7">
        <v>3.98</v>
      </c>
      <c r="D38" s="7">
        <v>4.84</v>
      </c>
      <c r="E38" s="7">
        <v>5.36</v>
      </c>
      <c r="F38" s="7">
        <v>7.32</v>
      </c>
      <c r="G38" s="7">
        <v>19.67</v>
      </c>
      <c r="H38" s="7">
        <v>8.03</v>
      </c>
      <c r="I38" s="7">
        <v>13.54</v>
      </c>
      <c r="J38" s="7">
        <v>9.44</v>
      </c>
      <c r="K38" s="7">
        <v>10.3</v>
      </c>
      <c r="L38" s="7">
        <v>8.78</v>
      </c>
      <c r="M38" s="7">
        <v>14.05</v>
      </c>
      <c r="N38" s="7">
        <v>12.37</v>
      </c>
      <c r="O38" s="7">
        <v>11.12</v>
      </c>
      <c r="P38" s="7">
        <v>9.62</v>
      </c>
      <c r="Q38" s="7">
        <v>0</v>
      </c>
      <c r="R38" s="7">
        <v>1.53</v>
      </c>
      <c r="S38" s="7">
        <v>1.39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0.92</v>
      </c>
      <c r="Z38" s="7">
        <v>0</v>
      </c>
      <c r="AA38" s="7">
        <v>0</v>
      </c>
      <c r="AB38" s="7">
        <v>0</v>
      </c>
      <c r="AC38" s="7">
        <v>0.83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21.66</v>
      </c>
      <c r="AT38" s="7">
        <v>12.08</v>
      </c>
      <c r="AU38" s="7">
        <v>18.81</v>
      </c>
      <c r="AV38" s="7">
        <v>34.79</v>
      </c>
      <c r="AW38" s="7">
        <v>4.32</v>
      </c>
      <c r="AX38" s="7">
        <v>96.49</v>
      </c>
      <c r="AY38" s="7">
        <v>115.63</v>
      </c>
      <c r="AZ38" s="7">
        <v>71.14</v>
      </c>
      <c r="BA38" s="7">
        <v>52.59</v>
      </c>
      <c r="BB38" s="7">
        <v>64.44</v>
      </c>
      <c r="BC38" s="7">
        <v>71.01</v>
      </c>
      <c r="BD38" s="7">
        <v>71.37</v>
      </c>
      <c r="BE38" s="7">
        <v>65.26</v>
      </c>
      <c r="BF38" s="7">
        <v>69.17</v>
      </c>
      <c r="BG38" s="7">
        <v>43.15</v>
      </c>
      <c r="BH38" s="7">
        <v>54.15</v>
      </c>
      <c r="BI38" s="7">
        <v>43.39</v>
      </c>
      <c r="BJ38" s="7">
        <v>28.36</v>
      </c>
      <c r="BK38" s="7">
        <v>12.65</v>
      </c>
      <c r="BL38" s="7">
        <v>10.87</v>
      </c>
      <c r="BM38" s="7">
        <v>9.31</v>
      </c>
      <c r="BN38" s="7">
        <v>4.02</v>
      </c>
      <c r="BO38" s="7">
        <v>3.49</v>
      </c>
      <c r="BP38" s="7">
        <v>1.33</v>
      </c>
      <c r="BQ38" s="7">
        <v>0.91</v>
      </c>
      <c r="BR38" s="7">
        <v>0</v>
      </c>
      <c r="BS38" s="7">
        <v>4.74</v>
      </c>
      <c r="BT38" s="7">
        <v>2.88</v>
      </c>
      <c r="BU38" s="7">
        <v>0.97</v>
      </c>
      <c r="BV38" s="7">
        <v>0</v>
      </c>
      <c r="BW38" s="7">
        <v>0.91</v>
      </c>
      <c r="BX38" s="7">
        <f t="shared" si="4"/>
        <v>1132.98</v>
      </c>
    </row>
    <row r="39" spans="1:76" ht="12.75">
      <c r="A39" s="6">
        <v>35</v>
      </c>
      <c r="B39" s="6" t="s">
        <v>46</v>
      </c>
      <c r="C39" s="7">
        <v>248.81</v>
      </c>
      <c r="D39" s="7">
        <v>396.28</v>
      </c>
      <c r="E39" s="7">
        <v>429.92</v>
      </c>
      <c r="F39" s="7">
        <v>507.5</v>
      </c>
      <c r="G39" s="7">
        <v>661.93</v>
      </c>
      <c r="H39" s="7">
        <v>585.67</v>
      </c>
      <c r="I39" s="7">
        <v>613.64</v>
      </c>
      <c r="J39" s="7">
        <v>561.29</v>
      </c>
      <c r="K39" s="7">
        <v>528.09</v>
      </c>
      <c r="L39" s="7">
        <v>530.26</v>
      </c>
      <c r="M39" s="7">
        <v>642.27</v>
      </c>
      <c r="N39" s="7">
        <v>472.05</v>
      </c>
      <c r="O39" s="7">
        <v>437.41</v>
      </c>
      <c r="P39" s="7">
        <v>386.41</v>
      </c>
      <c r="Q39" s="7">
        <v>19.07</v>
      </c>
      <c r="R39" s="7">
        <v>16.56</v>
      </c>
      <c r="S39" s="7">
        <v>13.25</v>
      </c>
      <c r="T39" s="7">
        <v>10.74</v>
      </c>
      <c r="U39" s="7">
        <v>17.04</v>
      </c>
      <c r="V39" s="7">
        <v>10.98</v>
      </c>
      <c r="W39" s="7">
        <v>20.44</v>
      </c>
      <c r="X39" s="7">
        <v>10.62</v>
      </c>
      <c r="Y39" s="7">
        <v>13.55</v>
      </c>
      <c r="Z39" s="7">
        <v>17.85</v>
      </c>
      <c r="AA39" s="7">
        <v>39.65</v>
      </c>
      <c r="AB39" s="7">
        <v>15.1</v>
      </c>
      <c r="AC39" s="7">
        <v>17.27</v>
      </c>
      <c r="AD39" s="7">
        <v>24.3</v>
      </c>
      <c r="AE39" s="7">
        <v>2.52</v>
      </c>
      <c r="AF39" s="7">
        <v>0.26</v>
      </c>
      <c r="AG39" s="7">
        <v>0.35</v>
      </c>
      <c r="AH39" s="7">
        <v>1.46</v>
      </c>
      <c r="AI39" s="7">
        <v>2.73</v>
      </c>
      <c r="AJ39" s="7">
        <v>1.08</v>
      </c>
      <c r="AK39" s="7">
        <v>0</v>
      </c>
      <c r="AL39" s="7">
        <v>1.53</v>
      </c>
      <c r="AM39" s="7">
        <v>4.55</v>
      </c>
      <c r="AN39" s="7">
        <v>1.26</v>
      </c>
      <c r="AO39" s="7">
        <v>3.78</v>
      </c>
      <c r="AP39" s="7">
        <v>12.34</v>
      </c>
      <c r="AQ39" s="7">
        <v>8.72</v>
      </c>
      <c r="AR39" s="7">
        <v>24.98</v>
      </c>
      <c r="AS39" s="7">
        <v>337.55</v>
      </c>
      <c r="AT39" s="7">
        <v>436.74</v>
      </c>
      <c r="AU39" s="7">
        <v>437.43</v>
      </c>
      <c r="AV39" s="7">
        <v>398.2</v>
      </c>
      <c r="AW39" s="7">
        <v>27.48</v>
      </c>
      <c r="AX39" s="7">
        <v>2667.9</v>
      </c>
      <c r="AY39" s="7">
        <v>2702.38</v>
      </c>
      <c r="AZ39" s="7">
        <v>2577.49</v>
      </c>
      <c r="BA39" s="7">
        <v>2568.43</v>
      </c>
      <c r="BB39" s="7">
        <v>2483.45</v>
      </c>
      <c r="BC39" s="7">
        <v>2359.64</v>
      </c>
      <c r="BD39" s="7">
        <v>2481.01</v>
      </c>
      <c r="BE39" s="7">
        <v>2689.3</v>
      </c>
      <c r="BF39" s="7">
        <v>2479.21</v>
      </c>
      <c r="BG39" s="7">
        <v>2555.69</v>
      </c>
      <c r="BH39" s="7">
        <v>2165.01</v>
      </c>
      <c r="BI39" s="7">
        <v>1830.13</v>
      </c>
      <c r="BJ39" s="7">
        <v>1566.65</v>
      </c>
      <c r="BK39" s="7">
        <v>304.42</v>
      </c>
      <c r="BL39" s="7">
        <v>279.3</v>
      </c>
      <c r="BM39" s="7">
        <v>279.05</v>
      </c>
      <c r="BN39" s="7">
        <v>320.29</v>
      </c>
      <c r="BO39" s="7">
        <v>239.56</v>
      </c>
      <c r="BP39" s="7">
        <v>192.2</v>
      </c>
      <c r="BQ39" s="7">
        <v>102.57</v>
      </c>
      <c r="BR39" s="7">
        <v>81.39</v>
      </c>
      <c r="BS39" s="7">
        <v>80.53</v>
      </c>
      <c r="BT39" s="7">
        <v>43.64</v>
      </c>
      <c r="BU39" s="7">
        <v>98.18</v>
      </c>
      <c r="BV39" s="7">
        <v>70.99</v>
      </c>
      <c r="BW39" s="7">
        <v>44.14</v>
      </c>
      <c r="BX39" s="7">
        <f t="shared" si="4"/>
        <v>42213.45999999999</v>
      </c>
    </row>
    <row r="40" spans="1:76" ht="12.75">
      <c r="A40" s="6">
        <v>36</v>
      </c>
      <c r="B40" s="6" t="s">
        <v>47</v>
      </c>
      <c r="C40" s="7">
        <v>476.45</v>
      </c>
      <c r="D40" s="7">
        <v>666.78</v>
      </c>
      <c r="E40" s="7">
        <v>794.18</v>
      </c>
      <c r="F40" s="7">
        <v>1084.17</v>
      </c>
      <c r="G40" s="7">
        <v>1385.73</v>
      </c>
      <c r="H40" s="7">
        <v>1344.16</v>
      </c>
      <c r="I40" s="7">
        <v>1461.31</v>
      </c>
      <c r="J40" s="7">
        <v>1502.06</v>
      </c>
      <c r="K40" s="7">
        <v>1420.31</v>
      </c>
      <c r="L40" s="7">
        <v>1305.48</v>
      </c>
      <c r="M40" s="7">
        <v>1662.07</v>
      </c>
      <c r="N40" s="7">
        <v>1257.93</v>
      </c>
      <c r="O40" s="7">
        <v>1209.43</v>
      </c>
      <c r="P40" s="7">
        <v>1151.77</v>
      </c>
      <c r="Q40" s="7">
        <v>112.16</v>
      </c>
      <c r="R40" s="7">
        <v>46.84</v>
      </c>
      <c r="S40" s="7">
        <v>44.88</v>
      </c>
      <c r="T40" s="7">
        <v>47.89</v>
      </c>
      <c r="U40" s="7">
        <v>67.2</v>
      </c>
      <c r="V40" s="7">
        <v>49.6</v>
      </c>
      <c r="W40" s="7">
        <v>50.8</v>
      </c>
      <c r="X40" s="7">
        <v>55.3</v>
      </c>
      <c r="Y40" s="7">
        <v>42.63</v>
      </c>
      <c r="Z40" s="7">
        <v>50.94</v>
      </c>
      <c r="AA40" s="7">
        <v>50.48</v>
      </c>
      <c r="AB40" s="7">
        <v>31.08</v>
      </c>
      <c r="AC40" s="7">
        <v>31.5</v>
      </c>
      <c r="AD40" s="7">
        <v>32.03</v>
      </c>
      <c r="AE40" s="7">
        <v>22.11</v>
      </c>
      <c r="AF40" s="7">
        <v>17.77</v>
      </c>
      <c r="AG40" s="7">
        <v>18.57</v>
      </c>
      <c r="AH40" s="7">
        <v>17.8</v>
      </c>
      <c r="AI40" s="7">
        <v>17.61</v>
      </c>
      <c r="AJ40" s="7">
        <v>10.38</v>
      </c>
      <c r="AK40" s="7">
        <v>4.82</v>
      </c>
      <c r="AL40" s="7">
        <v>8.77</v>
      </c>
      <c r="AM40" s="7">
        <v>11.04</v>
      </c>
      <c r="AN40" s="7">
        <v>16.38</v>
      </c>
      <c r="AO40" s="7">
        <v>8.84</v>
      </c>
      <c r="AP40" s="7">
        <v>19.39</v>
      </c>
      <c r="AQ40" s="7">
        <v>8.59</v>
      </c>
      <c r="AR40" s="7">
        <v>19.89</v>
      </c>
      <c r="AS40" s="7">
        <v>609.94</v>
      </c>
      <c r="AT40" s="7">
        <v>361.34</v>
      </c>
      <c r="AU40" s="7">
        <v>431.6</v>
      </c>
      <c r="AV40" s="7">
        <v>824.4</v>
      </c>
      <c r="AW40" s="7">
        <v>107.4</v>
      </c>
      <c r="AX40" s="7">
        <v>4645.95</v>
      </c>
      <c r="AY40" s="7">
        <v>5201.22</v>
      </c>
      <c r="AZ40" s="7">
        <v>5316.67</v>
      </c>
      <c r="BA40" s="7">
        <v>5036.99</v>
      </c>
      <c r="BB40" s="7">
        <v>4769.49</v>
      </c>
      <c r="BC40" s="7">
        <v>4629.76</v>
      </c>
      <c r="BD40" s="7">
        <v>4652.43</v>
      </c>
      <c r="BE40" s="7">
        <v>4554.4</v>
      </c>
      <c r="BF40" s="7">
        <v>4180.11</v>
      </c>
      <c r="BG40" s="7">
        <v>4475.14</v>
      </c>
      <c r="BH40" s="7">
        <v>3927.62</v>
      </c>
      <c r="BI40" s="7">
        <v>3255.14</v>
      </c>
      <c r="BJ40" s="7">
        <v>2540.39</v>
      </c>
      <c r="BK40" s="7">
        <v>1523.43</v>
      </c>
      <c r="BL40" s="7">
        <v>1054.86</v>
      </c>
      <c r="BM40" s="7">
        <v>595.98</v>
      </c>
      <c r="BN40" s="7">
        <v>411.12</v>
      </c>
      <c r="BO40" s="7">
        <v>321.09</v>
      </c>
      <c r="BP40" s="7">
        <v>399.22</v>
      </c>
      <c r="BQ40" s="7">
        <v>303.25</v>
      </c>
      <c r="BR40" s="7">
        <v>424.48</v>
      </c>
      <c r="BS40" s="7">
        <v>379.26</v>
      </c>
      <c r="BT40" s="7">
        <v>431.45</v>
      </c>
      <c r="BU40" s="7">
        <v>486.31</v>
      </c>
      <c r="BV40" s="7">
        <v>465.01</v>
      </c>
      <c r="BW40" s="7">
        <v>281.44</v>
      </c>
      <c r="BX40" s="7">
        <f t="shared" si="4"/>
        <v>84234.00999999997</v>
      </c>
    </row>
    <row r="41" spans="1:76" ht="12.75">
      <c r="A41" s="6">
        <v>37</v>
      </c>
      <c r="B41" s="6" t="s">
        <v>48</v>
      </c>
      <c r="C41" s="7">
        <v>605.71</v>
      </c>
      <c r="D41" s="7">
        <v>447.9</v>
      </c>
      <c r="E41" s="7">
        <v>477.67</v>
      </c>
      <c r="F41" s="7">
        <v>525.22</v>
      </c>
      <c r="G41" s="7">
        <v>561.53</v>
      </c>
      <c r="H41" s="7">
        <v>570.17</v>
      </c>
      <c r="I41" s="7">
        <v>573.15</v>
      </c>
      <c r="J41" s="7">
        <v>595.91</v>
      </c>
      <c r="K41" s="7">
        <v>491.28</v>
      </c>
      <c r="L41" s="7">
        <v>510.33</v>
      </c>
      <c r="M41" s="7">
        <v>571</v>
      </c>
      <c r="N41" s="7">
        <v>393.58</v>
      </c>
      <c r="O41" s="7">
        <v>307.31</v>
      </c>
      <c r="P41" s="7">
        <v>290.14</v>
      </c>
      <c r="Q41" s="7">
        <v>10.62</v>
      </c>
      <c r="R41" s="7">
        <v>18.3</v>
      </c>
      <c r="S41" s="7">
        <v>16.28</v>
      </c>
      <c r="T41" s="7">
        <v>21.2</v>
      </c>
      <c r="U41" s="7">
        <v>10.9</v>
      </c>
      <c r="V41" s="7">
        <v>11.27</v>
      </c>
      <c r="W41" s="7">
        <v>9.32</v>
      </c>
      <c r="X41" s="7">
        <v>13.61</v>
      </c>
      <c r="Y41" s="7">
        <v>16.7</v>
      </c>
      <c r="Z41" s="7">
        <v>16.69</v>
      </c>
      <c r="AA41" s="7">
        <v>35.54</v>
      </c>
      <c r="AB41" s="7">
        <v>23.91</v>
      </c>
      <c r="AC41" s="7">
        <v>14.94</v>
      </c>
      <c r="AD41" s="7">
        <v>20.64</v>
      </c>
      <c r="AE41" s="7">
        <v>7.9</v>
      </c>
      <c r="AF41" s="7">
        <v>1.98</v>
      </c>
      <c r="AG41" s="7">
        <v>2.26</v>
      </c>
      <c r="AH41" s="7">
        <v>3.86</v>
      </c>
      <c r="AI41" s="7">
        <v>9.96</v>
      </c>
      <c r="AJ41" s="7">
        <v>7.39</v>
      </c>
      <c r="AK41" s="7">
        <v>5.84</v>
      </c>
      <c r="AL41" s="7">
        <v>8.93</v>
      </c>
      <c r="AM41" s="7">
        <v>3.09</v>
      </c>
      <c r="AN41" s="7">
        <v>7.42</v>
      </c>
      <c r="AO41" s="7">
        <v>2.75</v>
      </c>
      <c r="AP41" s="7">
        <v>8.68</v>
      </c>
      <c r="AQ41" s="7">
        <v>4.71</v>
      </c>
      <c r="AR41" s="7">
        <v>12.42</v>
      </c>
      <c r="AS41" s="7">
        <v>171.31</v>
      </c>
      <c r="AT41" s="7">
        <v>88.57</v>
      </c>
      <c r="AU41" s="7">
        <v>139.44</v>
      </c>
      <c r="AV41" s="7">
        <v>237.58</v>
      </c>
      <c r="AW41" s="7">
        <v>28.73</v>
      </c>
      <c r="AX41" s="7">
        <v>2080.61</v>
      </c>
      <c r="AY41" s="7">
        <v>2268.34</v>
      </c>
      <c r="AZ41" s="7">
        <v>2113.1</v>
      </c>
      <c r="BA41" s="7">
        <v>2128.53</v>
      </c>
      <c r="BB41" s="7">
        <v>1876.28</v>
      </c>
      <c r="BC41" s="7">
        <v>1945.33</v>
      </c>
      <c r="BD41" s="7">
        <v>1886.89</v>
      </c>
      <c r="BE41" s="7">
        <v>1865.32</v>
      </c>
      <c r="BF41" s="7">
        <v>1732.2</v>
      </c>
      <c r="BG41" s="7">
        <v>2145.18</v>
      </c>
      <c r="BH41" s="7">
        <v>1640.42</v>
      </c>
      <c r="BI41" s="7">
        <v>1584.01</v>
      </c>
      <c r="BJ41" s="7">
        <v>1354.1</v>
      </c>
      <c r="BK41" s="7">
        <v>55.37</v>
      </c>
      <c r="BL41" s="7">
        <v>34.9</v>
      </c>
      <c r="BM41" s="7">
        <v>17.37</v>
      </c>
      <c r="BN41" s="7">
        <v>15.32</v>
      </c>
      <c r="BO41" s="7">
        <v>17.55</v>
      </c>
      <c r="BP41" s="7">
        <v>24.16</v>
      </c>
      <c r="BQ41" s="7">
        <v>8.12</v>
      </c>
      <c r="BR41" s="7">
        <v>6.83</v>
      </c>
      <c r="BS41" s="7">
        <v>13.31</v>
      </c>
      <c r="BT41" s="7">
        <v>11.64</v>
      </c>
      <c r="BU41" s="7">
        <v>7.22</v>
      </c>
      <c r="BV41" s="7">
        <v>8.45</v>
      </c>
      <c r="BW41" s="7">
        <v>4.27</v>
      </c>
      <c r="BX41" s="7">
        <f t="shared" si="4"/>
        <v>32758.459999999995</v>
      </c>
    </row>
    <row r="42" spans="1:76" ht="12.75">
      <c r="A42" s="6">
        <v>38</v>
      </c>
      <c r="B42" s="6" t="s">
        <v>49</v>
      </c>
      <c r="C42" s="7">
        <v>38</v>
      </c>
      <c r="D42" s="7">
        <v>73.29</v>
      </c>
      <c r="E42" s="7">
        <v>110.18</v>
      </c>
      <c r="F42" s="7">
        <v>123.84</v>
      </c>
      <c r="G42" s="7">
        <v>154.61</v>
      </c>
      <c r="H42" s="7">
        <v>165.09</v>
      </c>
      <c r="I42" s="7">
        <v>139.13</v>
      </c>
      <c r="J42" s="7">
        <v>155.39</v>
      </c>
      <c r="K42" s="7">
        <v>160.24</v>
      </c>
      <c r="L42" s="7">
        <v>161.7</v>
      </c>
      <c r="M42" s="7">
        <v>171.08</v>
      </c>
      <c r="N42" s="7">
        <v>129.07</v>
      </c>
      <c r="O42" s="7">
        <v>91.08</v>
      </c>
      <c r="P42" s="7">
        <v>71.3</v>
      </c>
      <c r="Q42" s="7">
        <v>3.84</v>
      </c>
      <c r="R42" s="7">
        <v>1.01</v>
      </c>
      <c r="S42" s="7">
        <v>0.79</v>
      </c>
      <c r="T42" s="7">
        <v>2.38</v>
      </c>
      <c r="U42" s="7">
        <v>0</v>
      </c>
      <c r="V42" s="7">
        <v>9.09</v>
      </c>
      <c r="W42" s="7">
        <v>1.91</v>
      </c>
      <c r="X42" s="7">
        <v>1.74</v>
      </c>
      <c r="Y42" s="7">
        <v>1.39</v>
      </c>
      <c r="Z42" s="7">
        <v>0</v>
      </c>
      <c r="AA42" s="7">
        <v>4.96</v>
      </c>
      <c r="AB42" s="7">
        <v>1.59</v>
      </c>
      <c r="AC42" s="7">
        <v>0.68</v>
      </c>
      <c r="AD42" s="7">
        <v>0</v>
      </c>
      <c r="AE42" s="7">
        <v>0.12</v>
      </c>
      <c r="AF42" s="7">
        <v>0</v>
      </c>
      <c r="AG42" s="7">
        <v>0</v>
      </c>
      <c r="AH42" s="7">
        <v>0</v>
      </c>
      <c r="AI42" s="7">
        <v>1.17</v>
      </c>
      <c r="AJ42" s="7">
        <v>0</v>
      </c>
      <c r="AK42" s="7">
        <v>0.11</v>
      </c>
      <c r="AL42" s="7">
        <v>1.54</v>
      </c>
      <c r="AM42" s="7">
        <v>0.4</v>
      </c>
      <c r="AN42" s="7">
        <v>2.13</v>
      </c>
      <c r="AO42" s="7">
        <v>1.59</v>
      </c>
      <c r="AP42" s="7">
        <v>1.84</v>
      </c>
      <c r="AQ42" s="7">
        <v>0.35</v>
      </c>
      <c r="AR42" s="7">
        <v>0.15</v>
      </c>
      <c r="AS42" s="7">
        <v>65.46</v>
      </c>
      <c r="AT42" s="7">
        <v>36.93</v>
      </c>
      <c r="AU42" s="7">
        <v>35.41</v>
      </c>
      <c r="AV42" s="7">
        <v>59.16</v>
      </c>
      <c r="AW42" s="7">
        <v>5.68</v>
      </c>
      <c r="AX42" s="7">
        <v>369.86</v>
      </c>
      <c r="AY42" s="7">
        <v>376.6</v>
      </c>
      <c r="AZ42" s="7">
        <v>378.11</v>
      </c>
      <c r="BA42" s="7">
        <v>335.48</v>
      </c>
      <c r="BB42" s="7">
        <v>279.13</v>
      </c>
      <c r="BC42" s="7">
        <v>308.74</v>
      </c>
      <c r="BD42" s="7">
        <v>351.58</v>
      </c>
      <c r="BE42" s="7">
        <v>349.83</v>
      </c>
      <c r="BF42" s="7">
        <v>323.75</v>
      </c>
      <c r="BG42" s="7">
        <v>354.87</v>
      </c>
      <c r="BH42" s="7">
        <v>302.82</v>
      </c>
      <c r="BI42" s="7">
        <v>254.67</v>
      </c>
      <c r="BJ42" s="7">
        <v>184.83</v>
      </c>
      <c r="BK42" s="7">
        <v>19.47</v>
      </c>
      <c r="BL42" s="7">
        <v>16.27</v>
      </c>
      <c r="BM42" s="7">
        <v>14.13</v>
      </c>
      <c r="BN42" s="7">
        <v>6.13</v>
      </c>
      <c r="BO42" s="7">
        <v>4.09</v>
      </c>
      <c r="BP42" s="7">
        <v>4.17</v>
      </c>
      <c r="BQ42" s="7">
        <v>1.08</v>
      </c>
      <c r="BR42" s="7">
        <v>0.74</v>
      </c>
      <c r="BS42" s="7">
        <v>2.54</v>
      </c>
      <c r="BT42" s="7">
        <v>0.51</v>
      </c>
      <c r="BU42" s="7">
        <v>2.82</v>
      </c>
      <c r="BV42" s="7">
        <v>0.89</v>
      </c>
      <c r="BW42" s="7">
        <v>0</v>
      </c>
      <c r="BX42" s="7">
        <f t="shared" si="4"/>
        <v>6228.530000000001</v>
      </c>
    </row>
    <row r="43" spans="1:76" ht="12.75">
      <c r="A43" s="6">
        <v>39</v>
      </c>
      <c r="B43" s="6" t="s">
        <v>50</v>
      </c>
      <c r="C43" s="7">
        <v>25.33</v>
      </c>
      <c r="D43" s="7">
        <v>15.04</v>
      </c>
      <c r="E43" s="7">
        <v>11.66</v>
      </c>
      <c r="F43" s="7">
        <v>22.56</v>
      </c>
      <c r="G43" s="7">
        <v>29.57</v>
      </c>
      <c r="H43" s="7">
        <v>20.85</v>
      </c>
      <c r="I43" s="7">
        <v>18.81</v>
      </c>
      <c r="J43" s="7">
        <v>17.25</v>
      </c>
      <c r="K43" s="7">
        <v>17.93</v>
      </c>
      <c r="L43" s="7">
        <v>29.42</v>
      </c>
      <c r="M43" s="7">
        <v>31.95</v>
      </c>
      <c r="N43" s="7">
        <v>29.9</v>
      </c>
      <c r="O43" s="7">
        <v>22.07</v>
      </c>
      <c r="P43" s="7">
        <v>25.53</v>
      </c>
      <c r="Q43" s="7">
        <v>3.78</v>
      </c>
      <c r="R43" s="7">
        <v>0</v>
      </c>
      <c r="S43" s="7">
        <v>0</v>
      </c>
      <c r="T43" s="7">
        <v>1.09</v>
      </c>
      <c r="U43" s="7">
        <v>1.55</v>
      </c>
      <c r="V43" s="7">
        <v>3.32</v>
      </c>
      <c r="W43" s="7">
        <v>3.3</v>
      </c>
      <c r="X43" s="7">
        <v>5.76</v>
      </c>
      <c r="Y43" s="7">
        <v>2.7</v>
      </c>
      <c r="Z43" s="7">
        <v>2.85</v>
      </c>
      <c r="AA43" s="7">
        <v>2.93</v>
      </c>
      <c r="AB43" s="7">
        <v>2.65</v>
      </c>
      <c r="AC43" s="7">
        <v>0.99</v>
      </c>
      <c r="AD43" s="7">
        <v>2.55</v>
      </c>
      <c r="AE43" s="7">
        <v>0.18</v>
      </c>
      <c r="AF43" s="7">
        <v>1.21</v>
      </c>
      <c r="AG43" s="7">
        <v>0.94</v>
      </c>
      <c r="AH43" s="7">
        <v>1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22.13</v>
      </c>
      <c r="AT43" s="7">
        <v>14.52</v>
      </c>
      <c r="AU43" s="7">
        <v>18.78</v>
      </c>
      <c r="AV43" s="7">
        <v>18.98</v>
      </c>
      <c r="AW43" s="7">
        <v>0</v>
      </c>
      <c r="AX43" s="7">
        <v>126.31</v>
      </c>
      <c r="AY43" s="7">
        <v>101.76</v>
      </c>
      <c r="AZ43" s="7">
        <v>94.66</v>
      </c>
      <c r="BA43" s="7">
        <v>86.76</v>
      </c>
      <c r="BB43" s="7">
        <v>86.07</v>
      </c>
      <c r="BC43" s="7">
        <v>84.86</v>
      </c>
      <c r="BD43" s="7">
        <v>87.86</v>
      </c>
      <c r="BE43" s="7">
        <v>84.99</v>
      </c>
      <c r="BF43" s="7">
        <v>87.94</v>
      </c>
      <c r="BG43" s="7">
        <v>108.42</v>
      </c>
      <c r="BH43" s="7">
        <v>73.13</v>
      </c>
      <c r="BI43" s="7">
        <v>37.78</v>
      </c>
      <c r="BJ43" s="7">
        <v>29.26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f t="shared" si="4"/>
        <v>1518.88</v>
      </c>
    </row>
    <row r="44" spans="1:76" ht="12.75">
      <c r="A44" s="6">
        <v>40</v>
      </c>
      <c r="B44" s="6" t="s">
        <v>51</v>
      </c>
      <c r="C44" s="7">
        <v>64.86</v>
      </c>
      <c r="D44" s="7">
        <v>52.52</v>
      </c>
      <c r="E44" s="7">
        <v>57.68</v>
      </c>
      <c r="F44" s="7">
        <v>45.18</v>
      </c>
      <c r="G44" s="7">
        <v>48.4</v>
      </c>
      <c r="H44" s="7">
        <v>33.31</v>
      </c>
      <c r="I44" s="7">
        <v>35.05</v>
      </c>
      <c r="J44" s="7">
        <v>59.42</v>
      </c>
      <c r="K44" s="7">
        <v>63.93</v>
      </c>
      <c r="L44" s="7">
        <v>60.68</v>
      </c>
      <c r="M44" s="7">
        <v>99.16</v>
      </c>
      <c r="N44" s="7">
        <v>67.71</v>
      </c>
      <c r="O44" s="7">
        <v>54.5</v>
      </c>
      <c r="P44" s="7">
        <v>60.59</v>
      </c>
      <c r="Q44" s="7">
        <v>0</v>
      </c>
      <c r="R44" s="7">
        <v>0</v>
      </c>
      <c r="S44" s="7">
        <v>0</v>
      </c>
      <c r="T44" s="7">
        <v>1.13</v>
      </c>
      <c r="U44" s="7">
        <v>0.87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0.99</v>
      </c>
      <c r="AP44" s="7">
        <v>0</v>
      </c>
      <c r="AQ44" s="7">
        <v>0</v>
      </c>
      <c r="AR44" s="7">
        <v>0</v>
      </c>
      <c r="AS44" s="7">
        <v>25.48</v>
      </c>
      <c r="AT44" s="7">
        <v>27.24</v>
      </c>
      <c r="AU44" s="7">
        <v>19.26</v>
      </c>
      <c r="AV44" s="7">
        <v>37.29</v>
      </c>
      <c r="AW44" s="7">
        <v>2.75</v>
      </c>
      <c r="AX44" s="7">
        <v>192.64</v>
      </c>
      <c r="AY44" s="7">
        <v>187.49</v>
      </c>
      <c r="AZ44" s="7">
        <v>159.96</v>
      </c>
      <c r="BA44" s="7">
        <v>143.31</v>
      </c>
      <c r="BB44" s="7">
        <v>177.53</v>
      </c>
      <c r="BC44" s="7">
        <v>183.97</v>
      </c>
      <c r="BD44" s="7">
        <v>144.96</v>
      </c>
      <c r="BE44" s="7">
        <v>158.56</v>
      </c>
      <c r="BF44" s="7">
        <v>119.48</v>
      </c>
      <c r="BG44" s="7">
        <v>137.47</v>
      </c>
      <c r="BH44" s="7">
        <v>117.05</v>
      </c>
      <c r="BI44" s="7">
        <v>121.51</v>
      </c>
      <c r="BJ44" s="7">
        <v>79.14</v>
      </c>
      <c r="BK44" s="7">
        <v>0</v>
      </c>
      <c r="BL44" s="7">
        <v>0</v>
      </c>
      <c r="BM44" s="7">
        <v>0.97</v>
      </c>
      <c r="BN44" s="7">
        <v>0</v>
      </c>
      <c r="BO44" s="7">
        <v>0</v>
      </c>
      <c r="BP44" s="7">
        <v>0.88</v>
      </c>
      <c r="BQ44" s="7">
        <v>0.72</v>
      </c>
      <c r="BR44" s="7">
        <v>3.58</v>
      </c>
      <c r="BS44" s="7">
        <v>0.73</v>
      </c>
      <c r="BT44" s="7">
        <v>3.83</v>
      </c>
      <c r="BU44" s="7">
        <v>0</v>
      </c>
      <c r="BV44" s="7">
        <v>0.46</v>
      </c>
      <c r="BW44" s="7">
        <v>0</v>
      </c>
      <c r="BX44" s="7">
        <f t="shared" si="4"/>
        <v>2852.2399999999993</v>
      </c>
    </row>
    <row r="45" spans="1:76" ht="12.75">
      <c r="A45" s="6">
        <v>41</v>
      </c>
      <c r="B45" s="6" t="s">
        <v>52</v>
      </c>
      <c r="C45" s="7">
        <v>239.17</v>
      </c>
      <c r="D45" s="7">
        <v>353.86</v>
      </c>
      <c r="E45" s="7">
        <v>500.51</v>
      </c>
      <c r="F45" s="7">
        <v>648.92</v>
      </c>
      <c r="G45" s="7">
        <v>765.04</v>
      </c>
      <c r="H45" s="7">
        <v>685.15</v>
      </c>
      <c r="I45" s="7">
        <v>837.87</v>
      </c>
      <c r="J45" s="7">
        <v>722.95</v>
      </c>
      <c r="K45" s="7">
        <v>792.1</v>
      </c>
      <c r="L45" s="7">
        <v>739.63</v>
      </c>
      <c r="M45" s="7">
        <v>919.2</v>
      </c>
      <c r="N45" s="7">
        <v>729.42</v>
      </c>
      <c r="O45" s="7">
        <v>575.06</v>
      </c>
      <c r="P45" s="7">
        <v>459.54</v>
      </c>
      <c r="Q45" s="7">
        <v>93.7</v>
      </c>
      <c r="R45" s="7">
        <v>43.97</v>
      </c>
      <c r="S45" s="7">
        <v>38.01</v>
      </c>
      <c r="T45" s="7">
        <v>36.33</v>
      </c>
      <c r="U45" s="7">
        <v>27.84</v>
      </c>
      <c r="V45" s="7">
        <v>26.7</v>
      </c>
      <c r="W45" s="7">
        <v>27.55</v>
      </c>
      <c r="X45" s="7">
        <v>16.22</v>
      </c>
      <c r="Y45" s="7">
        <v>6.4</v>
      </c>
      <c r="Z45" s="7">
        <v>16.66</v>
      </c>
      <c r="AA45" s="7">
        <v>7.06</v>
      </c>
      <c r="AB45" s="7">
        <v>9.94</v>
      </c>
      <c r="AC45" s="7">
        <v>8.93</v>
      </c>
      <c r="AD45" s="7">
        <v>7.75</v>
      </c>
      <c r="AE45" s="7">
        <v>2.27</v>
      </c>
      <c r="AF45" s="7">
        <v>0.13</v>
      </c>
      <c r="AG45" s="7">
        <v>0.15</v>
      </c>
      <c r="AH45" s="7">
        <v>1.09</v>
      </c>
      <c r="AI45" s="7">
        <v>8.28</v>
      </c>
      <c r="AJ45" s="7">
        <v>5.58</v>
      </c>
      <c r="AK45" s="7">
        <v>2.61</v>
      </c>
      <c r="AL45" s="7">
        <v>2.39</v>
      </c>
      <c r="AM45" s="7">
        <v>1.4</v>
      </c>
      <c r="AN45" s="7">
        <v>7.74</v>
      </c>
      <c r="AO45" s="7">
        <v>12.71</v>
      </c>
      <c r="AP45" s="7">
        <v>10.08</v>
      </c>
      <c r="AQ45" s="7">
        <v>8.95</v>
      </c>
      <c r="AR45" s="7">
        <v>10.24</v>
      </c>
      <c r="AS45" s="7">
        <v>320.1</v>
      </c>
      <c r="AT45" s="7">
        <v>240.06</v>
      </c>
      <c r="AU45" s="7">
        <v>247.47</v>
      </c>
      <c r="AV45" s="7">
        <v>365.53</v>
      </c>
      <c r="AW45" s="7">
        <v>70.35</v>
      </c>
      <c r="AX45" s="7">
        <v>2363.88</v>
      </c>
      <c r="AY45" s="7">
        <v>2659.09</v>
      </c>
      <c r="AZ45" s="7">
        <v>2507.13</v>
      </c>
      <c r="BA45" s="7">
        <v>2446.94</v>
      </c>
      <c r="BB45" s="7">
        <v>2434.35</v>
      </c>
      <c r="BC45" s="7">
        <v>2554.44</v>
      </c>
      <c r="BD45" s="7">
        <v>2472.71</v>
      </c>
      <c r="BE45" s="7">
        <v>2366.25</v>
      </c>
      <c r="BF45" s="7">
        <v>2196.83</v>
      </c>
      <c r="BG45" s="7">
        <v>2603.71</v>
      </c>
      <c r="BH45" s="7">
        <v>2132.99</v>
      </c>
      <c r="BI45" s="7">
        <v>1794.02</v>
      </c>
      <c r="BJ45" s="7">
        <v>1483.1</v>
      </c>
      <c r="BK45" s="7">
        <v>818.83</v>
      </c>
      <c r="BL45" s="7">
        <v>647.35</v>
      </c>
      <c r="BM45" s="7">
        <v>501.46</v>
      </c>
      <c r="BN45" s="7">
        <v>249</v>
      </c>
      <c r="BO45" s="7">
        <v>156.51</v>
      </c>
      <c r="BP45" s="7">
        <v>165.55</v>
      </c>
      <c r="BQ45" s="7">
        <v>101.58</v>
      </c>
      <c r="BR45" s="7">
        <v>135.48</v>
      </c>
      <c r="BS45" s="7">
        <v>125.22</v>
      </c>
      <c r="BT45" s="7">
        <v>129.2</v>
      </c>
      <c r="BU45" s="7">
        <v>121.8</v>
      </c>
      <c r="BV45" s="7">
        <v>85.67</v>
      </c>
      <c r="BW45" s="7">
        <v>46.12</v>
      </c>
      <c r="BX45" s="7">
        <f t="shared" si="4"/>
        <v>43951.82</v>
      </c>
    </row>
    <row r="46" spans="1:76" ht="12.75">
      <c r="A46" s="6">
        <v>42</v>
      </c>
      <c r="B46" s="6" t="s">
        <v>53</v>
      </c>
      <c r="C46" s="7">
        <v>255.8</v>
      </c>
      <c r="D46" s="7">
        <v>433.5</v>
      </c>
      <c r="E46" s="7">
        <v>476.61</v>
      </c>
      <c r="F46" s="7">
        <v>566.01</v>
      </c>
      <c r="G46" s="7">
        <v>835.11</v>
      </c>
      <c r="H46" s="7">
        <v>601.86</v>
      </c>
      <c r="I46" s="7">
        <v>712.29</v>
      </c>
      <c r="J46" s="7">
        <v>676.96</v>
      </c>
      <c r="K46" s="7">
        <v>622.01</v>
      </c>
      <c r="L46" s="7">
        <v>680.81</v>
      </c>
      <c r="M46" s="7">
        <v>855.67</v>
      </c>
      <c r="N46" s="7">
        <v>523.99</v>
      </c>
      <c r="O46" s="7">
        <v>687.47</v>
      </c>
      <c r="P46" s="7">
        <v>545.28</v>
      </c>
      <c r="Q46" s="7">
        <v>25.19</v>
      </c>
      <c r="R46" s="7">
        <v>8.53</v>
      </c>
      <c r="S46" s="7">
        <v>5.37</v>
      </c>
      <c r="T46" s="7">
        <v>7.72</v>
      </c>
      <c r="U46" s="7">
        <v>14.67</v>
      </c>
      <c r="V46" s="7">
        <v>7.69</v>
      </c>
      <c r="W46" s="7">
        <v>10.55</v>
      </c>
      <c r="X46" s="7">
        <v>9.58</v>
      </c>
      <c r="Y46" s="7">
        <v>14.98</v>
      </c>
      <c r="Z46" s="7">
        <v>22.46</v>
      </c>
      <c r="AA46" s="7">
        <v>30.58</v>
      </c>
      <c r="AB46" s="7">
        <v>12.08</v>
      </c>
      <c r="AC46" s="7">
        <v>20.06</v>
      </c>
      <c r="AD46" s="7">
        <v>33.95</v>
      </c>
      <c r="AE46" s="7">
        <v>0.33</v>
      </c>
      <c r="AF46" s="7">
        <v>0.79</v>
      </c>
      <c r="AG46" s="7">
        <v>0.73</v>
      </c>
      <c r="AH46" s="7">
        <v>1.47</v>
      </c>
      <c r="AI46" s="7">
        <v>0</v>
      </c>
      <c r="AJ46" s="7">
        <v>2.83</v>
      </c>
      <c r="AK46" s="7">
        <v>2.52</v>
      </c>
      <c r="AL46" s="7">
        <v>2.25</v>
      </c>
      <c r="AM46" s="7">
        <v>5.28</v>
      </c>
      <c r="AN46" s="7">
        <v>3.15</v>
      </c>
      <c r="AO46" s="7">
        <v>3.29</v>
      </c>
      <c r="AP46" s="7">
        <v>5.06</v>
      </c>
      <c r="AQ46" s="7">
        <v>5.57</v>
      </c>
      <c r="AR46" s="7">
        <v>2.37</v>
      </c>
      <c r="AS46" s="7">
        <v>501.92</v>
      </c>
      <c r="AT46" s="7">
        <v>226.22</v>
      </c>
      <c r="AU46" s="7">
        <v>361.8</v>
      </c>
      <c r="AV46" s="7">
        <v>500.22</v>
      </c>
      <c r="AW46" s="7">
        <v>12.41</v>
      </c>
      <c r="AX46" s="7">
        <v>2617.39</v>
      </c>
      <c r="AY46" s="7">
        <v>2810.75</v>
      </c>
      <c r="AZ46" s="7">
        <v>2530.08</v>
      </c>
      <c r="BA46" s="7">
        <v>2320.25</v>
      </c>
      <c r="BB46" s="7">
        <v>2352.74</v>
      </c>
      <c r="BC46" s="7">
        <v>2244.43</v>
      </c>
      <c r="BD46" s="7">
        <v>2582.91</v>
      </c>
      <c r="BE46" s="7">
        <v>2765.14</v>
      </c>
      <c r="BF46" s="7">
        <v>2494.41</v>
      </c>
      <c r="BG46" s="7">
        <v>2669.86</v>
      </c>
      <c r="BH46" s="7">
        <v>2554.32</v>
      </c>
      <c r="BI46" s="7">
        <v>1915.71</v>
      </c>
      <c r="BJ46" s="7">
        <v>1496.08</v>
      </c>
      <c r="BK46" s="7">
        <v>193.38</v>
      </c>
      <c r="BL46" s="7">
        <v>200.59</v>
      </c>
      <c r="BM46" s="7">
        <v>235.74</v>
      </c>
      <c r="BN46" s="7">
        <v>238.36</v>
      </c>
      <c r="BO46" s="7">
        <v>181.45</v>
      </c>
      <c r="BP46" s="7">
        <v>159.72</v>
      </c>
      <c r="BQ46" s="7">
        <v>72.89</v>
      </c>
      <c r="BR46" s="7">
        <v>70.42</v>
      </c>
      <c r="BS46" s="7">
        <v>53.26</v>
      </c>
      <c r="BT46" s="7">
        <v>46.08</v>
      </c>
      <c r="BU46" s="7">
        <v>18.01</v>
      </c>
      <c r="BV46" s="7">
        <v>24.14</v>
      </c>
      <c r="BW46" s="7">
        <v>16.63</v>
      </c>
      <c r="BX46" s="7">
        <f t="shared" si="4"/>
        <v>43199.72999999999</v>
      </c>
    </row>
    <row r="47" spans="1:76" ht="12.75">
      <c r="A47" s="6">
        <v>43</v>
      </c>
      <c r="B47" s="6" t="s">
        <v>54</v>
      </c>
      <c r="C47" s="7">
        <v>86.49</v>
      </c>
      <c r="D47" s="7">
        <v>154.13</v>
      </c>
      <c r="E47" s="7">
        <v>219.54</v>
      </c>
      <c r="F47" s="7">
        <v>257.93</v>
      </c>
      <c r="G47" s="7">
        <v>329.73</v>
      </c>
      <c r="H47" s="7">
        <v>339.03</v>
      </c>
      <c r="I47" s="7">
        <v>344.18</v>
      </c>
      <c r="J47" s="7">
        <v>333.74</v>
      </c>
      <c r="K47" s="7">
        <v>309.46</v>
      </c>
      <c r="L47" s="7">
        <v>333.46</v>
      </c>
      <c r="M47" s="7">
        <v>309.6</v>
      </c>
      <c r="N47" s="7">
        <v>206.37</v>
      </c>
      <c r="O47" s="7">
        <v>172.3</v>
      </c>
      <c r="P47" s="7">
        <v>138.37</v>
      </c>
      <c r="Q47" s="7">
        <v>4.28</v>
      </c>
      <c r="R47" s="7">
        <v>6.38</v>
      </c>
      <c r="S47" s="7">
        <v>5.03</v>
      </c>
      <c r="T47" s="7">
        <v>3.07</v>
      </c>
      <c r="U47" s="7">
        <v>5.85</v>
      </c>
      <c r="V47" s="7">
        <v>3.37</v>
      </c>
      <c r="W47" s="7">
        <v>6.19</v>
      </c>
      <c r="X47" s="7">
        <v>4.46</v>
      </c>
      <c r="Y47" s="7">
        <v>9.19</v>
      </c>
      <c r="Z47" s="7">
        <v>13.12</v>
      </c>
      <c r="AA47" s="7">
        <v>15.2</v>
      </c>
      <c r="AB47" s="7">
        <v>11.82</v>
      </c>
      <c r="AC47" s="7">
        <v>12.7</v>
      </c>
      <c r="AD47" s="7">
        <v>11.7</v>
      </c>
      <c r="AE47" s="7">
        <v>10.67</v>
      </c>
      <c r="AF47" s="7">
        <v>5.72</v>
      </c>
      <c r="AG47" s="7">
        <v>6.87</v>
      </c>
      <c r="AH47" s="7">
        <v>3.35</v>
      </c>
      <c r="AI47" s="7">
        <v>3.73</v>
      </c>
      <c r="AJ47" s="7">
        <v>5.94</v>
      </c>
      <c r="AK47" s="7">
        <v>6.35</v>
      </c>
      <c r="AL47" s="7">
        <v>11.87</v>
      </c>
      <c r="AM47" s="7">
        <v>8.07</v>
      </c>
      <c r="AN47" s="7">
        <v>9.98</v>
      </c>
      <c r="AO47" s="7">
        <v>11.64</v>
      </c>
      <c r="AP47" s="7">
        <v>10.62</v>
      </c>
      <c r="AQ47" s="7">
        <v>8.45</v>
      </c>
      <c r="AR47" s="7">
        <v>14.21</v>
      </c>
      <c r="AS47" s="7">
        <v>247.88</v>
      </c>
      <c r="AT47" s="7">
        <v>206.9</v>
      </c>
      <c r="AU47" s="7">
        <v>136.23</v>
      </c>
      <c r="AV47" s="7">
        <v>106.58</v>
      </c>
      <c r="AW47" s="7">
        <v>16.3</v>
      </c>
      <c r="AX47" s="7">
        <v>835.17</v>
      </c>
      <c r="AY47" s="7">
        <v>849.66</v>
      </c>
      <c r="AZ47" s="7">
        <v>847.27</v>
      </c>
      <c r="BA47" s="7">
        <v>871.26</v>
      </c>
      <c r="BB47" s="7">
        <v>886</v>
      </c>
      <c r="BC47" s="7">
        <v>911.52</v>
      </c>
      <c r="BD47" s="7">
        <v>904.38</v>
      </c>
      <c r="BE47" s="7">
        <v>1029.28</v>
      </c>
      <c r="BF47" s="7">
        <v>1031.02</v>
      </c>
      <c r="BG47" s="7">
        <v>1034.65</v>
      </c>
      <c r="BH47" s="7">
        <v>1031.7</v>
      </c>
      <c r="BI47" s="7">
        <v>1005.7</v>
      </c>
      <c r="BJ47" s="7">
        <v>993.3</v>
      </c>
      <c r="BK47" s="7">
        <v>180.44</v>
      </c>
      <c r="BL47" s="7">
        <v>198.67</v>
      </c>
      <c r="BM47" s="7">
        <v>193.74</v>
      </c>
      <c r="BN47" s="7">
        <v>152.65</v>
      </c>
      <c r="BO47" s="7">
        <v>109.74</v>
      </c>
      <c r="BP47" s="7">
        <v>88.82</v>
      </c>
      <c r="BQ47" s="7">
        <v>55.12</v>
      </c>
      <c r="BR47" s="7">
        <v>32.6</v>
      </c>
      <c r="BS47" s="7">
        <v>45.43</v>
      </c>
      <c r="BT47" s="7">
        <v>65.71</v>
      </c>
      <c r="BU47" s="7">
        <v>38.28</v>
      </c>
      <c r="BV47" s="7">
        <v>31.3</v>
      </c>
      <c r="BW47" s="7">
        <v>12.53</v>
      </c>
      <c r="BX47" s="7">
        <f t="shared" si="4"/>
        <v>17913.989999999998</v>
      </c>
    </row>
    <row r="48" spans="1:76" ht="12.75">
      <c r="A48" s="6">
        <v>44</v>
      </c>
      <c r="B48" s="6" t="s">
        <v>55</v>
      </c>
      <c r="C48" s="7">
        <v>71.05</v>
      </c>
      <c r="D48" s="7">
        <v>72.12</v>
      </c>
      <c r="E48" s="7">
        <v>103.18</v>
      </c>
      <c r="F48" s="7">
        <v>124.25</v>
      </c>
      <c r="G48" s="7">
        <v>159.06</v>
      </c>
      <c r="H48" s="7">
        <v>147.98</v>
      </c>
      <c r="I48" s="7">
        <v>176.32</v>
      </c>
      <c r="J48" s="7">
        <v>160.98</v>
      </c>
      <c r="K48" s="7">
        <v>156.86</v>
      </c>
      <c r="L48" s="7">
        <v>166.17</v>
      </c>
      <c r="M48" s="7">
        <v>164.12</v>
      </c>
      <c r="N48" s="7">
        <v>123.73</v>
      </c>
      <c r="O48" s="7">
        <v>85.67</v>
      </c>
      <c r="P48" s="7">
        <v>88.51</v>
      </c>
      <c r="Q48" s="7">
        <v>4.53</v>
      </c>
      <c r="R48" s="7">
        <v>7.7</v>
      </c>
      <c r="S48" s="7">
        <v>4.52</v>
      </c>
      <c r="T48" s="7">
        <v>5.08</v>
      </c>
      <c r="U48" s="7">
        <v>7.6</v>
      </c>
      <c r="V48" s="7">
        <v>3.93</v>
      </c>
      <c r="W48" s="7">
        <v>5.74</v>
      </c>
      <c r="X48" s="7">
        <v>2.47</v>
      </c>
      <c r="Y48" s="7">
        <v>1.68</v>
      </c>
      <c r="Z48" s="7">
        <v>4.22</v>
      </c>
      <c r="AA48" s="7">
        <v>4.95</v>
      </c>
      <c r="AB48" s="7">
        <v>3.73</v>
      </c>
      <c r="AC48" s="7">
        <v>2.11</v>
      </c>
      <c r="AD48" s="7">
        <v>5.25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0.79</v>
      </c>
      <c r="AK48" s="7">
        <v>2.03</v>
      </c>
      <c r="AL48" s="7">
        <v>3.28</v>
      </c>
      <c r="AM48" s="7">
        <v>0.89</v>
      </c>
      <c r="AN48" s="7">
        <v>0</v>
      </c>
      <c r="AO48" s="7">
        <v>0</v>
      </c>
      <c r="AP48" s="7">
        <v>0.81</v>
      </c>
      <c r="AQ48" s="7">
        <v>3.03</v>
      </c>
      <c r="AR48" s="7">
        <v>0</v>
      </c>
      <c r="AS48" s="7">
        <v>115.22</v>
      </c>
      <c r="AT48" s="7">
        <v>62.23</v>
      </c>
      <c r="AU48" s="7">
        <v>59.83</v>
      </c>
      <c r="AV48" s="7">
        <v>57.8</v>
      </c>
      <c r="AW48" s="7">
        <v>4</v>
      </c>
      <c r="AX48" s="7">
        <v>381.44</v>
      </c>
      <c r="AY48" s="7">
        <v>414.58</v>
      </c>
      <c r="AZ48" s="7">
        <v>424.27</v>
      </c>
      <c r="BA48" s="7">
        <v>360.25</v>
      </c>
      <c r="BB48" s="7">
        <v>378.61</v>
      </c>
      <c r="BC48" s="7">
        <v>367.08</v>
      </c>
      <c r="BD48" s="7">
        <v>385.34</v>
      </c>
      <c r="BE48" s="7">
        <v>451.97</v>
      </c>
      <c r="BF48" s="7">
        <v>452.24</v>
      </c>
      <c r="BG48" s="7">
        <v>432.59</v>
      </c>
      <c r="BH48" s="7">
        <v>434.55</v>
      </c>
      <c r="BI48" s="7">
        <v>415.1</v>
      </c>
      <c r="BJ48" s="7">
        <v>341.86</v>
      </c>
      <c r="BK48" s="7">
        <v>87.87</v>
      </c>
      <c r="BL48" s="7">
        <v>53.81</v>
      </c>
      <c r="BM48" s="7">
        <v>24.06</v>
      </c>
      <c r="BN48" s="7">
        <v>29.05</v>
      </c>
      <c r="BO48" s="7">
        <v>21.36</v>
      </c>
      <c r="BP48" s="7">
        <v>20.02</v>
      </c>
      <c r="BQ48" s="7">
        <v>21.51</v>
      </c>
      <c r="BR48" s="7">
        <v>16.11</v>
      </c>
      <c r="BS48" s="7">
        <v>17.11</v>
      </c>
      <c r="BT48" s="7">
        <v>24.15</v>
      </c>
      <c r="BU48" s="7">
        <v>23.91</v>
      </c>
      <c r="BV48" s="7">
        <v>19.19</v>
      </c>
      <c r="BW48" s="7">
        <v>17.79</v>
      </c>
      <c r="BX48" s="7">
        <f t="shared" si="4"/>
        <v>7789.24</v>
      </c>
    </row>
    <row r="49" spans="1:76" ht="12.75">
      <c r="A49" s="6">
        <v>45</v>
      </c>
      <c r="B49" s="6" t="s">
        <v>56</v>
      </c>
      <c r="C49" s="7">
        <v>58.39</v>
      </c>
      <c r="D49" s="7">
        <v>94.42</v>
      </c>
      <c r="E49" s="7">
        <v>125.54</v>
      </c>
      <c r="F49" s="7">
        <v>148.44</v>
      </c>
      <c r="G49" s="7">
        <v>197.69</v>
      </c>
      <c r="H49" s="7">
        <v>153.48</v>
      </c>
      <c r="I49" s="7">
        <v>143.98</v>
      </c>
      <c r="J49" s="7">
        <v>143.01</v>
      </c>
      <c r="K49" s="7">
        <v>148.88</v>
      </c>
      <c r="L49" s="7">
        <v>122.84</v>
      </c>
      <c r="M49" s="7">
        <v>193.23</v>
      </c>
      <c r="N49" s="7">
        <v>143.35</v>
      </c>
      <c r="O49" s="7">
        <v>118.01</v>
      </c>
      <c r="P49" s="7">
        <v>100.13</v>
      </c>
      <c r="Q49" s="7">
        <v>7.82</v>
      </c>
      <c r="R49" s="7">
        <v>2.91</v>
      </c>
      <c r="S49" s="7">
        <v>2.13</v>
      </c>
      <c r="T49" s="7">
        <v>2</v>
      </c>
      <c r="U49" s="7">
        <v>0</v>
      </c>
      <c r="V49" s="7">
        <v>3.93</v>
      </c>
      <c r="W49" s="7">
        <v>5.17</v>
      </c>
      <c r="X49" s="7">
        <v>4.23</v>
      </c>
      <c r="Y49" s="7">
        <v>1.48</v>
      </c>
      <c r="Z49" s="7">
        <v>3.32</v>
      </c>
      <c r="AA49" s="7">
        <v>6.45</v>
      </c>
      <c r="AB49" s="7">
        <v>4.59</v>
      </c>
      <c r="AC49" s="7">
        <v>1.97</v>
      </c>
      <c r="AD49" s="7">
        <v>6.07</v>
      </c>
      <c r="AE49" s="7">
        <v>2.81</v>
      </c>
      <c r="AF49" s="7">
        <v>0</v>
      </c>
      <c r="AG49" s="7">
        <v>0</v>
      </c>
      <c r="AH49" s="7">
        <v>1.2</v>
      </c>
      <c r="AI49" s="7">
        <v>0</v>
      </c>
      <c r="AJ49" s="7">
        <v>2.45</v>
      </c>
      <c r="AK49" s="7">
        <v>3.18</v>
      </c>
      <c r="AL49" s="7">
        <v>1.42</v>
      </c>
      <c r="AM49" s="7">
        <v>0.95</v>
      </c>
      <c r="AN49" s="7">
        <v>1.01</v>
      </c>
      <c r="AO49" s="7">
        <v>0</v>
      </c>
      <c r="AP49" s="7">
        <v>0.98</v>
      </c>
      <c r="AQ49" s="7">
        <v>0</v>
      </c>
      <c r="AR49" s="7">
        <v>0.07</v>
      </c>
      <c r="AS49" s="7">
        <v>77.3</v>
      </c>
      <c r="AT49" s="7">
        <v>63.44</v>
      </c>
      <c r="AU49" s="7">
        <v>70.25</v>
      </c>
      <c r="AV49" s="7">
        <v>168.93</v>
      </c>
      <c r="AW49" s="7">
        <v>8.88</v>
      </c>
      <c r="AX49" s="7">
        <v>674.15</v>
      </c>
      <c r="AY49" s="7">
        <v>710.12</v>
      </c>
      <c r="AZ49" s="7">
        <v>748.2</v>
      </c>
      <c r="BA49" s="7">
        <v>693.9</v>
      </c>
      <c r="BB49" s="7">
        <v>668.65</v>
      </c>
      <c r="BC49" s="7">
        <v>665.69</v>
      </c>
      <c r="BD49" s="7">
        <v>679.97</v>
      </c>
      <c r="BE49" s="7">
        <v>681.54</v>
      </c>
      <c r="BF49" s="7">
        <v>691.16</v>
      </c>
      <c r="BG49" s="7">
        <v>710.03</v>
      </c>
      <c r="BH49" s="7">
        <v>630.24</v>
      </c>
      <c r="BI49" s="7">
        <v>575.93</v>
      </c>
      <c r="BJ49" s="7">
        <v>426.34</v>
      </c>
      <c r="BK49" s="7">
        <v>4.35</v>
      </c>
      <c r="BL49" s="7">
        <v>2.68</v>
      </c>
      <c r="BM49" s="7">
        <v>6.28</v>
      </c>
      <c r="BN49" s="7">
        <v>6.12</v>
      </c>
      <c r="BO49" s="7">
        <v>7.36</v>
      </c>
      <c r="BP49" s="7">
        <v>7.67</v>
      </c>
      <c r="BQ49" s="7">
        <v>9.31</v>
      </c>
      <c r="BR49" s="7">
        <v>4.36</v>
      </c>
      <c r="BS49" s="7">
        <v>2.85</v>
      </c>
      <c r="BT49" s="7">
        <v>2.69</v>
      </c>
      <c r="BU49" s="7">
        <v>2.79</v>
      </c>
      <c r="BV49" s="7">
        <v>0.62</v>
      </c>
      <c r="BW49" s="7">
        <v>0.29</v>
      </c>
      <c r="BX49" s="7">
        <f t="shared" si="4"/>
        <v>10959.620000000006</v>
      </c>
    </row>
    <row r="50" spans="1:76" ht="12.75">
      <c r="A50" s="6">
        <v>46</v>
      </c>
      <c r="B50" s="6" t="s">
        <v>57</v>
      </c>
      <c r="C50" s="7">
        <v>162.69</v>
      </c>
      <c r="D50" s="7">
        <v>280.03</v>
      </c>
      <c r="E50" s="7">
        <v>402.65</v>
      </c>
      <c r="F50" s="7">
        <v>403.31</v>
      </c>
      <c r="G50" s="7">
        <v>476.12</v>
      </c>
      <c r="H50" s="7">
        <v>483.25</v>
      </c>
      <c r="I50" s="7">
        <v>477.01</v>
      </c>
      <c r="J50" s="7">
        <v>486.31</v>
      </c>
      <c r="K50" s="7">
        <v>541.91</v>
      </c>
      <c r="L50" s="7">
        <v>551.89</v>
      </c>
      <c r="M50" s="7">
        <v>635.19</v>
      </c>
      <c r="N50" s="7">
        <v>418.28</v>
      </c>
      <c r="O50" s="7">
        <v>386.19</v>
      </c>
      <c r="P50" s="7">
        <v>276.29</v>
      </c>
      <c r="Q50" s="7">
        <v>9.54</v>
      </c>
      <c r="R50" s="7">
        <v>8.42</v>
      </c>
      <c r="S50" s="7">
        <v>10.97</v>
      </c>
      <c r="T50" s="7">
        <v>11.66</v>
      </c>
      <c r="U50" s="7">
        <v>13.09</v>
      </c>
      <c r="V50" s="7">
        <v>9.26</v>
      </c>
      <c r="W50" s="7">
        <v>14.78</v>
      </c>
      <c r="X50" s="7">
        <v>8.96</v>
      </c>
      <c r="Y50" s="7">
        <v>16.84</v>
      </c>
      <c r="Z50" s="7">
        <v>18.31</v>
      </c>
      <c r="AA50" s="7">
        <v>17.33</v>
      </c>
      <c r="AB50" s="7">
        <v>19.99</v>
      </c>
      <c r="AC50" s="7">
        <v>10.72</v>
      </c>
      <c r="AD50" s="7">
        <v>11.22</v>
      </c>
      <c r="AE50" s="7">
        <v>11.78</v>
      </c>
      <c r="AF50" s="7">
        <v>11.15</v>
      </c>
      <c r="AG50" s="7">
        <v>11.63</v>
      </c>
      <c r="AH50" s="7">
        <v>4.94</v>
      </c>
      <c r="AI50" s="7">
        <v>8.01</v>
      </c>
      <c r="AJ50" s="7">
        <v>5.02</v>
      </c>
      <c r="AK50" s="7">
        <v>6.99</v>
      </c>
      <c r="AL50" s="7">
        <v>12.39</v>
      </c>
      <c r="AM50" s="7">
        <v>8.17</v>
      </c>
      <c r="AN50" s="7">
        <v>12.12</v>
      </c>
      <c r="AO50" s="7">
        <v>7.66</v>
      </c>
      <c r="AP50" s="7">
        <v>7.03</v>
      </c>
      <c r="AQ50" s="7">
        <v>9.03</v>
      </c>
      <c r="AR50" s="7">
        <v>17.56</v>
      </c>
      <c r="AS50" s="7">
        <v>211.79</v>
      </c>
      <c r="AT50" s="7">
        <v>184.76</v>
      </c>
      <c r="AU50" s="7">
        <v>199.87</v>
      </c>
      <c r="AV50" s="7">
        <v>249.86</v>
      </c>
      <c r="AW50" s="7">
        <v>21.63</v>
      </c>
      <c r="AX50" s="7">
        <v>1813.93</v>
      </c>
      <c r="AY50" s="7">
        <v>1812.06</v>
      </c>
      <c r="AZ50" s="7">
        <v>1810.69</v>
      </c>
      <c r="BA50" s="7">
        <v>1739.06</v>
      </c>
      <c r="BB50" s="7">
        <v>1685.47</v>
      </c>
      <c r="BC50" s="7">
        <v>1766.04</v>
      </c>
      <c r="BD50" s="7">
        <v>1733.53</v>
      </c>
      <c r="BE50" s="7">
        <v>1685.49</v>
      </c>
      <c r="BF50" s="7">
        <v>1710.39</v>
      </c>
      <c r="BG50" s="7">
        <v>1830.31</v>
      </c>
      <c r="BH50" s="7">
        <v>1730.42</v>
      </c>
      <c r="BI50" s="7">
        <v>1632.42</v>
      </c>
      <c r="BJ50" s="7">
        <v>1470.75</v>
      </c>
      <c r="BK50" s="7">
        <v>59.41</v>
      </c>
      <c r="BL50" s="7">
        <v>49</v>
      </c>
      <c r="BM50" s="7">
        <v>44.86</v>
      </c>
      <c r="BN50" s="7">
        <v>35.52</v>
      </c>
      <c r="BO50" s="7">
        <v>33.32</v>
      </c>
      <c r="BP50" s="7">
        <v>23.41</v>
      </c>
      <c r="BQ50" s="7">
        <v>17.18</v>
      </c>
      <c r="BR50" s="7">
        <v>32.77</v>
      </c>
      <c r="BS50" s="7">
        <v>47.77</v>
      </c>
      <c r="BT50" s="7">
        <v>40.7</v>
      </c>
      <c r="BU50" s="7">
        <v>17.9</v>
      </c>
      <c r="BV50" s="7">
        <v>28.61</v>
      </c>
      <c r="BW50" s="7">
        <v>14.52</v>
      </c>
      <c r="BX50" s="7">
        <f t="shared" si="4"/>
        <v>30029.13</v>
      </c>
    </row>
    <row r="51" spans="1:76" ht="12.75">
      <c r="A51" s="6">
        <v>47</v>
      </c>
      <c r="B51" s="6" t="s">
        <v>58</v>
      </c>
      <c r="C51" s="7">
        <v>27.83</v>
      </c>
      <c r="D51" s="7">
        <v>135.76</v>
      </c>
      <c r="E51" s="7">
        <v>115.97</v>
      </c>
      <c r="F51" s="7">
        <v>120.45</v>
      </c>
      <c r="G51" s="7">
        <v>140.91</v>
      </c>
      <c r="H51" s="7">
        <v>126.26</v>
      </c>
      <c r="I51" s="7">
        <v>147.62</v>
      </c>
      <c r="J51" s="7">
        <v>117.71</v>
      </c>
      <c r="K51" s="7">
        <v>114.52</v>
      </c>
      <c r="L51" s="7">
        <v>139.24</v>
      </c>
      <c r="M51" s="7">
        <v>169.73</v>
      </c>
      <c r="N51" s="7">
        <v>151.97</v>
      </c>
      <c r="O51" s="7">
        <v>134.94</v>
      </c>
      <c r="P51" s="7">
        <v>72.4</v>
      </c>
      <c r="Q51" s="7">
        <v>17.83</v>
      </c>
      <c r="R51" s="7">
        <v>7.04</v>
      </c>
      <c r="S51" s="7">
        <v>5.49</v>
      </c>
      <c r="T51" s="7">
        <v>2</v>
      </c>
      <c r="U51" s="7">
        <v>6.26</v>
      </c>
      <c r="V51" s="7">
        <v>2.52</v>
      </c>
      <c r="W51" s="7">
        <v>0.23</v>
      </c>
      <c r="X51" s="7">
        <v>3.4</v>
      </c>
      <c r="Y51" s="7">
        <v>2.59</v>
      </c>
      <c r="Z51" s="7">
        <v>0.82</v>
      </c>
      <c r="AA51" s="7">
        <v>1.17</v>
      </c>
      <c r="AB51" s="7">
        <v>1.73</v>
      </c>
      <c r="AC51" s="7">
        <v>2</v>
      </c>
      <c r="AD51" s="7">
        <v>1.94</v>
      </c>
      <c r="AE51" s="7">
        <v>3.42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1.03</v>
      </c>
      <c r="AN51" s="7">
        <v>0</v>
      </c>
      <c r="AO51" s="7">
        <v>1.52</v>
      </c>
      <c r="AP51" s="7">
        <v>0.82</v>
      </c>
      <c r="AQ51" s="7">
        <v>0.68</v>
      </c>
      <c r="AR51" s="7">
        <v>0.82</v>
      </c>
      <c r="AS51" s="7">
        <v>56.66</v>
      </c>
      <c r="AT51" s="7">
        <v>61.33</v>
      </c>
      <c r="AU51" s="7">
        <v>68.41</v>
      </c>
      <c r="AV51" s="7">
        <v>53.18</v>
      </c>
      <c r="AW51" s="7">
        <v>14.94</v>
      </c>
      <c r="AX51" s="7">
        <v>458.48</v>
      </c>
      <c r="AY51" s="7">
        <v>537.87</v>
      </c>
      <c r="AZ51" s="7">
        <v>425.79</v>
      </c>
      <c r="BA51" s="7">
        <v>440.78</v>
      </c>
      <c r="BB51" s="7">
        <v>411.3</v>
      </c>
      <c r="BC51" s="7">
        <v>384.54</v>
      </c>
      <c r="BD51" s="7">
        <v>398.19</v>
      </c>
      <c r="BE51" s="7">
        <v>382.58</v>
      </c>
      <c r="BF51" s="7">
        <v>437.42</v>
      </c>
      <c r="BG51" s="7">
        <v>412.12</v>
      </c>
      <c r="BH51" s="7">
        <v>349.63</v>
      </c>
      <c r="BI51" s="7">
        <v>249.44</v>
      </c>
      <c r="BJ51" s="7">
        <v>241.46</v>
      </c>
      <c r="BK51" s="7">
        <v>88.72</v>
      </c>
      <c r="BL51" s="7">
        <v>50.18</v>
      </c>
      <c r="BM51" s="7">
        <v>38.2</v>
      </c>
      <c r="BN51" s="7">
        <v>28.91</v>
      </c>
      <c r="BO51" s="7">
        <v>21.61</v>
      </c>
      <c r="BP51" s="7">
        <v>13.53</v>
      </c>
      <c r="BQ51" s="7">
        <v>11.63</v>
      </c>
      <c r="BR51" s="7">
        <v>16</v>
      </c>
      <c r="BS51" s="7">
        <v>19.53</v>
      </c>
      <c r="BT51" s="7">
        <v>19.88</v>
      </c>
      <c r="BU51" s="7">
        <v>9.58</v>
      </c>
      <c r="BV51" s="7">
        <v>9.45</v>
      </c>
      <c r="BW51" s="7">
        <v>4.36</v>
      </c>
      <c r="BX51" s="7">
        <f t="shared" si="4"/>
        <v>7494.319999999999</v>
      </c>
    </row>
    <row r="52" spans="1:76" ht="12.75">
      <c r="A52" s="6">
        <v>48</v>
      </c>
      <c r="B52" s="6" t="s">
        <v>59</v>
      </c>
      <c r="C52" s="7">
        <v>277.34</v>
      </c>
      <c r="D52" s="7">
        <v>912.73</v>
      </c>
      <c r="E52" s="7">
        <v>1408.27</v>
      </c>
      <c r="F52" s="7">
        <v>1903.85</v>
      </c>
      <c r="G52" s="7">
        <v>2839.06</v>
      </c>
      <c r="H52" s="7">
        <v>2798.76</v>
      </c>
      <c r="I52" s="7">
        <v>2877.47</v>
      </c>
      <c r="J52" s="7">
        <v>3074.15</v>
      </c>
      <c r="K52" s="7">
        <v>2837.47</v>
      </c>
      <c r="L52" s="7">
        <v>2705.26</v>
      </c>
      <c r="M52" s="7">
        <v>3690.38</v>
      </c>
      <c r="N52" s="7">
        <v>2357.17</v>
      </c>
      <c r="O52" s="7">
        <v>2174.93</v>
      </c>
      <c r="P52" s="7">
        <v>2221.18</v>
      </c>
      <c r="Q52" s="7">
        <v>733.96</v>
      </c>
      <c r="R52" s="7">
        <v>236.93</v>
      </c>
      <c r="S52" s="7">
        <v>204.57</v>
      </c>
      <c r="T52" s="7">
        <v>163.53</v>
      </c>
      <c r="U52" s="7">
        <v>182.43</v>
      </c>
      <c r="V52" s="7">
        <v>150.51</v>
      </c>
      <c r="W52" s="7">
        <v>155.45</v>
      </c>
      <c r="X52" s="7">
        <v>114.79</v>
      </c>
      <c r="Y52" s="7">
        <v>98.36</v>
      </c>
      <c r="Z52" s="7">
        <v>89.11</v>
      </c>
      <c r="AA52" s="7">
        <v>118.9</v>
      </c>
      <c r="AB52" s="7">
        <v>61.49</v>
      </c>
      <c r="AC52" s="7">
        <v>55.18</v>
      </c>
      <c r="AD52" s="7">
        <v>77.18</v>
      </c>
      <c r="AE52" s="7">
        <v>97.85</v>
      </c>
      <c r="AF52" s="7">
        <v>42.69</v>
      </c>
      <c r="AG52" s="7">
        <v>48.71</v>
      </c>
      <c r="AH52" s="7">
        <v>43.33</v>
      </c>
      <c r="AI52" s="7">
        <v>52.43</v>
      </c>
      <c r="AJ52" s="7">
        <v>35.2</v>
      </c>
      <c r="AK52" s="7">
        <v>58.1</v>
      </c>
      <c r="AL52" s="7">
        <v>42.49</v>
      </c>
      <c r="AM52" s="7">
        <v>32.2</v>
      </c>
      <c r="AN52" s="7">
        <v>27.08</v>
      </c>
      <c r="AO52" s="7">
        <v>38.36</v>
      </c>
      <c r="AP52" s="7">
        <v>26.13</v>
      </c>
      <c r="AQ52" s="7">
        <v>32.1</v>
      </c>
      <c r="AR52" s="7">
        <v>30.66</v>
      </c>
      <c r="AS52" s="7">
        <v>621.98</v>
      </c>
      <c r="AT52" s="7">
        <v>673.43</v>
      </c>
      <c r="AU52" s="7">
        <v>743.05</v>
      </c>
      <c r="AV52" s="7">
        <v>1157.57</v>
      </c>
      <c r="AW52" s="7">
        <v>2.81</v>
      </c>
      <c r="AX52" s="7">
        <v>8407.92</v>
      </c>
      <c r="AY52" s="7">
        <v>8578.64</v>
      </c>
      <c r="AZ52" s="7">
        <v>8593.52</v>
      </c>
      <c r="BA52" s="7">
        <v>8282.02</v>
      </c>
      <c r="BB52" s="7">
        <v>8605.49</v>
      </c>
      <c r="BC52" s="7">
        <v>8706.44</v>
      </c>
      <c r="BD52" s="7">
        <v>9680</v>
      </c>
      <c r="BE52" s="7">
        <v>9835.98</v>
      </c>
      <c r="BF52" s="7">
        <v>9073.03</v>
      </c>
      <c r="BG52" s="7">
        <v>9230.2</v>
      </c>
      <c r="BH52" s="7">
        <v>9297.62</v>
      </c>
      <c r="BI52" s="7">
        <v>9456.56</v>
      </c>
      <c r="BJ52" s="7">
        <v>7616.25</v>
      </c>
      <c r="BK52" s="7">
        <v>3918.97</v>
      </c>
      <c r="BL52" s="7">
        <v>4271.98</v>
      </c>
      <c r="BM52" s="7">
        <v>3894.19</v>
      </c>
      <c r="BN52" s="7">
        <v>3998.41</v>
      </c>
      <c r="BO52" s="7">
        <v>2979.22</v>
      </c>
      <c r="BP52" s="7">
        <v>2453.16</v>
      </c>
      <c r="BQ52" s="7">
        <v>1703.35</v>
      </c>
      <c r="BR52" s="7">
        <v>1749.92</v>
      </c>
      <c r="BS52" s="7">
        <v>1439.36</v>
      </c>
      <c r="BT52" s="7">
        <v>1564.68</v>
      </c>
      <c r="BU52" s="7">
        <v>957.24</v>
      </c>
      <c r="BV52" s="7">
        <v>945.27</v>
      </c>
      <c r="BW52" s="7">
        <v>593.72</v>
      </c>
      <c r="BX52" s="7">
        <f t="shared" si="4"/>
        <v>184159.72</v>
      </c>
    </row>
    <row r="53" spans="1:76" ht="12.75">
      <c r="A53" s="6">
        <v>49</v>
      </c>
      <c r="B53" s="6" t="s">
        <v>60</v>
      </c>
      <c r="C53" s="7">
        <v>273.32</v>
      </c>
      <c r="D53" s="7">
        <v>366.09</v>
      </c>
      <c r="E53" s="7">
        <v>455.47</v>
      </c>
      <c r="F53" s="7">
        <v>607.5</v>
      </c>
      <c r="G53" s="7">
        <v>791.55</v>
      </c>
      <c r="H53" s="7">
        <v>658.16</v>
      </c>
      <c r="I53" s="7">
        <v>634.66</v>
      </c>
      <c r="J53" s="7">
        <v>710.52</v>
      </c>
      <c r="K53" s="7">
        <v>580.3</v>
      </c>
      <c r="L53" s="7">
        <v>607.23</v>
      </c>
      <c r="M53" s="7">
        <v>701.66</v>
      </c>
      <c r="N53" s="7">
        <v>572.92</v>
      </c>
      <c r="O53" s="7">
        <v>442.09</v>
      </c>
      <c r="P53" s="7">
        <v>353.92</v>
      </c>
      <c r="Q53" s="7">
        <v>66.79</v>
      </c>
      <c r="R53" s="7">
        <v>68.61</v>
      </c>
      <c r="S53" s="7">
        <v>45.48</v>
      </c>
      <c r="T53" s="7">
        <v>21.81</v>
      </c>
      <c r="U53" s="7">
        <v>44.16</v>
      </c>
      <c r="V53" s="7">
        <v>34.35</v>
      </c>
      <c r="W53" s="7">
        <v>33.56</v>
      </c>
      <c r="X53" s="7">
        <v>38.37</v>
      </c>
      <c r="Y53" s="7">
        <v>71.52</v>
      </c>
      <c r="Z53" s="7">
        <v>89.18</v>
      </c>
      <c r="AA53" s="7">
        <v>126.34</v>
      </c>
      <c r="AB53" s="7">
        <v>100.77</v>
      </c>
      <c r="AC53" s="7">
        <v>72.37</v>
      </c>
      <c r="AD53" s="7">
        <v>55.94</v>
      </c>
      <c r="AE53" s="7">
        <v>4.11</v>
      </c>
      <c r="AF53" s="7">
        <v>7.59</v>
      </c>
      <c r="AG53" s="7">
        <v>8.33</v>
      </c>
      <c r="AH53" s="7">
        <v>16.2</v>
      </c>
      <c r="AI53" s="7">
        <v>13.46</v>
      </c>
      <c r="AJ53" s="7">
        <v>9.47</v>
      </c>
      <c r="AK53" s="7">
        <v>5.38</v>
      </c>
      <c r="AL53" s="7">
        <v>9.63</v>
      </c>
      <c r="AM53" s="7">
        <v>9.24</v>
      </c>
      <c r="AN53" s="7">
        <v>9.39</v>
      </c>
      <c r="AO53" s="7">
        <v>12.48</v>
      </c>
      <c r="AP53" s="7">
        <v>3.42</v>
      </c>
      <c r="AQ53" s="7">
        <v>5.23</v>
      </c>
      <c r="AR53" s="7">
        <v>9.73</v>
      </c>
      <c r="AS53" s="7">
        <v>256.8</v>
      </c>
      <c r="AT53" s="7">
        <v>241.07</v>
      </c>
      <c r="AU53" s="7">
        <v>333.53</v>
      </c>
      <c r="AV53" s="7">
        <v>409.59</v>
      </c>
      <c r="AW53" s="7">
        <v>86.78</v>
      </c>
      <c r="AX53" s="7">
        <v>2748.55</v>
      </c>
      <c r="AY53" s="7">
        <v>3091.28</v>
      </c>
      <c r="AZ53" s="7">
        <v>2857.42</v>
      </c>
      <c r="BA53" s="7">
        <v>2844.18</v>
      </c>
      <c r="BB53" s="7">
        <v>2887.82</v>
      </c>
      <c r="BC53" s="7">
        <v>2922.55</v>
      </c>
      <c r="BD53" s="7">
        <v>3216.47</v>
      </c>
      <c r="BE53" s="7">
        <v>3346.99</v>
      </c>
      <c r="BF53" s="7">
        <v>2999.29</v>
      </c>
      <c r="BG53" s="7">
        <v>3580.55</v>
      </c>
      <c r="BH53" s="7">
        <v>3096.15</v>
      </c>
      <c r="BI53" s="7">
        <v>2898.52</v>
      </c>
      <c r="BJ53" s="7">
        <v>1896.65</v>
      </c>
      <c r="BK53" s="7">
        <v>715.24</v>
      </c>
      <c r="BL53" s="7">
        <v>700.57</v>
      </c>
      <c r="BM53" s="7">
        <v>645.17</v>
      </c>
      <c r="BN53" s="7">
        <v>636.71</v>
      </c>
      <c r="BO53" s="7">
        <v>491.79</v>
      </c>
      <c r="BP53" s="7">
        <v>477.12</v>
      </c>
      <c r="BQ53" s="7">
        <v>391.52</v>
      </c>
      <c r="BR53" s="7">
        <v>468.51</v>
      </c>
      <c r="BS53" s="7">
        <v>450.92</v>
      </c>
      <c r="BT53" s="7">
        <v>534.35</v>
      </c>
      <c r="BU53" s="7">
        <v>609.6</v>
      </c>
      <c r="BV53" s="7">
        <v>417.56</v>
      </c>
      <c r="BW53" s="7">
        <v>239.7</v>
      </c>
      <c r="BX53" s="7">
        <f t="shared" si="4"/>
        <v>55241.24999999999</v>
      </c>
    </row>
    <row r="54" spans="1:76" ht="12.75">
      <c r="A54" s="6">
        <v>50</v>
      </c>
      <c r="B54" s="6" t="s">
        <v>61</v>
      </c>
      <c r="C54" s="7">
        <v>531.57</v>
      </c>
      <c r="D54" s="7">
        <v>1797.78</v>
      </c>
      <c r="E54" s="7">
        <v>2330.91</v>
      </c>
      <c r="F54" s="7">
        <v>2639.15</v>
      </c>
      <c r="G54" s="7">
        <v>3470.97</v>
      </c>
      <c r="H54" s="7">
        <v>3119.06</v>
      </c>
      <c r="I54" s="7">
        <v>3238.79</v>
      </c>
      <c r="J54" s="7">
        <v>3307.63</v>
      </c>
      <c r="K54" s="7">
        <v>3028.39</v>
      </c>
      <c r="L54" s="7">
        <v>2857.6</v>
      </c>
      <c r="M54" s="7">
        <v>3108.35</v>
      </c>
      <c r="N54" s="7">
        <v>1411.21</v>
      </c>
      <c r="O54" s="7">
        <v>1162.77</v>
      </c>
      <c r="P54" s="7">
        <v>1524.89</v>
      </c>
      <c r="Q54" s="7">
        <v>380.16</v>
      </c>
      <c r="R54" s="7">
        <v>114.86</v>
      </c>
      <c r="S54" s="7">
        <v>97.96</v>
      </c>
      <c r="T54" s="7">
        <v>81.41</v>
      </c>
      <c r="U54" s="7">
        <v>90.22</v>
      </c>
      <c r="V54" s="7">
        <v>68.34</v>
      </c>
      <c r="W54" s="7">
        <v>57.69</v>
      </c>
      <c r="X54" s="7">
        <v>48.76</v>
      </c>
      <c r="Y54" s="7">
        <v>40.42</v>
      </c>
      <c r="Z54" s="7">
        <v>54.01</v>
      </c>
      <c r="AA54" s="7">
        <v>52.57</v>
      </c>
      <c r="AB54" s="7">
        <v>40.19</v>
      </c>
      <c r="AC54" s="7">
        <v>42.55</v>
      </c>
      <c r="AD54" s="7">
        <v>151.16</v>
      </c>
      <c r="AE54" s="7">
        <v>110.47</v>
      </c>
      <c r="AF54" s="7">
        <v>26.9</v>
      </c>
      <c r="AG54" s="7">
        <v>25.61</v>
      </c>
      <c r="AH54" s="7">
        <v>38.24</v>
      </c>
      <c r="AI54" s="7">
        <v>22.94</v>
      </c>
      <c r="AJ54" s="7">
        <v>20.46</v>
      </c>
      <c r="AK54" s="7">
        <v>23.52</v>
      </c>
      <c r="AL54" s="7">
        <v>26.29</v>
      </c>
      <c r="AM54" s="7">
        <v>16.93</v>
      </c>
      <c r="AN54" s="7">
        <v>18.89</v>
      </c>
      <c r="AO54" s="7">
        <v>28.06</v>
      </c>
      <c r="AP54" s="7">
        <v>29.23</v>
      </c>
      <c r="AQ54" s="7">
        <v>16.8</v>
      </c>
      <c r="AR54" s="7">
        <v>48.01</v>
      </c>
      <c r="AS54" s="7">
        <v>1532.65</v>
      </c>
      <c r="AT54" s="7">
        <v>1350.87</v>
      </c>
      <c r="AU54" s="7">
        <v>1708.59</v>
      </c>
      <c r="AV54" s="7">
        <v>1758.73</v>
      </c>
      <c r="AW54" s="7">
        <v>200.58</v>
      </c>
      <c r="AX54" s="7">
        <v>8249.48</v>
      </c>
      <c r="AY54" s="7">
        <v>8429.26</v>
      </c>
      <c r="AZ54" s="7">
        <v>8053.08</v>
      </c>
      <c r="BA54" s="7">
        <v>7822.3</v>
      </c>
      <c r="BB54" s="7">
        <v>8134.01</v>
      </c>
      <c r="BC54" s="7">
        <v>8515.42</v>
      </c>
      <c r="BD54" s="7">
        <v>9345.14</v>
      </c>
      <c r="BE54" s="7">
        <v>9992.4</v>
      </c>
      <c r="BF54" s="7">
        <v>9305.89</v>
      </c>
      <c r="BG54" s="7">
        <v>8981.37</v>
      </c>
      <c r="BH54" s="7">
        <v>8367.19</v>
      </c>
      <c r="BI54" s="7">
        <v>10926.73</v>
      </c>
      <c r="BJ54" s="7">
        <v>8683.38</v>
      </c>
      <c r="BK54" s="7">
        <v>2849.41</v>
      </c>
      <c r="BL54" s="7">
        <v>2867.02</v>
      </c>
      <c r="BM54" s="7">
        <v>2513.63</v>
      </c>
      <c r="BN54" s="7">
        <v>2320.19</v>
      </c>
      <c r="BO54" s="7">
        <v>1408.99</v>
      </c>
      <c r="BP54" s="7">
        <v>1204.36</v>
      </c>
      <c r="BQ54" s="7">
        <v>680.12</v>
      </c>
      <c r="BR54" s="7">
        <v>643.03</v>
      </c>
      <c r="BS54" s="7">
        <v>665.99</v>
      </c>
      <c r="BT54" s="7">
        <v>932.67</v>
      </c>
      <c r="BU54" s="7">
        <v>622.84</v>
      </c>
      <c r="BV54" s="7">
        <v>652.06</v>
      </c>
      <c r="BW54" s="7">
        <v>546.03</v>
      </c>
      <c r="BX54" s="7">
        <f t="shared" si="4"/>
        <v>174565.12999999998</v>
      </c>
    </row>
    <row r="55" spans="1:76" ht="12.75">
      <c r="A55" s="6">
        <v>51</v>
      </c>
      <c r="B55" s="6" t="s">
        <v>62</v>
      </c>
      <c r="C55" s="7">
        <v>239.67</v>
      </c>
      <c r="D55" s="7">
        <v>583.98</v>
      </c>
      <c r="E55" s="7">
        <v>732.35</v>
      </c>
      <c r="F55" s="7">
        <v>904.68</v>
      </c>
      <c r="G55" s="7">
        <v>1186.75</v>
      </c>
      <c r="H55" s="7">
        <v>1141.68</v>
      </c>
      <c r="I55" s="7">
        <v>1110.04</v>
      </c>
      <c r="J55" s="7">
        <v>1313.27</v>
      </c>
      <c r="K55" s="7">
        <v>1197.24</v>
      </c>
      <c r="L55" s="7">
        <v>1069.52</v>
      </c>
      <c r="M55" s="7">
        <v>1438.39</v>
      </c>
      <c r="N55" s="7">
        <v>992.79</v>
      </c>
      <c r="O55" s="7">
        <v>725.19</v>
      </c>
      <c r="P55" s="7">
        <v>583.66</v>
      </c>
      <c r="Q55" s="7">
        <v>172.5</v>
      </c>
      <c r="R55" s="7">
        <v>56.54</v>
      </c>
      <c r="S55" s="7">
        <v>42.61</v>
      </c>
      <c r="T55" s="7">
        <v>24.86</v>
      </c>
      <c r="U55" s="7">
        <v>39.96</v>
      </c>
      <c r="V55" s="7">
        <v>40.38</v>
      </c>
      <c r="W55" s="7">
        <v>32.31</v>
      </c>
      <c r="X55" s="7">
        <v>33.83</v>
      </c>
      <c r="Y55" s="7">
        <v>43.62</v>
      </c>
      <c r="Z55" s="7">
        <v>40.02</v>
      </c>
      <c r="AA55" s="7">
        <v>45.29</v>
      </c>
      <c r="AB55" s="7">
        <v>25.49</v>
      </c>
      <c r="AC55" s="7">
        <v>24.21</v>
      </c>
      <c r="AD55" s="7">
        <v>21.04</v>
      </c>
      <c r="AE55" s="7">
        <v>10.99</v>
      </c>
      <c r="AF55" s="7">
        <v>30.69</v>
      </c>
      <c r="AG55" s="7">
        <v>21.14</v>
      </c>
      <c r="AH55" s="7">
        <v>17.48</v>
      </c>
      <c r="AI55" s="7">
        <v>14.33</v>
      </c>
      <c r="AJ55" s="7">
        <v>11.52</v>
      </c>
      <c r="AK55" s="7">
        <v>15.15</v>
      </c>
      <c r="AL55" s="7">
        <v>14.23</v>
      </c>
      <c r="AM55" s="7">
        <v>9.06</v>
      </c>
      <c r="AN55" s="7">
        <v>9.19</v>
      </c>
      <c r="AO55" s="7">
        <v>19.44</v>
      </c>
      <c r="AP55" s="7">
        <v>9.38</v>
      </c>
      <c r="AQ55" s="7">
        <v>13.87</v>
      </c>
      <c r="AR55" s="7">
        <v>15.3</v>
      </c>
      <c r="AS55" s="7">
        <v>383.61</v>
      </c>
      <c r="AT55" s="7">
        <v>227.51</v>
      </c>
      <c r="AU55" s="7">
        <v>419.11</v>
      </c>
      <c r="AV55" s="7">
        <v>663.48</v>
      </c>
      <c r="AW55" s="7">
        <v>57.5</v>
      </c>
      <c r="AX55" s="7">
        <v>4012.17</v>
      </c>
      <c r="AY55" s="7">
        <v>4178.3</v>
      </c>
      <c r="AZ55" s="7">
        <v>4135.93</v>
      </c>
      <c r="BA55" s="7">
        <v>4190.1</v>
      </c>
      <c r="BB55" s="7">
        <v>3885.04</v>
      </c>
      <c r="BC55" s="7">
        <v>3949.61</v>
      </c>
      <c r="BD55" s="7">
        <v>4039.03</v>
      </c>
      <c r="BE55" s="7">
        <v>4215.13</v>
      </c>
      <c r="BF55" s="7">
        <v>3708.6</v>
      </c>
      <c r="BG55" s="7">
        <v>5016.98</v>
      </c>
      <c r="BH55" s="7">
        <v>3724.77</v>
      </c>
      <c r="BI55" s="7">
        <v>2981.49</v>
      </c>
      <c r="BJ55" s="7">
        <v>2303.17</v>
      </c>
      <c r="BK55" s="7">
        <v>223.84</v>
      </c>
      <c r="BL55" s="7">
        <v>233.18</v>
      </c>
      <c r="BM55" s="7">
        <v>195.67</v>
      </c>
      <c r="BN55" s="7">
        <v>179.44</v>
      </c>
      <c r="BO55" s="7">
        <v>97.52</v>
      </c>
      <c r="BP55" s="7">
        <v>91.98</v>
      </c>
      <c r="BQ55" s="7">
        <v>65.89</v>
      </c>
      <c r="BR55" s="7">
        <v>98.64</v>
      </c>
      <c r="BS55" s="7">
        <v>96.71</v>
      </c>
      <c r="BT55" s="7">
        <v>101.55</v>
      </c>
      <c r="BU55" s="7">
        <v>102.26</v>
      </c>
      <c r="BV55" s="7">
        <v>80.07</v>
      </c>
      <c r="BW55" s="7">
        <v>37.25</v>
      </c>
      <c r="BX55" s="7">
        <f t="shared" si="4"/>
        <v>67769.17</v>
      </c>
    </row>
    <row r="56" spans="1:76" ht="12.75">
      <c r="A56" s="6">
        <v>52</v>
      </c>
      <c r="B56" s="6" t="s">
        <v>63</v>
      </c>
      <c r="C56" s="7">
        <v>686.06</v>
      </c>
      <c r="D56" s="7">
        <v>859.3</v>
      </c>
      <c r="E56" s="7">
        <v>1318.4</v>
      </c>
      <c r="F56" s="7">
        <v>1936.77</v>
      </c>
      <c r="G56" s="7">
        <v>2374.35</v>
      </c>
      <c r="H56" s="7">
        <v>2100.06</v>
      </c>
      <c r="I56" s="7">
        <v>2164.53</v>
      </c>
      <c r="J56" s="7">
        <v>2160.83</v>
      </c>
      <c r="K56" s="7">
        <v>1957</v>
      </c>
      <c r="L56" s="7">
        <v>1936.73</v>
      </c>
      <c r="M56" s="7">
        <v>2123.41</v>
      </c>
      <c r="N56" s="7">
        <v>1172.73</v>
      </c>
      <c r="O56" s="7">
        <v>970.46</v>
      </c>
      <c r="P56" s="7">
        <v>872.79</v>
      </c>
      <c r="Q56" s="7">
        <v>34.34</v>
      </c>
      <c r="R56" s="7">
        <v>30.66</v>
      </c>
      <c r="S56" s="7">
        <v>34.06</v>
      </c>
      <c r="T56" s="7">
        <v>49.61</v>
      </c>
      <c r="U56" s="7">
        <v>77.11</v>
      </c>
      <c r="V56" s="7">
        <v>48.55</v>
      </c>
      <c r="W56" s="7">
        <v>72.03</v>
      </c>
      <c r="X56" s="7">
        <v>63.67</v>
      </c>
      <c r="Y56" s="7">
        <v>62.21</v>
      </c>
      <c r="Z56" s="7">
        <v>80.07</v>
      </c>
      <c r="AA56" s="7">
        <v>123.74</v>
      </c>
      <c r="AB56" s="7">
        <v>99.31</v>
      </c>
      <c r="AC56" s="7">
        <v>111.76</v>
      </c>
      <c r="AD56" s="7">
        <v>95.66</v>
      </c>
      <c r="AE56" s="7">
        <v>34.75</v>
      </c>
      <c r="AF56" s="7">
        <v>20.16</v>
      </c>
      <c r="AG56" s="7">
        <v>20.6</v>
      </c>
      <c r="AH56" s="7">
        <v>30.34</v>
      </c>
      <c r="AI56" s="7">
        <v>20.67</v>
      </c>
      <c r="AJ56" s="7">
        <v>31.44</v>
      </c>
      <c r="AK56" s="7">
        <v>35.29</v>
      </c>
      <c r="AL56" s="7">
        <v>17.3</v>
      </c>
      <c r="AM56" s="7">
        <v>27.9</v>
      </c>
      <c r="AN56" s="7">
        <v>20.9</v>
      </c>
      <c r="AO56" s="7">
        <v>23.53</v>
      </c>
      <c r="AP56" s="7">
        <v>26.44</v>
      </c>
      <c r="AQ56" s="7">
        <v>45.77</v>
      </c>
      <c r="AR56" s="7">
        <v>28.75</v>
      </c>
      <c r="AS56" s="7">
        <v>810.01</v>
      </c>
      <c r="AT56" s="7">
        <v>552.65</v>
      </c>
      <c r="AU56" s="7">
        <v>757.84</v>
      </c>
      <c r="AV56" s="7">
        <v>1271.43</v>
      </c>
      <c r="AW56" s="7">
        <v>201.78</v>
      </c>
      <c r="AX56" s="7">
        <v>6385.08</v>
      </c>
      <c r="AY56" s="7">
        <v>6627.66</v>
      </c>
      <c r="AZ56" s="7">
        <v>5931.92</v>
      </c>
      <c r="BA56" s="7">
        <v>5514.54</v>
      </c>
      <c r="BB56" s="7">
        <v>5657.18</v>
      </c>
      <c r="BC56" s="7">
        <v>5535.8</v>
      </c>
      <c r="BD56" s="7">
        <v>5706.78</v>
      </c>
      <c r="BE56" s="7">
        <v>6402.78</v>
      </c>
      <c r="BF56" s="7">
        <v>5891.87</v>
      </c>
      <c r="BG56" s="7">
        <v>7161.73</v>
      </c>
      <c r="BH56" s="7">
        <v>6798.2</v>
      </c>
      <c r="BI56" s="7">
        <v>5804.87</v>
      </c>
      <c r="BJ56" s="7">
        <v>4970.33</v>
      </c>
      <c r="BK56" s="7">
        <v>702.63</v>
      </c>
      <c r="BL56" s="7">
        <v>553.01</v>
      </c>
      <c r="BM56" s="7">
        <v>359.61</v>
      </c>
      <c r="BN56" s="7">
        <v>321.28</v>
      </c>
      <c r="BO56" s="7">
        <v>248.19</v>
      </c>
      <c r="BP56" s="7">
        <v>184.91</v>
      </c>
      <c r="BQ56" s="7">
        <v>127.44</v>
      </c>
      <c r="BR56" s="7">
        <v>147.22</v>
      </c>
      <c r="BS56" s="7">
        <v>127.59</v>
      </c>
      <c r="BT56" s="7">
        <v>118.11</v>
      </c>
      <c r="BU56" s="7">
        <v>148</v>
      </c>
      <c r="BV56" s="7">
        <v>123.34</v>
      </c>
      <c r="BW56" s="7">
        <v>61</v>
      </c>
      <c r="BX56" s="7">
        <f t="shared" si="4"/>
        <v>109204.81999999998</v>
      </c>
    </row>
    <row r="57" spans="1:76" ht="12.75">
      <c r="A57" s="6">
        <v>53</v>
      </c>
      <c r="B57" s="6" t="s">
        <v>64</v>
      </c>
      <c r="C57" s="7">
        <v>384.27</v>
      </c>
      <c r="D57" s="7">
        <v>525.74</v>
      </c>
      <c r="E57" s="7">
        <v>734.53</v>
      </c>
      <c r="F57" s="7">
        <v>959.04</v>
      </c>
      <c r="G57" s="7">
        <v>1174.31</v>
      </c>
      <c r="H57" s="7">
        <v>1282.11</v>
      </c>
      <c r="I57" s="7">
        <v>1364.92</v>
      </c>
      <c r="J57" s="7">
        <v>1461.33</v>
      </c>
      <c r="K57" s="7">
        <v>1427.24</v>
      </c>
      <c r="L57" s="7">
        <v>1328.5</v>
      </c>
      <c r="M57" s="7">
        <v>1643.82</v>
      </c>
      <c r="N57" s="7">
        <v>1328.65</v>
      </c>
      <c r="O57" s="7">
        <v>1215.95</v>
      </c>
      <c r="P57" s="7">
        <v>915.52</v>
      </c>
      <c r="Q57" s="7">
        <v>86.79</v>
      </c>
      <c r="R57" s="7">
        <v>18.08</v>
      </c>
      <c r="S57" s="7">
        <v>20.87</v>
      </c>
      <c r="T57" s="7">
        <v>15.47</v>
      </c>
      <c r="U57" s="7">
        <v>34</v>
      </c>
      <c r="V57" s="7">
        <v>19.34</v>
      </c>
      <c r="W57" s="7">
        <v>21.48</v>
      </c>
      <c r="X57" s="7">
        <v>30.93</v>
      </c>
      <c r="Y57" s="7">
        <v>30.65</v>
      </c>
      <c r="Z57" s="7">
        <v>22.75</v>
      </c>
      <c r="AA57" s="7">
        <v>40.15</v>
      </c>
      <c r="AB57" s="7">
        <v>34.16</v>
      </c>
      <c r="AC57" s="7">
        <v>28.47</v>
      </c>
      <c r="AD57" s="7">
        <v>49.76</v>
      </c>
      <c r="AE57" s="7">
        <v>9.49</v>
      </c>
      <c r="AF57" s="7">
        <v>4.68</v>
      </c>
      <c r="AG57" s="7">
        <v>4.48</v>
      </c>
      <c r="AH57" s="7">
        <v>6.29</v>
      </c>
      <c r="AI57" s="7">
        <v>7.67</v>
      </c>
      <c r="AJ57" s="7">
        <v>11.42</v>
      </c>
      <c r="AK57" s="7">
        <v>5.86</v>
      </c>
      <c r="AL57" s="7">
        <v>6.35</v>
      </c>
      <c r="AM57" s="7">
        <v>12.5</v>
      </c>
      <c r="AN57" s="7">
        <v>15.02</v>
      </c>
      <c r="AO57" s="7">
        <v>13.91</v>
      </c>
      <c r="AP57" s="7">
        <v>7.62</v>
      </c>
      <c r="AQ57" s="7">
        <v>12.31</v>
      </c>
      <c r="AR57" s="7">
        <v>22</v>
      </c>
      <c r="AS57" s="7">
        <v>854.34</v>
      </c>
      <c r="AT57" s="7">
        <v>734.19</v>
      </c>
      <c r="AU57" s="7">
        <v>882.47</v>
      </c>
      <c r="AV57" s="7">
        <v>1115.22</v>
      </c>
      <c r="AW57" s="7">
        <v>112.22</v>
      </c>
      <c r="AX57" s="7">
        <v>6397.13</v>
      </c>
      <c r="AY57" s="7">
        <v>6262.78</v>
      </c>
      <c r="AZ57" s="7">
        <v>6086.15</v>
      </c>
      <c r="BA57" s="7">
        <v>5879.86</v>
      </c>
      <c r="BB57" s="7">
        <v>5315.88</v>
      </c>
      <c r="BC57" s="7">
        <v>5272.02</v>
      </c>
      <c r="BD57" s="7">
        <v>5470.26</v>
      </c>
      <c r="BE57" s="7">
        <v>5455.5</v>
      </c>
      <c r="BF57" s="7">
        <v>5110.05</v>
      </c>
      <c r="BG57" s="7">
        <v>5200.67</v>
      </c>
      <c r="BH57" s="7">
        <v>4556.68</v>
      </c>
      <c r="BI57" s="7">
        <v>3741.13</v>
      </c>
      <c r="BJ57" s="7">
        <v>3026.49</v>
      </c>
      <c r="BK57" s="7">
        <v>1075.01</v>
      </c>
      <c r="BL57" s="7">
        <v>911.01</v>
      </c>
      <c r="BM57" s="7">
        <v>755.73</v>
      </c>
      <c r="BN57" s="7">
        <v>763.92</v>
      </c>
      <c r="BO57" s="7">
        <v>547.72</v>
      </c>
      <c r="BP57" s="7">
        <v>435.49</v>
      </c>
      <c r="BQ57" s="7">
        <v>241.63</v>
      </c>
      <c r="BR57" s="7">
        <v>262.25</v>
      </c>
      <c r="BS57" s="7">
        <v>223.26</v>
      </c>
      <c r="BT57" s="7">
        <v>261.7</v>
      </c>
      <c r="BU57" s="7">
        <v>175.8</v>
      </c>
      <c r="BV57" s="7">
        <v>175.24</v>
      </c>
      <c r="BW57" s="7">
        <v>114.86</v>
      </c>
      <c r="BX57" s="7">
        <f t="shared" si="4"/>
        <v>93755.09000000001</v>
      </c>
    </row>
    <row r="58" spans="1:76" ht="12.75">
      <c r="A58" s="6">
        <v>54</v>
      </c>
      <c r="B58" s="6" t="s">
        <v>65</v>
      </c>
      <c r="C58" s="7">
        <v>99.76</v>
      </c>
      <c r="D58" s="7">
        <v>137.83</v>
      </c>
      <c r="E58" s="7">
        <v>155.94</v>
      </c>
      <c r="F58" s="7">
        <v>185.06</v>
      </c>
      <c r="G58" s="7">
        <v>192.8</v>
      </c>
      <c r="H58" s="7">
        <v>183.04</v>
      </c>
      <c r="I58" s="7">
        <v>195.41</v>
      </c>
      <c r="J58" s="7">
        <v>228.61</v>
      </c>
      <c r="K58" s="7">
        <v>240.57</v>
      </c>
      <c r="L58" s="7">
        <v>202.16</v>
      </c>
      <c r="M58" s="7">
        <v>211.53</v>
      </c>
      <c r="N58" s="7">
        <v>188.95</v>
      </c>
      <c r="O58" s="7">
        <v>123.51</v>
      </c>
      <c r="P58" s="7">
        <v>104.69</v>
      </c>
      <c r="Q58" s="7">
        <v>12.88</v>
      </c>
      <c r="R58" s="7">
        <v>4.94</v>
      </c>
      <c r="S58" s="7">
        <v>3.13</v>
      </c>
      <c r="T58" s="7">
        <v>4.19</v>
      </c>
      <c r="U58" s="7">
        <v>9.1</v>
      </c>
      <c r="V58" s="7">
        <v>1</v>
      </c>
      <c r="W58" s="7">
        <v>8.31</v>
      </c>
      <c r="X58" s="7">
        <v>4.84</v>
      </c>
      <c r="Y58" s="7">
        <v>9.37</v>
      </c>
      <c r="Z58" s="7">
        <v>2.75</v>
      </c>
      <c r="AA58" s="7">
        <v>6.01</v>
      </c>
      <c r="AB58" s="7">
        <v>1.95</v>
      </c>
      <c r="AC58" s="7">
        <v>4.02</v>
      </c>
      <c r="AD58" s="7">
        <v>4.16</v>
      </c>
      <c r="AE58" s="7">
        <v>1.94</v>
      </c>
      <c r="AF58" s="7">
        <v>2.9</v>
      </c>
      <c r="AG58" s="7">
        <v>2.19</v>
      </c>
      <c r="AH58" s="7">
        <v>0.89</v>
      </c>
      <c r="AI58" s="7">
        <v>2.07</v>
      </c>
      <c r="AJ58" s="7">
        <v>1.12</v>
      </c>
      <c r="AK58" s="7">
        <v>2.19</v>
      </c>
      <c r="AL58" s="7">
        <v>4.49</v>
      </c>
      <c r="AM58" s="7">
        <v>2.49</v>
      </c>
      <c r="AN58" s="7">
        <v>0.1</v>
      </c>
      <c r="AO58" s="7">
        <v>1.62</v>
      </c>
      <c r="AP58" s="7">
        <v>3.5</v>
      </c>
      <c r="AQ58" s="7">
        <v>4.27</v>
      </c>
      <c r="AR58" s="7">
        <v>0.58</v>
      </c>
      <c r="AS58" s="7">
        <v>106.62</v>
      </c>
      <c r="AT58" s="7">
        <v>71.28</v>
      </c>
      <c r="AU58" s="7">
        <v>58.55</v>
      </c>
      <c r="AV58" s="7">
        <v>159.39</v>
      </c>
      <c r="AW58" s="7">
        <v>8.51</v>
      </c>
      <c r="AX58" s="7">
        <v>827.11</v>
      </c>
      <c r="AY58" s="7">
        <v>829.72</v>
      </c>
      <c r="AZ58" s="7">
        <v>731.54</v>
      </c>
      <c r="BA58" s="7">
        <v>695.17</v>
      </c>
      <c r="BB58" s="7">
        <v>662.98</v>
      </c>
      <c r="BC58" s="7">
        <v>664.68</v>
      </c>
      <c r="BD58" s="7">
        <v>686.49</v>
      </c>
      <c r="BE58" s="7">
        <v>672.87</v>
      </c>
      <c r="BF58" s="7">
        <v>644.53</v>
      </c>
      <c r="BG58" s="7">
        <v>580.65</v>
      </c>
      <c r="BH58" s="7">
        <v>537.57</v>
      </c>
      <c r="BI58" s="7">
        <v>478.89</v>
      </c>
      <c r="BJ58" s="7">
        <v>373.74</v>
      </c>
      <c r="BK58" s="7">
        <v>102.33</v>
      </c>
      <c r="BL58" s="7">
        <v>80.4</v>
      </c>
      <c r="BM58" s="7">
        <v>74.43</v>
      </c>
      <c r="BN58" s="7">
        <v>46.06</v>
      </c>
      <c r="BO58" s="7">
        <v>40.87</v>
      </c>
      <c r="BP58" s="7">
        <v>11.51</v>
      </c>
      <c r="BQ58" s="7">
        <v>24.19</v>
      </c>
      <c r="BR58" s="7">
        <v>10.24</v>
      </c>
      <c r="BS58" s="7">
        <v>14.44</v>
      </c>
      <c r="BT58" s="7">
        <v>16.64</v>
      </c>
      <c r="BU58" s="7">
        <v>8.99</v>
      </c>
      <c r="BV58" s="7">
        <v>9.97</v>
      </c>
      <c r="BW58" s="7">
        <v>2.85</v>
      </c>
      <c r="BX58" s="7">
        <f t="shared" si="4"/>
        <v>11790.070000000002</v>
      </c>
    </row>
    <row r="59" spans="1:76" ht="12.75">
      <c r="A59" s="6">
        <v>55</v>
      </c>
      <c r="B59" s="6" t="s">
        <v>66</v>
      </c>
      <c r="C59" s="7">
        <v>135.46</v>
      </c>
      <c r="D59" s="7">
        <v>150.35</v>
      </c>
      <c r="E59" s="7">
        <v>176.11</v>
      </c>
      <c r="F59" s="7">
        <v>312.05</v>
      </c>
      <c r="G59" s="7">
        <v>465.82</v>
      </c>
      <c r="H59" s="7">
        <v>429.12</v>
      </c>
      <c r="I59" s="7">
        <v>462.6</v>
      </c>
      <c r="J59" s="7">
        <v>487.72</v>
      </c>
      <c r="K59" s="7">
        <v>459.17</v>
      </c>
      <c r="L59" s="7">
        <v>468.95</v>
      </c>
      <c r="M59" s="7">
        <v>406.97</v>
      </c>
      <c r="N59" s="7">
        <v>256.65</v>
      </c>
      <c r="O59" s="7">
        <v>228.06</v>
      </c>
      <c r="P59" s="7">
        <v>169.15</v>
      </c>
      <c r="Q59" s="7">
        <v>45.98</v>
      </c>
      <c r="R59" s="7">
        <v>44.12</v>
      </c>
      <c r="S59" s="7">
        <v>29.81</v>
      </c>
      <c r="T59" s="7">
        <v>9.77</v>
      </c>
      <c r="U59" s="7">
        <v>27.73</v>
      </c>
      <c r="V59" s="7">
        <v>26.02</v>
      </c>
      <c r="W59" s="7">
        <v>7.28</v>
      </c>
      <c r="X59" s="7">
        <v>31.54</v>
      </c>
      <c r="Y59" s="7">
        <v>19.57</v>
      </c>
      <c r="Z59" s="7">
        <v>17.75</v>
      </c>
      <c r="AA59" s="7">
        <v>25.61</v>
      </c>
      <c r="AB59" s="7">
        <v>21.9</v>
      </c>
      <c r="AC59" s="7">
        <v>15.71</v>
      </c>
      <c r="AD59" s="7">
        <v>16.24</v>
      </c>
      <c r="AE59" s="7">
        <v>13.81</v>
      </c>
      <c r="AF59" s="7">
        <v>2.06</v>
      </c>
      <c r="AG59" s="7">
        <v>1.94</v>
      </c>
      <c r="AH59" s="7">
        <v>6.94</v>
      </c>
      <c r="AI59" s="7">
        <v>4.68</v>
      </c>
      <c r="AJ59" s="7">
        <v>11.4</v>
      </c>
      <c r="AK59" s="7">
        <v>5.24</v>
      </c>
      <c r="AL59" s="7">
        <v>12.08</v>
      </c>
      <c r="AM59" s="7">
        <v>6.88</v>
      </c>
      <c r="AN59" s="7">
        <v>4.29</v>
      </c>
      <c r="AO59" s="7">
        <v>4.29</v>
      </c>
      <c r="AP59" s="7">
        <v>10.64</v>
      </c>
      <c r="AQ59" s="7">
        <v>6.27</v>
      </c>
      <c r="AR59" s="7">
        <v>5.38</v>
      </c>
      <c r="AS59" s="7">
        <v>138.46</v>
      </c>
      <c r="AT59" s="7">
        <v>136.95</v>
      </c>
      <c r="AU59" s="7">
        <v>153.79</v>
      </c>
      <c r="AV59" s="7">
        <v>150.36</v>
      </c>
      <c r="AW59" s="7">
        <v>3.86</v>
      </c>
      <c r="AX59" s="7">
        <v>1806.36</v>
      </c>
      <c r="AY59" s="7">
        <v>1943.71</v>
      </c>
      <c r="AZ59" s="7">
        <v>1895.01</v>
      </c>
      <c r="BA59" s="7">
        <v>1802.6</v>
      </c>
      <c r="BB59" s="7">
        <v>1602.91</v>
      </c>
      <c r="BC59" s="7">
        <v>1766.51</v>
      </c>
      <c r="BD59" s="7">
        <v>1867.6</v>
      </c>
      <c r="BE59" s="7">
        <v>1833.56</v>
      </c>
      <c r="BF59" s="7">
        <v>1745.61</v>
      </c>
      <c r="BG59" s="7">
        <v>1978.38</v>
      </c>
      <c r="BH59" s="7">
        <v>1710.16</v>
      </c>
      <c r="BI59" s="7">
        <v>1647.46</v>
      </c>
      <c r="BJ59" s="7">
        <v>1362.57</v>
      </c>
      <c r="BK59" s="7">
        <v>8.22</v>
      </c>
      <c r="BL59" s="7">
        <v>8.05</v>
      </c>
      <c r="BM59" s="7">
        <v>7.65</v>
      </c>
      <c r="BN59" s="7">
        <v>7.76</v>
      </c>
      <c r="BO59" s="7">
        <v>9.47</v>
      </c>
      <c r="BP59" s="7">
        <v>4.77</v>
      </c>
      <c r="BQ59" s="7">
        <v>9.62</v>
      </c>
      <c r="BR59" s="7">
        <v>1.54</v>
      </c>
      <c r="BS59" s="7">
        <v>2.24</v>
      </c>
      <c r="BT59" s="7">
        <v>2.98</v>
      </c>
      <c r="BU59" s="7">
        <v>0.62</v>
      </c>
      <c r="BV59" s="7">
        <v>0.59</v>
      </c>
      <c r="BW59" s="7">
        <v>0.74</v>
      </c>
      <c r="BX59" s="7">
        <f t="shared" si="4"/>
        <v>28653.22</v>
      </c>
    </row>
    <row r="60" spans="1:76" ht="12.75">
      <c r="A60" s="6">
        <v>56</v>
      </c>
      <c r="B60" s="6" t="s">
        <v>67</v>
      </c>
      <c r="C60" s="7">
        <v>143.32</v>
      </c>
      <c r="D60" s="7">
        <v>243.75</v>
      </c>
      <c r="E60" s="7">
        <v>298.84</v>
      </c>
      <c r="F60" s="7">
        <v>427.99</v>
      </c>
      <c r="G60" s="7">
        <v>540.92</v>
      </c>
      <c r="H60" s="7">
        <v>538.66</v>
      </c>
      <c r="I60" s="7">
        <v>568.28</v>
      </c>
      <c r="J60" s="7">
        <v>596.82</v>
      </c>
      <c r="K60" s="7">
        <v>527.5</v>
      </c>
      <c r="L60" s="7">
        <v>515.02</v>
      </c>
      <c r="M60" s="7">
        <v>617.52</v>
      </c>
      <c r="N60" s="7">
        <v>473.71</v>
      </c>
      <c r="O60" s="7">
        <v>381.86</v>
      </c>
      <c r="P60" s="7">
        <v>363.06</v>
      </c>
      <c r="Q60" s="7">
        <v>13.49</v>
      </c>
      <c r="R60" s="7">
        <v>4.19</v>
      </c>
      <c r="S60" s="7">
        <v>3.76</v>
      </c>
      <c r="T60" s="7">
        <v>6.74</v>
      </c>
      <c r="U60" s="7">
        <v>14.82</v>
      </c>
      <c r="V60" s="7">
        <v>8.74</v>
      </c>
      <c r="W60" s="7">
        <v>9.32</v>
      </c>
      <c r="X60" s="7">
        <v>7</v>
      </c>
      <c r="Y60" s="7">
        <v>20.95</v>
      </c>
      <c r="Z60" s="7">
        <v>20.73</v>
      </c>
      <c r="AA60" s="7">
        <v>25.95</v>
      </c>
      <c r="AB60" s="7">
        <v>26.52</v>
      </c>
      <c r="AC60" s="7">
        <v>13.62</v>
      </c>
      <c r="AD60" s="7">
        <v>28.54</v>
      </c>
      <c r="AE60" s="7">
        <v>0</v>
      </c>
      <c r="AF60" s="7">
        <v>0</v>
      </c>
      <c r="AG60" s="7">
        <v>0</v>
      </c>
      <c r="AH60" s="7">
        <v>0.48</v>
      </c>
      <c r="AI60" s="7">
        <v>3.54</v>
      </c>
      <c r="AJ60" s="7">
        <v>3.43</v>
      </c>
      <c r="AK60" s="7">
        <v>1.72</v>
      </c>
      <c r="AL60" s="7">
        <v>3.3</v>
      </c>
      <c r="AM60" s="7">
        <v>4.52</v>
      </c>
      <c r="AN60" s="7">
        <v>3.63</v>
      </c>
      <c r="AO60" s="7">
        <v>1.34</v>
      </c>
      <c r="AP60" s="7">
        <v>1.54</v>
      </c>
      <c r="AQ60" s="7">
        <v>3.38</v>
      </c>
      <c r="AR60" s="7">
        <v>8.6</v>
      </c>
      <c r="AS60" s="7">
        <v>248.02</v>
      </c>
      <c r="AT60" s="7">
        <v>234.97</v>
      </c>
      <c r="AU60" s="7">
        <v>274.6</v>
      </c>
      <c r="AV60" s="7">
        <v>234.35</v>
      </c>
      <c r="AW60" s="7">
        <v>23.06</v>
      </c>
      <c r="AX60" s="7">
        <v>2284.85</v>
      </c>
      <c r="AY60" s="7">
        <v>2587.65</v>
      </c>
      <c r="AZ60" s="7">
        <v>2592.57</v>
      </c>
      <c r="BA60" s="7">
        <v>2581.79</v>
      </c>
      <c r="BB60" s="7">
        <v>2427.81</v>
      </c>
      <c r="BC60" s="7">
        <v>2413.41</v>
      </c>
      <c r="BD60" s="7">
        <v>2406.83</v>
      </c>
      <c r="BE60" s="7">
        <v>2671.37</v>
      </c>
      <c r="BF60" s="7">
        <v>2340.84</v>
      </c>
      <c r="BG60" s="7">
        <v>2564.33</v>
      </c>
      <c r="BH60" s="7">
        <v>2078.75</v>
      </c>
      <c r="BI60" s="7">
        <v>2003.26</v>
      </c>
      <c r="BJ60" s="7">
        <v>1172.12</v>
      </c>
      <c r="BK60" s="7">
        <v>491.63</v>
      </c>
      <c r="BL60" s="7">
        <v>342.49</v>
      </c>
      <c r="BM60" s="7">
        <v>307.16</v>
      </c>
      <c r="BN60" s="7">
        <v>241.42</v>
      </c>
      <c r="BO60" s="7">
        <v>188.24</v>
      </c>
      <c r="BP60" s="7">
        <v>166.63</v>
      </c>
      <c r="BQ60" s="7">
        <v>109.58</v>
      </c>
      <c r="BR60" s="7">
        <v>76.68</v>
      </c>
      <c r="BS60" s="7">
        <v>86.18</v>
      </c>
      <c r="BT60" s="7">
        <v>107.82</v>
      </c>
      <c r="BU60" s="7">
        <v>97.93</v>
      </c>
      <c r="BV60" s="7">
        <v>96.14</v>
      </c>
      <c r="BW60" s="7">
        <v>55.59</v>
      </c>
      <c r="BX60" s="7">
        <f t="shared" si="4"/>
        <v>39985.17</v>
      </c>
    </row>
    <row r="61" spans="1:76" ht="12.75">
      <c r="A61" s="6">
        <v>57</v>
      </c>
      <c r="B61" s="6" t="s">
        <v>68</v>
      </c>
      <c r="C61" s="7">
        <v>152.23</v>
      </c>
      <c r="D61" s="7">
        <v>242.23</v>
      </c>
      <c r="E61" s="7">
        <v>294.65</v>
      </c>
      <c r="F61" s="7">
        <v>342.23</v>
      </c>
      <c r="G61" s="7">
        <v>428.83</v>
      </c>
      <c r="H61" s="7">
        <v>417.78</v>
      </c>
      <c r="I61" s="7">
        <v>421.88</v>
      </c>
      <c r="J61" s="7">
        <v>431.78</v>
      </c>
      <c r="K61" s="7">
        <v>400.46</v>
      </c>
      <c r="L61" s="7">
        <v>416.01</v>
      </c>
      <c r="M61" s="7">
        <v>408.41</v>
      </c>
      <c r="N61" s="7">
        <v>270.46</v>
      </c>
      <c r="O61" s="7">
        <v>220.18</v>
      </c>
      <c r="P61" s="7">
        <v>192.36</v>
      </c>
      <c r="Q61" s="7">
        <v>45.12</v>
      </c>
      <c r="R61" s="7">
        <v>13.06</v>
      </c>
      <c r="S61" s="7">
        <v>5.59</v>
      </c>
      <c r="T61" s="7">
        <v>2.36</v>
      </c>
      <c r="U61" s="7">
        <v>12.12</v>
      </c>
      <c r="V61" s="7">
        <v>7.31</v>
      </c>
      <c r="W61" s="7">
        <v>5.92</v>
      </c>
      <c r="X61" s="7">
        <v>9.87</v>
      </c>
      <c r="Y61" s="7">
        <v>8.45</v>
      </c>
      <c r="Z61" s="7">
        <v>14.94</v>
      </c>
      <c r="AA61" s="7">
        <v>7.34</v>
      </c>
      <c r="AB61" s="7">
        <v>3.36</v>
      </c>
      <c r="AC61" s="7">
        <v>6.25</v>
      </c>
      <c r="AD61" s="7">
        <v>11.56</v>
      </c>
      <c r="AE61" s="7">
        <v>12.44</v>
      </c>
      <c r="AF61" s="7">
        <v>3.22</v>
      </c>
      <c r="AG61" s="7">
        <v>4.18</v>
      </c>
      <c r="AH61" s="7">
        <v>5.99</v>
      </c>
      <c r="AI61" s="7">
        <v>2.21</v>
      </c>
      <c r="AJ61" s="7">
        <v>4.52</v>
      </c>
      <c r="AK61" s="7">
        <v>2.25</v>
      </c>
      <c r="AL61" s="7">
        <v>5.42</v>
      </c>
      <c r="AM61" s="7">
        <v>2.63</v>
      </c>
      <c r="AN61" s="7">
        <v>4.44</v>
      </c>
      <c r="AO61" s="7">
        <v>1.35</v>
      </c>
      <c r="AP61" s="7">
        <v>7.66</v>
      </c>
      <c r="AQ61" s="7">
        <v>6.81</v>
      </c>
      <c r="AR61" s="7">
        <v>8.43</v>
      </c>
      <c r="AS61" s="7">
        <v>159.11</v>
      </c>
      <c r="AT61" s="7">
        <v>165.98</v>
      </c>
      <c r="AU61" s="7">
        <v>157.93</v>
      </c>
      <c r="AV61" s="7">
        <v>243.73</v>
      </c>
      <c r="AW61" s="7">
        <v>18.94</v>
      </c>
      <c r="AX61" s="7">
        <v>1650.01</v>
      </c>
      <c r="AY61" s="7">
        <v>1568.87</v>
      </c>
      <c r="AZ61" s="7">
        <v>1552.28</v>
      </c>
      <c r="BA61" s="7">
        <v>1426.95</v>
      </c>
      <c r="BB61" s="7">
        <v>1478.5</v>
      </c>
      <c r="BC61" s="7">
        <v>1465.73</v>
      </c>
      <c r="BD61" s="7">
        <v>1552.93</v>
      </c>
      <c r="BE61" s="7">
        <v>1653.61</v>
      </c>
      <c r="BF61" s="7">
        <v>1613.76</v>
      </c>
      <c r="BG61" s="7">
        <v>1540.18</v>
      </c>
      <c r="BH61" s="7">
        <v>1523.14</v>
      </c>
      <c r="BI61" s="7">
        <v>1437.64</v>
      </c>
      <c r="BJ61" s="7">
        <v>1333.56</v>
      </c>
      <c r="BK61" s="7">
        <v>19.21</v>
      </c>
      <c r="BL61" s="7">
        <v>15.31</v>
      </c>
      <c r="BM61" s="7">
        <v>8.64</v>
      </c>
      <c r="BN61" s="7">
        <v>7.28</v>
      </c>
      <c r="BO61" s="7">
        <v>8.1</v>
      </c>
      <c r="BP61" s="7">
        <v>6.98</v>
      </c>
      <c r="BQ61" s="7">
        <v>4.41</v>
      </c>
      <c r="BR61" s="7">
        <v>6.5</v>
      </c>
      <c r="BS61" s="7">
        <v>6.31</v>
      </c>
      <c r="BT61" s="7">
        <v>2.87</v>
      </c>
      <c r="BU61" s="7">
        <v>5.28</v>
      </c>
      <c r="BV61" s="7">
        <v>6.32</v>
      </c>
      <c r="BW61" s="7">
        <v>2.87</v>
      </c>
      <c r="BX61" s="7">
        <f t="shared" si="4"/>
        <v>25507.219999999994</v>
      </c>
    </row>
    <row r="62" spans="1:76" ht="12.75">
      <c r="A62" s="6">
        <v>58</v>
      </c>
      <c r="B62" s="6" t="s">
        <v>69</v>
      </c>
      <c r="C62" s="7">
        <v>250.04</v>
      </c>
      <c r="D62" s="7">
        <v>222</v>
      </c>
      <c r="E62" s="7">
        <v>343.48</v>
      </c>
      <c r="F62" s="7">
        <v>612.13</v>
      </c>
      <c r="G62" s="7">
        <v>1052.96</v>
      </c>
      <c r="H62" s="7">
        <v>1027.46</v>
      </c>
      <c r="I62" s="7">
        <v>1088.89</v>
      </c>
      <c r="J62" s="7">
        <v>1085.68</v>
      </c>
      <c r="K62" s="7">
        <v>1069.56</v>
      </c>
      <c r="L62" s="7">
        <v>949.59</v>
      </c>
      <c r="M62" s="7">
        <v>1059.95</v>
      </c>
      <c r="N62" s="7">
        <v>732.68</v>
      </c>
      <c r="O62" s="7">
        <v>541.85</v>
      </c>
      <c r="P62" s="7">
        <v>597.82</v>
      </c>
      <c r="Q62" s="7">
        <v>46.74</v>
      </c>
      <c r="R62" s="7">
        <v>35.25</v>
      </c>
      <c r="S62" s="7">
        <v>27.23</v>
      </c>
      <c r="T62" s="7">
        <v>15.45</v>
      </c>
      <c r="U62" s="7">
        <v>33.74</v>
      </c>
      <c r="V62" s="7">
        <v>33.14</v>
      </c>
      <c r="W62" s="7">
        <v>31.46</v>
      </c>
      <c r="X62" s="7">
        <v>34.84</v>
      </c>
      <c r="Y62" s="7">
        <v>37.51</v>
      </c>
      <c r="Z62" s="7">
        <v>63.04</v>
      </c>
      <c r="AA62" s="7">
        <v>96.27</v>
      </c>
      <c r="AB62" s="7">
        <v>49.32</v>
      </c>
      <c r="AC62" s="7">
        <v>47.14</v>
      </c>
      <c r="AD62" s="7">
        <v>70.03</v>
      </c>
      <c r="AE62" s="7">
        <v>2.14</v>
      </c>
      <c r="AF62" s="7">
        <v>5.07</v>
      </c>
      <c r="AG62" s="7">
        <v>3.39</v>
      </c>
      <c r="AH62" s="7">
        <v>2.77</v>
      </c>
      <c r="AI62" s="7">
        <v>3.24</v>
      </c>
      <c r="AJ62" s="7">
        <v>3.66</v>
      </c>
      <c r="AK62" s="7">
        <v>9.01</v>
      </c>
      <c r="AL62" s="7">
        <v>2.48</v>
      </c>
      <c r="AM62" s="7">
        <v>4.69</v>
      </c>
      <c r="AN62" s="7">
        <v>8.64</v>
      </c>
      <c r="AO62" s="7">
        <v>13.71</v>
      </c>
      <c r="AP62" s="7">
        <v>8.48</v>
      </c>
      <c r="AQ62" s="7">
        <v>7.18</v>
      </c>
      <c r="AR62" s="7">
        <v>12.56</v>
      </c>
      <c r="AS62" s="7">
        <v>218.37</v>
      </c>
      <c r="AT62" s="7">
        <v>171.39</v>
      </c>
      <c r="AU62" s="7">
        <v>299.74</v>
      </c>
      <c r="AV62" s="7">
        <v>393.92</v>
      </c>
      <c r="AW62" s="7">
        <v>93.23</v>
      </c>
      <c r="AX62" s="7">
        <v>2531.01</v>
      </c>
      <c r="AY62" s="7">
        <v>2596.07</v>
      </c>
      <c r="AZ62" s="7">
        <v>2467.87</v>
      </c>
      <c r="BA62" s="7">
        <v>2254.24</v>
      </c>
      <c r="BB62" s="7">
        <v>2162.51</v>
      </c>
      <c r="BC62" s="7">
        <v>2135.62</v>
      </c>
      <c r="BD62" s="7">
        <v>2218.62</v>
      </c>
      <c r="BE62" s="7">
        <v>2284.88</v>
      </c>
      <c r="BF62" s="7">
        <v>2043.92</v>
      </c>
      <c r="BG62" s="7">
        <v>2315.73</v>
      </c>
      <c r="BH62" s="7">
        <v>2457.06</v>
      </c>
      <c r="BI62" s="7">
        <v>2385.79</v>
      </c>
      <c r="BJ62" s="7">
        <v>1997.21</v>
      </c>
      <c r="BK62" s="7">
        <v>231.5</v>
      </c>
      <c r="BL62" s="7">
        <v>231.51</v>
      </c>
      <c r="BM62" s="7">
        <v>254.38</v>
      </c>
      <c r="BN62" s="7">
        <v>168.53</v>
      </c>
      <c r="BO62" s="7">
        <v>146.96</v>
      </c>
      <c r="BP62" s="7">
        <v>127.62</v>
      </c>
      <c r="BQ62" s="7">
        <v>56.12</v>
      </c>
      <c r="BR62" s="7">
        <v>71.41</v>
      </c>
      <c r="BS62" s="7">
        <v>83.55</v>
      </c>
      <c r="BT62" s="7">
        <v>55.16</v>
      </c>
      <c r="BU62" s="7">
        <v>45.11</v>
      </c>
      <c r="BV62" s="7">
        <v>41.52</v>
      </c>
      <c r="BW62" s="7">
        <v>32.6</v>
      </c>
      <c r="BX62" s="7">
        <f t="shared" si="4"/>
        <v>43915.42000000001</v>
      </c>
    </row>
    <row r="63" spans="1:76" ht="12.75">
      <c r="A63" s="6">
        <v>59</v>
      </c>
      <c r="B63" s="6" t="s">
        <v>70</v>
      </c>
      <c r="C63" s="7">
        <v>327.63</v>
      </c>
      <c r="D63" s="7">
        <v>366.33</v>
      </c>
      <c r="E63" s="7">
        <v>592.19</v>
      </c>
      <c r="F63" s="7">
        <v>839.79</v>
      </c>
      <c r="G63" s="7">
        <v>1039.55</v>
      </c>
      <c r="H63" s="7">
        <v>1125.63</v>
      </c>
      <c r="I63" s="7">
        <v>1130.68</v>
      </c>
      <c r="J63" s="7">
        <v>1188.4</v>
      </c>
      <c r="K63" s="7">
        <v>1211.72</v>
      </c>
      <c r="L63" s="7">
        <v>1159.97</v>
      </c>
      <c r="M63" s="7">
        <v>1186.16</v>
      </c>
      <c r="N63" s="7">
        <v>915.08</v>
      </c>
      <c r="O63" s="7">
        <v>631.26</v>
      </c>
      <c r="P63" s="7">
        <v>412.11</v>
      </c>
      <c r="Q63" s="7">
        <v>27.05</v>
      </c>
      <c r="R63" s="7">
        <v>23.31</v>
      </c>
      <c r="S63" s="7">
        <v>26.25</v>
      </c>
      <c r="T63" s="7">
        <v>27.73</v>
      </c>
      <c r="U63" s="7">
        <v>27.07</v>
      </c>
      <c r="V63" s="7">
        <v>28.13</v>
      </c>
      <c r="W63" s="7">
        <v>38.23</v>
      </c>
      <c r="X63" s="7">
        <v>29.62</v>
      </c>
      <c r="Y63" s="7">
        <v>38.62</v>
      </c>
      <c r="Z63" s="7">
        <v>28.43</v>
      </c>
      <c r="AA63" s="7">
        <v>44.92</v>
      </c>
      <c r="AB63" s="7">
        <v>34.87</v>
      </c>
      <c r="AC63" s="7">
        <v>29.4</v>
      </c>
      <c r="AD63" s="7">
        <v>19.32</v>
      </c>
      <c r="AE63" s="7">
        <v>3.93</v>
      </c>
      <c r="AF63" s="7">
        <v>7.21</v>
      </c>
      <c r="AG63" s="7">
        <v>6.05</v>
      </c>
      <c r="AH63" s="7">
        <v>7.29</v>
      </c>
      <c r="AI63" s="7">
        <v>5.64</v>
      </c>
      <c r="AJ63" s="7">
        <v>13.97</v>
      </c>
      <c r="AK63" s="7">
        <v>10.14</v>
      </c>
      <c r="AL63" s="7">
        <v>8.37</v>
      </c>
      <c r="AM63" s="7">
        <v>7.14</v>
      </c>
      <c r="AN63" s="7">
        <v>8.25</v>
      </c>
      <c r="AO63" s="7">
        <v>14</v>
      </c>
      <c r="AP63" s="7">
        <v>9.46</v>
      </c>
      <c r="AQ63" s="7">
        <v>8.68</v>
      </c>
      <c r="AR63" s="7">
        <v>10.38</v>
      </c>
      <c r="AS63" s="7">
        <v>645.42</v>
      </c>
      <c r="AT63" s="7">
        <v>467.32</v>
      </c>
      <c r="AU63" s="7">
        <v>514.13</v>
      </c>
      <c r="AV63" s="7">
        <v>622.57</v>
      </c>
      <c r="AW63" s="7">
        <v>49.56</v>
      </c>
      <c r="AX63" s="7">
        <v>3705.83</v>
      </c>
      <c r="AY63" s="7">
        <v>4027.91</v>
      </c>
      <c r="AZ63" s="7">
        <v>3929.31</v>
      </c>
      <c r="BA63" s="7">
        <v>4078.8</v>
      </c>
      <c r="BB63" s="7">
        <v>3774.16</v>
      </c>
      <c r="BC63" s="7">
        <v>3909.89</v>
      </c>
      <c r="BD63" s="7">
        <v>4130.07</v>
      </c>
      <c r="BE63" s="7">
        <v>4373.09</v>
      </c>
      <c r="BF63" s="7">
        <v>4176.78</v>
      </c>
      <c r="BG63" s="7">
        <v>4432.7</v>
      </c>
      <c r="BH63" s="7">
        <v>4052.47</v>
      </c>
      <c r="BI63" s="7">
        <v>3655.86</v>
      </c>
      <c r="BJ63" s="7">
        <v>3318.45</v>
      </c>
      <c r="BK63" s="7">
        <v>314.99</v>
      </c>
      <c r="BL63" s="7">
        <v>315.17</v>
      </c>
      <c r="BM63" s="7">
        <v>265.7</v>
      </c>
      <c r="BN63" s="7">
        <v>238.79</v>
      </c>
      <c r="BO63" s="7">
        <v>178.42</v>
      </c>
      <c r="BP63" s="7">
        <v>176.86</v>
      </c>
      <c r="BQ63" s="7">
        <v>144.06</v>
      </c>
      <c r="BR63" s="7">
        <v>136.04</v>
      </c>
      <c r="BS63" s="7">
        <v>117.46</v>
      </c>
      <c r="BT63" s="7">
        <v>139.37</v>
      </c>
      <c r="BU63" s="7">
        <v>174.07</v>
      </c>
      <c r="BV63" s="7">
        <v>116.6</v>
      </c>
      <c r="BW63" s="7">
        <v>63.11</v>
      </c>
      <c r="BX63" s="7">
        <f t="shared" si="4"/>
        <v>68914.91999999998</v>
      </c>
    </row>
    <row r="64" spans="1:76" ht="12.75">
      <c r="A64" s="6">
        <v>60</v>
      </c>
      <c r="B64" s="6" t="s">
        <v>71</v>
      </c>
      <c r="C64" s="7">
        <v>20.19</v>
      </c>
      <c r="D64" s="7">
        <v>50.65</v>
      </c>
      <c r="E64" s="7">
        <v>63.52</v>
      </c>
      <c r="F64" s="7">
        <v>89.7</v>
      </c>
      <c r="G64" s="7">
        <v>116.01</v>
      </c>
      <c r="H64" s="7">
        <v>94.1</v>
      </c>
      <c r="I64" s="7">
        <v>113.14</v>
      </c>
      <c r="J64" s="7">
        <v>113.67</v>
      </c>
      <c r="K64" s="7">
        <v>86.31</v>
      </c>
      <c r="L64" s="7">
        <v>108.22</v>
      </c>
      <c r="M64" s="7">
        <v>95.89</v>
      </c>
      <c r="N64" s="7">
        <v>83.98</v>
      </c>
      <c r="O64" s="7">
        <v>63.53</v>
      </c>
      <c r="P64" s="7">
        <v>58.61</v>
      </c>
      <c r="Q64" s="7">
        <v>0</v>
      </c>
      <c r="R64" s="7">
        <v>0</v>
      </c>
      <c r="S64" s="7">
        <v>0</v>
      </c>
      <c r="T64" s="7">
        <v>0</v>
      </c>
      <c r="U64" s="7">
        <v>1.14</v>
      </c>
      <c r="V64" s="7">
        <v>1.98</v>
      </c>
      <c r="W64" s="7">
        <v>0.78</v>
      </c>
      <c r="X64" s="7">
        <v>1.99</v>
      </c>
      <c r="Y64" s="7">
        <v>1.54</v>
      </c>
      <c r="Z64" s="7">
        <v>4.09</v>
      </c>
      <c r="AA64" s="7">
        <v>4.63</v>
      </c>
      <c r="AB64" s="7">
        <v>12.08</v>
      </c>
      <c r="AC64" s="7">
        <v>4.73</v>
      </c>
      <c r="AD64" s="7">
        <v>2.42</v>
      </c>
      <c r="AE64" s="7">
        <v>0</v>
      </c>
      <c r="AF64" s="7">
        <v>0</v>
      </c>
      <c r="AG64" s="7">
        <v>0</v>
      </c>
      <c r="AH64" s="7">
        <v>1.04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2.33</v>
      </c>
      <c r="AO64" s="7">
        <v>0.68</v>
      </c>
      <c r="AP64" s="7">
        <v>0.3</v>
      </c>
      <c r="AQ64" s="7">
        <v>1.46</v>
      </c>
      <c r="AR64" s="7">
        <v>0.27</v>
      </c>
      <c r="AS64" s="7">
        <v>76.07</v>
      </c>
      <c r="AT64" s="7">
        <v>83.87</v>
      </c>
      <c r="AU64" s="7">
        <v>94.3</v>
      </c>
      <c r="AV64" s="7">
        <v>147.47</v>
      </c>
      <c r="AW64" s="7">
        <v>9.69</v>
      </c>
      <c r="AX64" s="7">
        <v>466.68</v>
      </c>
      <c r="AY64" s="7">
        <v>464.02</v>
      </c>
      <c r="AZ64" s="7">
        <v>499.46</v>
      </c>
      <c r="BA64" s="7">
        <v>462.79</v>
      </c>
      <c r="BB64" s="7">
        <v>493.89</v>
      </c>
      <c r="BC64" s="7">
        <v>452.23</v>
      </c>
      <c r="BD64" s="7">
        <v>489.97</v>
      </c>
      <c r="BE64" s="7">
        <v>542.19</v>
      </c>
      <c r="BF64" s="7">
        <v>451.67</v>
      </c>
      <c r="BG64" s="7">
        <v>459.97</v>
      </c>
      <c r="BH64" s="7">
        <v>386.49</v>
      </c>
      <c r="BI64" s="7">
        <v>311.68</v>
      </c>
      <c r="BJ64" s="7">
        <v>248.22</v>
      </c>
      <c r="BK64" s="7">
        <v>57.4</v>
      </c>
      <c r="BL64" s="7">
        <v>42.02</v>
      </c>
      <c r="BM64" s="7">
        <v>24.93</v>
      </c>
      <c r="BN64" s="7">
        <v>35.36</v>
      </c>
      <c r="BO64" s="7">
        <v>28.33</v>
      </c>
      <c r="BP64" s="7">
        <v>20.3</v>
      </c>
      <c r="BQ64" s="7">
        <v>6.24</v>
      </c>
      <c r="BR64" s="7">
        <v>19.81</v>
      </c>
      <c r="BS64" s="7">
        <v>9.52</v>
      </c>
      <c r="BT64" s="7">
        <v>10.91</v>
      </c>
      <c r="BU64" s="7">
        <v>4.18</v>
      </c>
      <c r="BV64" s="7">
        <v>4.07</v>
      </c>
      <c r="BW64" s="7">
        <v>3.65</v>
      </c>
      <c r="BX64" s="7">
        <f t="shared" si="4"/>
        <v>7606.36</v>
      </c>
    </row>
    <row r="65" spans="1:76" ht="12.75">
      <c r="A65" s="6">
        <v>61</v>
      </c>
      <c r="B65" s="6" t="s">
        <v>72</v>
      </c>
      <c r="C65" s="7">
        <v>60.29</v>
      </c>
      <c r="D65" s="7">
        <v>71.14</v>
      </c>
      <c r="E65" s="7">
        <v>67.78</v>
      </c>
      <c r="F65" s="7">
        <v>55.91</v>
      </c>
      <c r="G65" s="7">
        <v>64.55</v>
      </c>
      <c r="H65" s="7">
        <v>48.46</v>
      </c>
      <c r="I65" s="7">
        <v>31.75</v>
      </c>
      <c r="J65" s="7">
        <v>33.24</v>
      </c>
      <c r="K65" s="7">
        <v>28.44</v>
      </c>
      <c r="L65" s="7">
        <v>44.62</v>
      </c>
      <c r="M65" s="7">
        <v>41.77</v>
      </c>
      <c r="N65" s="7">
        <v>52.62</v>
      </c>
      <c r="O65" s="7">
        <v>28.87</v>
      </c>
      <c r="P65" s="7">
        <v>57.47</v>
      </c>
      <c r="Q65" s="7">
        <v>3.59</v>
      </c>
      <c r="R65" s="7">
        <v>0</v>
      </c>
      <c r="S65" s="7">
        <v>0</v>
      </c>
      <c r="T65" s="7">
        <v>0.75</v>
      </c>
      <c r="U65" s="7">
        <v>2.47</v>
      </c>
      <c r="V65" s="7">
        <v>0.69</v>
      </c>
      <c r="W65" s="7">
        <v>0.94</v>
      </c>
      <c r="X65" s="7">
        <v>0.49</v>
      </c>
      <c r="Y65" s="7">
        <v>0</v>
      </c>
      <c r="Z65" s="7">
        <v>0.7</v>
      </c>
      <c r="AA65" s="7">
        <v>0.68</v>
      </c>
      <c r="AB65" s="7">
        <v>0</v>
      </c>
      <c r="AC65" s="7">
        <v>0.62</v>
      </c>
      <c r="AD65" s="7">
        <v>0</v>
      </c>
      <c r="AE65" s="7">
        <v>0.1</v>
      </c>
      <c r="AF65" s="7">
        <v>2.25</v>
      </c>
      <c r="AG65" s="7">
        <v>1.76</v>
      </c>
      <c r="AH65" s="7">
        <v>1.22</v>
      </c>
      <c r="AI65" s="7">
        <v>0</v>
      </c>
      <c r="AJ65" s="7">
        <v>0</v>
      </c>
      <c r="AK65" s="7">
        <v>0</v>
      </c>
      <c r="AL65" s="7">
        <v>0</v>
      </c>
      <c r="AM65" s="7">
        <v>1.15</v>
      </c>
      <c r="AN65" s="7">
        <v>0</v>
      </c>
      <c r="AO65" s="7">
        <v>0.07</v>
      </c>
      <c r="AP65" s="7">
        <v>0</v>
      </c>
      <c r="AQ65" s="7">
        <v>1.44</v>
      </c>
      <c r="AR65" s="7">
        <v>0</v>
      </c>
      <c r="AS65" s="7">
        <v>54.32</v>
      </c>
      <c r="AT65" s="7">
        <v>57.29</v>
      </c>
      <c r="AU65" s="7">
        <v>56.51</v>
      </c>
      <c r="AV65" s="7">
        <v>74.61</v>
      </c>
      <c r="AW65" s="7">
        <v>0</v>
      </c>
      <c r="AX65" s="7">
        <v>399.26</v>
      </c>
      <c r="AY65" s="7">
        <v>427.24</v>
      </c>
      <c r="AZ65" s="7">
        <v>408.2</v>
      </c>
      <c r="BA65" s="7">
        <v>391.93</v>
      </c>
      <c r="BB65" s="7">
        <v>408.9</v>
      </c>
      <c r="BC65" s="7">
        <v>397.15</v>
      </c>
      <c r="BD65" s="7">
        <v>396.78</v>
      </c>
      <c r="BE65" s="7">
        <v>442.01</v>
      </c>
      <c r="BF65" s="7">
        <v>409.58</v>
      </c>
      <c r="BG65" s="7">
        <v>418.82</v>
      </c>
      <c r="BH65" s="7">
        <v>323.58</v>
      </c>
      <c r="BI65" s="7">
        <v>325.73</v>
      </c>
      <c r="BJ65" s="7">
        <v>229.43</v>
      </c>
      <c r="BK65" s="7">
        <v>17.85</v>
      </c>
      <c r="BL65" s="7">
        <v>14.09</v>
      </c>
      <c r="BM65" s="7">
        <v>13.74</v>
      </c>
      <c r="BN65" s="7">
        <v>4.29</v>
      </c>
      <c r="BO65" s="7">
        <v>1.78</v>
      </c>
      <c r="BP65" s="7">
        <v>1.21</v>
      </c>
      <c r="BQ65" s="7">
        <v>1.81</v>
      </c>
      <c r="BR65" s="7">
        <v>1.62</v>
      </c>
      <c r="BS65" s="7">
        <v>3.58</v>
      </c>
      <c r="BT65" s="7">
        <v>1.36</v>
      </c>
      <c r="BU65" s="7">
        <v>0</v>
      </c>
      <c r="BV65" s="7">
        <v>1.61</v>
      </c>
      <c r="BW65" s="7">
        <v>7.71</v>
      </c>
      <c r="BX65" s="7">
        <f t="shared" si="4"/>
        <v>5997.82</v>
      </c>
    </row>
    <row r="66" spans="1:76" ht="12.75">
      <c r="A66" s="6">
        <v>62</v>
      </c>
      <c r="B66" s="6" t="s">
        <v>73</v>
      </c>
      <c r="C66" s="7">
        <v>21.82</v>
      </c>
      <c r="D66" s="7">
        <v>44.22</v>
      </c>
      <c r="E66" s="7">
        <v>56.59</v>
      </c>
      <c r="F66" s="7">
        <v>59.34</v>
      </c>
      <c r="G66" s="7">
        <v>68.82</v>
      </c>
      <c r="H66" s="7">
        <v>57.1</v>
      </c>
      <c r="I66" s="7">
        <v>62.95</v>
      </c>
      <c r="J66" s="7">
        <v>52.81</v>
      </c>
      <c r="K66" s="7">
        <v>43.74</v>
      </c>
      <c r="L66" s="7">
        <v>40.51</v>
      </c>
      <c r="M66" s="7">
        <v>67.63</v>
      </c>
      <c r="N66" s="7">
        <v>55.81</v>
      </c>
      <c r="O66" s="7">
        <v>35.75</v>
      </c>
      <c r="P66" s="7">
        <v>21.64</v>
      </c>
      <c r="Q66" s="7">
        <v>0</v>
      </c>
      <c r="R66" s="7">
        <v>0</v>
      </c>
      <c r="S66" s="7">
        <v>0</v>
      </c>
      <c r="T66" s="7">
        <v>1.29</v>
      </c>
      <c r="U66" s="7">
        <v>0</v>
      </c>
      <c r="V66" s="7">
        <v>4.24</v>
      </c>
      <c r="W66" s="7">
        <v>3.81</v>
      </c>
      <c r="X66" s="7">
        <v>3.38</v>
      </c>
      <c r="Y66" s="7">
        <v>4.83</v>
      </c>
      <c r="Z66" s="7">
        <v>1.01</v>
      </c>
      <c r="AA66" s="7">
        <v>1.61</v>
      </c>
      <c r="AB66" s="7">
        <v>2.1</v>
      </c>
      <c r="AC66" s="7">
        <v>0</v>
      </c>
      <c r="AD66" s="7">
        <v>0</v>
      </c>
      <c r="AE66" s="7">
        <v>0.37</v>
      </c>
      <c r="AF66" s="7">
        <v>0</v>
      </c>
      <c r="AG66" s="7">
        <v>0</v>
      </c>
      <c r="AH66" s="7">
        <v>2.23</v>
      </c>
      <c r="AI66" s="7">
        <v>0</v>
      </c>
      <c r="AJ66" s="7">
        <v>0</v>
      </c>
      <c r="AK66" s="7">
        <v>0.84</v>
      </c>
      <c r="AL66" s="7">
        <v>0</v>
      </c>
      <c r="AM66" s="7">
        <v>0.1</v>
      </c>
      <c r="AN66" s="7">
        <v>0</v>
      </c>
      <c r="AO66" s="7">
        <v>0</v>
      </c>
      <c r="AP66" s="7">
        <v>0.6</v>
      </c>
      <c r="AQ66" s="7">
        <v>1.43</v>
      </c>
      <c r="AR66" s="7">
        <v>0.42</v>
      </c>
      <c r="AS66" s="7">
        <v>2.48</v>
      </c>
      <c r="AT66" s="7">
        <v>9.42</v>
      </c>
      <c r="AU66" s="7">
        <v>12.92</v>
      </c>
      <c r="AV66" s="7">
        <v>30.25</v>
      </c>
      <c r="AW66" s="7">
        <v>2.36</v>
      </c>
      <c r="AX66" s="7">
        <v>219.7</v>
      </c>
      <c r="AY66" s="7">
        <v>195.5</v>
      </c>
      <c r="AZ66" s="7">
        <v>181.16</v>
      </c>
      <c r="BA66" s="7">
        <v>153.04</v>
      </c>
      <c r="BB66" s="7">
        <v>161.65</v>
      </c>
      <c r="BC66" s="7">
        <v>160.98</v>
      </c>
      <c r="BD66" s="7">
        <v>163.88</v>
      </c>
      <c r="BE66" s="7">
        <v>177.69</v>
      </c>
      <c r="BF66" s="7">
        <v>158.77</v>
      </c>
      <c r="BG66" s="7">
        <v>203.67</v>
      </c>
      <c r="BH66" s="7">
        <v>128.81</v>
      </c>
      <c r="BI66" s="7">
        <v>96.06</v>
      </c>
      <c r="BJ66" s="7">
        <v>77.48</v>
      </c>
      <c r="BK66" s="7">
        <v>0.9</v>
      </c>
      <c r="BL66" s="7">
        <v>1.11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0.26</v>
      </c>
      <c r="BX66" s="7">
        <f t="shared" si="4"/>
        <v>2855.0800000000004</v>
      </c>
    </row>
    <row r="67" spans="1:76" ht="12.75">
      <c r="A67" s="6">
        <v>63</v>
      </c>
      <c r="B67" s="6" t="s">
        <v>74</v>
      </c>
      <c r="C67" s="7">
        <v>11.03</v>
      </c>
      <c r="D67" s="7">
        <v>34.72</v>
      </c>
      <c r="E67" s="7">
        <v>33.73</v>
      </c>
      <c r="F67" s="7">
        <v>43.43</v>
      </c>
      <c r="G67" s="7">
        <v>45.93</v>
      </c>
      <c r="H67" s="7">
        <v>37.46</v>
      </c>
      <c r="I67" s="7">
        <v>35.3</v>
      </c>
      <c r="J67" s="7">
        <v>34.23</v>
      </c>
      <c r="K67" s="7">
        <v>43.41</v>
      </c>
      <c r="L67" s="7">
        <v>90.38</v>
      </c>
      <c r="M67" s="7">
        <v>18.66</v>
      </c>
      <c r="N67" s="7">
        <v>32.83</v>
      </c>
      <c r="O67" s="7">
        <v>28.39</v>
      </c>
      <c r="P67" s="7">
        <v>13.28</v>
      </c>
      <c r="Q67" s="7">
        <v>0</v>
      </c>
      <c r="R67" s="7">
        <v>0</v>
      </c>
      <c r="S67" s="7">
        <v>0</v>
      </c>
      <c r="T67" s="7">
        <v>3</v>
      </c>
      <c r="U67" s="7">
        <v>4.06</v>
      </c>
      <c r="V67" s="7">
        <v>1.96</v>
      </c>
      <c r="W67" s="7">
        <v>0</v>
      </c>
      <c r="X67" s="7">
        <v>0</v>
      </c>
      <c r="Y67" s="7">
        <v>2.33</v>
      </c>
      <c r="Z67" s="7">
        <v>2.15</v>
      </c>
      <c r="AA67" s="7">
        <v>1.41</v>
      </c>
      <c r="AB67" s="7">
        <v>4.18</v>
      </c>
      <c r="AC67" s="7">
        <v>2.46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0.29</v>
      </c>
      <c r="AR67" s="7">
        <v>0</v>
      </c>
      <c r="AS67" s="7">
        <v>16.17</v>
      </c>
      <c r="AT67" s="7">
        <v>14.75</v>
      </c>
      <c r="AU67" s="7">
        <v>19.07</v>
      </c>
      <c r="AV67" s="7">
        <v>33.1</v>
      </c>
      <c r="AW67" s="7">
        <v>0</v>
      </c>
      <c r="AX67" s="7">
        <v>174.28</v>
      </c>
      <c r="AY67" s="7">
        <v>175.28</v>
      </c>
      <c r="AZ67" s="7">
        <v>158.73</v>
      </c>
      <c r="BA67" s="7">
        <v>133.39</v>
      </c>
      <c r="BB67" s="7">
        <v>135.38</v>
      </c>
      <c r="BC67" s="7">
        <v>149.89</v>
      </c>
      <c r="BD67" s="7">
        <v>151.32</v>
      </c>
      <c r="BE67" s="7">
        <v>135.6</v>
      </c>
      <c r="BF67" s="7">
        <v>77.08</v>
      </c>
      <c r="BG67" s="7">
        <v>189.3</v>
      </c>
      <c r="BH67" s="7">
        <v>110.2</v>
      </c>
      <c r="BI67" s="7">
        <v>63.49</v>
      </c>
      <c r="BJ67" s="7">
        <v>64.21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f t="shared" si="4"/>
        <v>2325.859999999999</v>
      </c>
    </row>
    <row r="68" spans="1:76" ht="12.75">
      <c r="A68" s="6">
        <v>64</v>
      </c>
      <c r="B68" s="6" t="s">
        <v>75</v>
      </c>
      <c r="C68" s="7">
        <v>205.11</v>
      </c>
      <c r="D68" s="7">
        <v>536.35</v>
      </c>
      <c r="E68" s="7">
        <v>785.62</v>
      </c>
      <c r="F68" s="7">
        <v>935.63</v>
      </c>
      <c r="G68" s="7">
        <v>1242.12</v>
      </c>
      <c r="H68" s="7">
        <v>1177.19</v>
      </c>
      <c r="I68" s="7">
        <v>1362.28</v>
      </c>
      <c r="J68" s="7">
        <v>1353.55</v>
      </c>
      <c r="K68" s="7">
        <v>1177.16</v>
      </c>
      <c r="L68" s="7">
        <v>1215.62</v>
      </c>
      <c r="M68" s="7">
        <v>1309.87</v>
      </c>
      <c r="N68" s="7">
        <v>1109.7</v>
      </c>
      <c r="O68" s="7">
        <v>950.83</v>
      </c>
      <c r="P68" s="7">
        <v>684.16</v>
      </c>
      <c r="Q68" s="7">
        <v>87.95</v>
      </c>
      <c r="R68" s="7">
        <v>34.39</v>
      </c>
      <c r="S68" s="7">
        <v>30.08</v>
      </c>
      <c r="T68" s="7">
        <v>27.99</v>
      </c>
      <c r="U68" s="7">
        <v>52.5</v>
      </c>
      <c r="V68" s="7">
        <v>46.34</v>
      </c>
      <c r="W68" s="7">
        <v>37.09</v>
      </c>
      <c r="X68" s="7">
        <v>58.49</v>
      </c>
      <c r="Y68" s="7">
        <v>55.35</v>
      </c>
      <c r="Z68" s="7">
        <v>66.21</v>
      </c>
      <c r="AA68" s="7">
        <v>63.35</v>
      </c>
      <c r="AB68" s="7">
        <v>48.22</v>
      </c>
      <c r="AC68" s="7">
        <v>50.06</v>
      </c>
      <c r="AD68" s="7">
        <v>100.83</v>
      </c>
      <c r="AE68" s="7">
        <v>16.33</v>
      </c>
      <c r="AF68" s="7">
        <v>5.8</v>
      </c>
      <c r="AG68" s="7">
        <v>5.94</v>
      </c>
      <c r="AH68" s="7">
        <v>15.08</v>
      </c>
      <c r="AI68" s="7">
        <v>14.06</v>
      </c>
      <c r="AJ68" s="7">
        <v>11.3</v>
      </c>
      <c r="AK68" s="7">
        <v>11.5</v>
      </c>
      <c r="AL68" s="7">
        <v>8.09</v>
      </c>
      <c r="AM68" s="7">
        <v>10.14</v>
      </c>
      <c r="AN68" s="7">
        <v>14.92</v>
      </c>
      <c r="AO68" s="7">
        <v>8.45</v>
      </c>
      <c r="AP68" s="7">
        <v>19.48</v>
      </c>
      <c r="AQ68" s="7">
        <v>16.44</v>
      </c>
      <c r="AR68" s="7">
        <v>17.79</v>
      </c>
      <c r="AS68" s="7">
        <v>493.4</v>
      </c>
      <c r="AT68" s="7">
        <v>454.16</v>
      </c>
      <c r="AU68" s="7">
        <v>438.8</v>
      </c>
      <c r="AV68" s="7">
        <v>476.78</v>
      </c>
      <c r="AW68" s="7">
        <v>95.42</v>
      </c>
      <c r="AX68" s="7">
        <v>4048.7</v>
      </c>
      <c r="AY68" s="7">
        <v>3969.88</v>
      </c>
      <c r="AZ68" s="7">
        <v>3761.01</v>
      </c>
      <c r="BA68" s="7">
        <v>3649.94</v>
      </c>
      <c r="BB68" s="7">
        <v>3662.54</v>
      </c>
      <c r="BC68" s="7">
        <v>3537</v>
      </c>
      <c r="BD68" s="7">
        <v>3567.24</v>
      </c>
      <c r="BE68" s="7">
        <v>4030.4</v>
      </c>
      <c r="BF68" s="7">
        <v>3699.26</v>
      </c>
      <c r="BG68" s="7">
        <v>4327.17</v>
      </c>
      <c r="BH68" s="7">
        <v>3742.56</v>
      </c>
      <c r="BI68" s="7">
        <v>3137.95</v>
      </c>
      <c r="BJ68" s="7">
        <v>2676.8</v>
      </c>
      <c r="BK68" s="7">
        <v>374.95</v>
      </c>
      <c r="BL68" s="7">
        <v>383.79</v>
      </c>
      <c r="BM68" s="7">
        <v>330.57</v>
      </c>
      <c r="BN68" s="7">
        <v>323.7</v>
      </c>
      <c r="BO68" s="7">
        <v>236.83</v>
      </c>
      <c r="BP68" s="7">
        <v>219.7</v>
      </c>
      <c r="BQ68" s="7">
        <v>119.68</v>
      </c>
      <c r="BR68" s="7">
        <v>95.86</v>
      </c>
      <c r="BS68" s="7">
        <v>74.57</v>
      </c>
      <c r="BT68" s="7">
        <v>72.38</v>
      </c>
      <c r="BU68" s="7">
        <v>57.64</v>
      </c>
      <c r="BV68" s="7">
        <v>74.77</v>
      </c>
      <c r="BW68" s="7">
        <v>43.03</v>
      </c>
      <c r="BX68" s="7">
        <f t="shared" si="4"/>
        <v>67155.84</v>
      </c>
    </row>
    <row r="69" spans="1:76" ht="12.75">
      <c r="A69" s="6">
        <v>65</v>
      </c>
      <c r="B69" s="6" t="s">
        <v>76</v>
      </c>
      <c r="C69" s="7">
        <v>202.48</v>
      </c>
      <c r="D69" s="7">
        <v>89.57</v>
      </c>
      <c r="E69" s="7">
        <v>91.88</v>
      </c>
      <c r="F69" s="7">
        <v>57.92</v>
      </c>
      <c r="G69" s="7">
        <v>53.15</v>
      </c>
      <c r="H69" s="7">
        <v>70.3</v>
      </c>
      <c r="I69" s="7">
        <v>86.84</v>
      </c>
      <c r="J69" s="7">
        <v>80.4</v>
      </c>
      <c r="K69" s="7">
        <v>98.19</v>
      </c>
      <c r="L69" s="7">
        <v>76.78</v>
      </c>
      <c r="M69" s="7">
        <v>83.99</v>
      </c>
      <c r="N69" s="7">
        <v>66.5</v>
      </c>
      <c r="O69" s="7">
        <v>47.51</v>
      </c>
      <c r="P69" s="7">
        <v>58.3</v>
      </c>
      <c r="Q69" s="7">
        <v>3.59</v>
      </c>
      <c r="R69" s="7">
        <v>1.22</v>
      </c>
      <c r="S69" s="7">
        <v>1.3</v>
      </c>
      <c r="T69" s="7">
        <v>3.33</v>
      </c>
      <c r="U69" s="7">
        <v>1.42</v>
      </c>
      <c r="V69" s="7">
        <v>0.91</v>
      </c>
      <c r="W69" s="7">
        <v>1.74</v>
      </c>
      <c r="X69" s="7">
        <v>0</v>
      </c>
      <c r="Y69" s="7">
        <v>3.51</v>
      </c>
      <c r="Z69" s="7">
        <v>3.01</v>
      </c>
      <c r="AA69" s="7">
        <v>1.27</v>
      </c>
      <c r="AB69" s="7">
        <v>6.23</v>
      </c>
      <c r="AC69" s="7">
        <v>0.57</v>
      </c>
      <c r="AD69" s="7">
        <v>2.25</v>
      </c>
      <c r="AE69" s="7">
        <v>1.4</v>
      </c>
      <c r="AF69" s="7">
        <v>3.04</v>
      </c>
      <c r="AG69" s="7">
        <v>2.83</v>
      </c>
      <c r="AH69" s="7">
        <v>1.54</v>
      </c>
      <c r="AI69" s="7">
        <v>0</v>
      </c>
      <c r="AJ69" s="7">
        <v>0.46</v>
      </c>
      <c r="AK69" s="7">
        <v>1.44</v>
      </c>
      <c r="AL69" s="7">
        <v>1.98</v>
      </c>
      <c r="AM69" s="7">
        <v>0</v>
      </c>
      <c r="AN69" s="7">
        <v>0</v>
      </c>
      <c r="AO69" s="7">
        <v>0</v>
      </c>
      <c r="AP69" s="7">
        <v>1.12</v>
      </c>
      <c r="AQ69" s="7">
        <v>0</v>
      </c>
      <c r="AR69" s="7">
        <v>0.92</v>
      </c>
      <c r="AS69" s="7">
        <v>43.85</v>
      </c>
      <c r="AT69" s="7">
        <v>36.91</v>
      </c>
      <c r="AU69" s="7">
        <v>30.15</v>
      </c>
      <c r="AV69" s="7">
        <v>40.15</v>
      </c>
      <c r="AW69" s="7">
        <v>0</v>
      </c>
      <c r="AX69" s="7">
        <v>323.52</v>
      </c>
      <c r="AY69" s="7">
        <v>342.62</v>
      </c>
      <c r="AZ69" s="7">
        <v>320.67</v>
      </c>
      <c r="BA69" s="7">
        <v>333.78</v>
      </c>
      <c r="BB69" s="7">
        <v>298.93</v>
      </c>
      <c r="BC69" s="7">
        <v>269.81</v>
      </c>
      <c r="BD69" s="7">
        <v>340.01</v>
      </c>
      <c r="BE69" s="7">
        <v>266.51</v>
      </c>
      <c r="BF69" s="7">
        <v>303.97</v>
      </c>
      <c r="BG69" s="7">
        <v>327.19</v>
      </c>
      <c r="BH69" s="7">
        <v>216.07</v>
      </c>
      <c r="BI69" s="7">
        <v>165</v>
      </c>
      <c r="BJ69" s="7">
        <v>152.93</v>
      </c>
      <c r="BK69" s="7">
        <v>0.51</v>
      </c>
      <c r="BL69" s="7">
        <v>0.5</v>
      </c>
      <c r="BM69" s="7">
        <v>0.46</v>
      </c>
      <c r="BN69" s="7">
        <v>0.47</v>
      </c>
      <c r="BO69" s="7">
        <v>0.44</v>
      </c>
      <c r="BP69" s="7">
        <v>0</v>
      </c>
      <c r="BQ69" s="7">
        <v>0</v>
      </c>
      <c r="BR69" s="7">
        <v>0.95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f t="shared" si="4"/>
        <v>5024.29</v>
      </c>
    </row>
    <row r="70" spans="1:76" ht="12.75">
      <c r="A70" s="6">
        <v>66</v>
      </c>
      <c r="B70" s="6" t="s">
        <v>77</v>
      </c>
      <c r="C70" s="7">
        <v>53.75</v>
      </c>
      <c r="D70" s="7">
        <v>82.47</v>
      </c>
      <c r="E70" s="7">
        <v>80</v>
      </c>
      <c r="F70" s="7">
        <v>110.08</v>
      </c>
      <c r="G70" s="7">
        <v>97.1</v>
      </c>
      <c r="H70" s="7">
        <v>100.58</v>
      </c>
      <c r="I70" s="7">
        <v>73.87</v>
      </c>
      <c r="J70" s="7">
        <v>89.58</v>
      </c>
      <c r="K70" s="7">
        <v>89.08</v>
      </c>
      <c r="L70" s="7">
        <v>94.33</v>
      </c>
      <c r="M70" s="7">
        <v>110.27</v>
      </c>
      <c r="N70" s="7">
        <v>66.82</v>
      </c>
      <c r="O70" s="7">
        <v>65.85</v>
      </c>
      <c r="P70" s="7">
        <v>56.82</v>
      </c>
      <c r="Q70" s="7">
        <v>4.46</v>
      </c>
      <c r="R70" s="7">
        <v>0</v>
      </c>
      <c r="S70" s="7">
        <v>0</v>
      </c>
      <c r="T70" s="7">
        <v>1.19</v>
      </c>
      <c r="U70" s="7">
        <v>0</v>
      </c>
      <c r="V70" s="7">
        <v>0</v>
      </c>
      <c r="W70" s="7">
        <v>0</v>
      </c>
      <c r="X70" s="7">
        <v>0.18</v>
      </c>
      <c r="Y70" s="7">
        <v>0</v>
      </c>
      <c r="Z70" s="7">
        <v>1.99</v>
      </c>
      <c r="AA70" s="7">
        <v>0</v>
      </c>
      <c r="AB70" s="7">
        <v>0</v>
      </c>
      <c r="AC70" s="7">
        <v>0</v>
      </c>
      <c r="AD70" s="7">
        <v>0</v>
      </c>
      <c r="AE70" s="7">
        <v>0.16</v>
      </c>
      <c r="AF70" s="7">
        <v>0</v>
      </c>
      <c r="AG70" s="7">
        <v>0</v>
      </c>
      <c r="AH70" s="7">
        <v>0</v>
      </c>
      <c r="AI70" s="7">
        <v>0</v>
      </c>
      <c r="AJ70" s="7">
        <v>0.26</v>
      </c>
      <c r="AK70" s="7">
        <v>0.1</v>
      </c>
      <c r="AL70" s="7">
        <v>1.2</v>
      </c>
      <c r="AM70" s="7">
        <v>0</v>
      </c>
      <c r="AN70" s="7">
        <v>0</v>
      </c>
      <c r="AO70" s="7">
        <v>0</v>
      </c>
      <c r="AP70" s="7">
        <v>1.16</v>
      </c>
      <c r="AQ70" s="7">
        <v>0.25</v>
      </c>
      <c r="AR70" s="7">
        <v>0.3</v>
      </c>
      <c r="AS70" s="7">
        <v>69.46</v>
      </c>
      <c r="AT70" s="7">
        <v>58.88</v>
      </c>
      <c r="AU70" s="7">
        <v>54.76</v>
      </c>
      <c r="AV70" s="7">
        <v>58.11</v>
      </c>
      <c r="AW70" s="7">
        <v>0</v>
      </c>
      <c r="AX70" s="7">
        <v>507.15</v>
      </c>
      <c r="AY70" s="7">
        <v>548.29</v>
      </c>
      <c r="AZ70" s="7">
        <v>434.4</v>
      </c>
      <c r="BA70" s="7">
        <v>432.8</v>
      </c>
      <c r="BB70" s="7">
        <v>402.28</v>
      </c>
      <c r="BC70" s="7">
        <v>444.91</v>
      </c>
      <c r="BD70" s="7">
        <v>427.05</v>
      </c>
      <c r="BE70" s="7">
        <v>455.05</v>
      </c>
      <c r="BF70" s="7">
        <v>423.15</v>
      </c>
      <c r="BG70" s="7">
        <v>443.97</v>
      </c>
      <c r="BH70" s="7">
        <v>363.01</v>
      </c>
      <c r="BI70" s="7">
        <v>343.79</v>
      </c>
      <c r="BJ70" s="7">
        <v>271.99</v>
      </c>
      <c r="BK70" s="7">
        <v>13.8</v>
      </c>
      <c r="BL70" s="7">
        <v>7.49</v>
      </c>
      <c r="BM70" s="7">
        <v>5.16</v>
      </c>
      <c r="BN70" s="7">
        <v>10.01</v>
      </c>
      <c r="BO70" s="7">
        <v>4.08</v>
      </c>
      <c r="BP70" s="7">
        <v>5.95</v>
      </c>
      <c r="BQ70" s="7">
        <v>5.88</v>
      </c>
      <c r="BR70" s="7">
        <v>17.42</v>
      </c>
      <c r="BS70" s="7">
        <v>9.2</v>
      </c>
      <c r="BT70" s="7">
        <v>6.21</v>
      </c>
      <c r="BU70" s="7">
        <v>4.12</v>
      </c>
      <c r="BV70" s="7">
        <v>1.58</v>
      </c>
      <c r="BW70" s="7">
        <v>1.73</v>
      </c>
      <c r="BX70" s="7">
        <f aca="true" t="shared" si="5" ref="BX70:BX78">SUM(C70:BW70)</f>
        <v>7013.53</v>
      </c>
    </row>
    <row r="71" spans="1:76" ht="12.75">
      <c r="A71" s="6">
        <v>67</v>
      </c>
      <c r="B71" s="6" t="s">
        <v>78</v>
      </c>
      <c r="C71" s="7">
        <v>39.97</v>
      </c>
      <c r="D71" s="7">
        <v>26.91</v>
      </c>
      <c r="E71" s="7">
        <v>32.71</v>
      </c>
      <c r="F71" s="7">
        <v>31.11</v>
      </c>
      <c r="G71" s="7">
        <v>52.47</v>
      </c>
      <c r="H71" s="7">
        <v>40.59</v>
      </c>
      <c r="I71" s="7">
        <v>43.65</v>
      </c>
      <c r="J71" s="7">
        <v>65.22</v>
      </c>
      <c r="K71" s="7">
        <v>51.44</v>
      </c>
      <c r="L71" s="7">
        <v>35.75</v>
      </c>
      <c r="M71" s="7">
        <v>57.27</v>
      </c>
      <c r="N71" s="7">
        <v>51.92</v>
      </c>
      <c r="O71" s="7">
        <v>23.73</v>
      </c>
      <c r="P71" s="7">
        <v>27.84</v>
      </c>
      <c r="Q71" s="7">
        <v>4.27</v>
      </c>
      <c r="R71" s="7">
        <v>5.01</v>
      </c>
      <c r="S71" s="7">
        <v>2.86</v>
      </c>
      <c r="T71" s="7">
        <v>3.9</v>
      </c>
      <c r="U71" s="7">
        <v>2.5</v>
      </c>
      <c r="V71" s="7">
        <v>2.49</v>
      </c>
      <c r="W71" s="7">
        <v>3.98</v>
      </c>
      <c r="X71" s="7">
        <v>0</v>
      </c>
      <c r="Y71" s="7">
        <v>2.39</v>
      </c>
      <c r="Z71" s="7">
        <v>0</v>
      </c>
      <c r="AA71" s="7">
        <v>1.02</v>
      </c>
      <c r="AB71" s="7">
        <v>0</v>
      </c>
      <c r="AC71" s="7">
        <v>0</v>
      </c>
      <c r="AD71" s="7">
        <v>0</v>
      </c>
      <c r="AE71" s="7">
        <v>7.27</v>
      </c>
      <c r="AF71" s="7">
        <v>2.56</v>
      </c>
      <c r="AG71" s="7">
        <v>1.66</v>
      </c>
      <c r="AH71" s="7">
        <v>0.1</v>
      </c>
      <c r="AI71" s="7">
        <v>0</v>
      </c>
      <c r="AJ71" s="7">
        <v>0.92</v>
      </c>
      <c r="AK71" s="7">
        <v>0</v>
      </c>
      <c r="AL71" s="7">
        <v>0.25</v>
      </c>
      <c r="AM71" s="7">
        <v>0</v>
      </c>
      <c r="AN71" s="7">
        <v>0.2</v>
      </c>
      <c r="AO71" s="7">
        <v>0.68</v>
      </c>
      <c r="AP71" s="7">
        <v>0.08</v>
      </c>
      <c r="AQ71" s="7">
        <v>0</v>
      </c>
      <c r="AR71" s="7">
        <v>1.95</v>
      </c>
      <c r="AS71" s="7">
        <v>21.53</v>
      </c>
      <c r="AT71" s="7">
        <v>18.3</v>
      </c>
      <c r="AU71" s="7">
        <v>6.31</v>
      </c>
      <c r="AV71" s="7">
        <v>13.33</v>
      </c>
      <c r="AW71" s="7">
        <v>7.25</v>
      </c>
      <c r="AX71" s="7">
        <v>219.37</v>
      </c>
      <c r="AY71" s="7">
        <v>254.09</v>
      </c>
      <c r="AZ71" s="7">
        <v>241.42</v>
      </c>
      <c r="BA71" s="7">
        <v>205.81</v>
      </c>
      <c r="BB71" s="7">
        <v>225.08</v>
      </c>
      <c r="BC71" s="7">
        <v>206.88</v>
      </c>
      <c r="BD71" s="7">
        <v>221.51</v>
      </c>
      <c r="BE71" s="7">
        <v>236.78</v>
      </c>
      <c r="BF71" s="7">
        <v>273.77</v>
      </c>
      <c r="BG71" s="7">
        <v>266.45</v>
      </c>
      <c r="BH71" s="7">
        <v>236.59</v>
      </c>
      <c r="BI71" s="7">
        <v>204.16</v>
      </c>
      <c r="BJ71" s="7">
        <v>178.25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f t="shared" si="5"/>
        <v>3661.55</v>
      </c>
    </row>
    <row r="72" spans="1:76" ht="12.75">
      <c r="A72" s="6">
        <v>68</v>
      </c>
      <c r="B72" s="6" t="s">
        <v>79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1.34</v>
      </c>
      <c r="K72" s="7">
        <v>16</v>
      </c>
      <c r="L72" s="7">
        <v>18.68</v>
      </c>
      <c r="M72" s="7">
        <v>142.32</v>
      </c>
      <c r="N72" s="7">
        <v>79.66</v>
      </c>
      <c r="O72" s="7">
        <v>45.02</v>
      </c>
      <c r="P72" s="7">
        <v>17.32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1.02</v>
      </c>
      <c r="AB72" s="7">
        <v>0</v>
      </c>
      <c r="AC72" s="7">
        <v>0</v>
      </c>
      <c r="AD72" s="7">
        <v>0.34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36.45</v>
      </c>
      <c r="AT72" s="7">
        <v>12.72</v>
      </c>
      <c r="AU72" s="7">
        <v>5.28</v>
      </c>
      <c r="AV72" s="7">
        <v>5.6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0.34</v>
      </c>
      <c r="BE72" s="7">
        <v>5</v>
      </c>
      <c r="BF72" s="7">
        <v>20.6</v>
      </c>
      <c r="BG72" s="7">
        <v>74.36</v>
      </c>
      <c r="BH72" s="7">
        <v>27.26</v>
      </c>
      <c r="BI72" s="7">
        <v>14.4</v>
      </c>
      <c r="BJ72" s="7">
        <v>9.06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f t="shared" si="5"/>
        <v>532.7699999999999</v>
      </c>
    </row>
    <row r="73" spans="1:76" ht="12.75">
      <c r="A73" s="6">
        <v>69</v>
      </c>
      <c r="B73" s="6" t="s">
        <v>80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6</v>
      </c>
      <c r="AT73" s="7">
        <v>2</v>
      </c>
      <c r="AU73" s="7">
        <v>5</v>
      </c>
      <c r="AV73" s="7">
        <v>8</v>
      </c>
      <c r="AW73" s="7">
        <v>0</v>
      </c>
      <c r="AX73" s="7">
        <v>34</v>
      </c>
      <c r="AY73" s="7">
        <v>33</v>
      </c>
      <c r="AZ73" s="7">
        <v>34</v>
      </c>
      <c r="BA73" s="7">
        <v>32</v>
      </c>
      <c r="BB73" s="7">
        <v>35.29</v>
      </c>
      <c r="BC73" s="7">
        <v>22.1</v>
      </c>
      <c r="BD73" s="7">
        <v>35.51</v>
      </c>
      <c r="BE73" s="7">
        <v>47.83</v>
      </c>
      <c r="BF73" s="7">
        <v>49.27</v>
      </c>
      <c r="BG73" s="7">
        <v>42</v>
      </c>
      <c r="BH73" s="7">
        <v>48</v>
      </c>
      <c r="BI73" s="7">
        <v>33</v>
      </c>
      <c r="BJ73" s="7">
        <v>33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f t="shared" si="5"/>
        <v>499.99999999999994</v>
      </c>
    </row>
    <row r="74" spans="1:76" ht="12.75">
      <c r="A74" s="6">
        <v>70</v>
      </c>
      <c r="B74" s="6" t="s">
        <v>84</v>
      </c>
      <c r="C74" s="7">
        <v>0</v>
      </c>
      <c r="D74" s="7">
        <v>4</v>
      </c>
      <c r="E74" s="7">
        <v>9</v>
      </c>
      <c r="F74" s="7">
        <v>5</v>
      </c>
      <c r="G74" s="7">
        <v>9</v>
      </c>
      <c r="H74" s="7">
        <v>6</v>
      </c>
      <c r="I74" s="7">
        <v>6</v>
      </c>
      <c r="J74" s="7">
        <v>7</v>
      </c>
      <c r="K74" s="7">
        <v>5</v>
      </c>
      <c r="L74" s="7">
        <v>4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59.22</v>
      </c>
      <c r="AY74" s="7">
        <v>58</v>
      </c>
      <c r="AZ74" s="7">
        <v>66.18</v>
      </c>
      <c r="BA74" s="7">
        <v>58.2</v>
      </c>
      <c r="BB74" s="7">
        <v>67</v>
      </c>
      <c r="BC74" s="7">
        <v>65</v>
      </c>
      <c r="BD74" s="7">
        <v>67</v>
      </c>
      <c r="BE74" s="7">
        <v>71</v>
      </c>
      <c r="BF74" s="7">
        <v>69.24</v>
      </c>
      <c r="BG74" s="7">
        <v>30</v>
      </c>
      <c r="BH74" s="7">
        <v>17</v>
      </c>
      <c r="BI74" s="7">
        <v>18</v>
      </c>
      <c r="BJ74" s="7">
        <v>6.84</v>
      </c>
      <c r="BK74" s="7">
        <v>2.28</v>
      </c>
      <c r="BL74" s="7">
        <v>4</v>
      </c>
      <c r="BM74" s="7">
        <v>2.32</v>
      </c>
      <c r="BN74" s="7">
        <v>0.8</v>
      </c>
      <c r="BO74" s="7">
        <v>0</v>
      </c>
      <c r="BP74" s="7">
        <v>1</v>
      </c>
      <c r="BQ74" s="7">
        <v>0</v>
      </c>
      <c r="BR74" s="7">
        <v>0</v>
      </c>
      <c r="BS74" s="7">
        <v>0.76</v>
      </c>
      <c r="BT74" s="7">
        <v>0</v>
      </c>
      <c r="BU74" s="7">
        <v>0</v>
      </c>
      <c r="BV74" s="7">
        <v>0</v>
      </c>
      <c r="BW74" s="7">
        <v>0</v>
      </c>
      <c r="BX74" s="7">
        <f t="shared" si="5"/>
        <v>718.84</v>
      </c>
    </row>
    <row r="75" spans="1:76" ht="12.75">
      <c r="A75" s="6">
        <v>71</v>
      </c>
      <c r="B75" s="6" t="s">
        <v>85</v>
      </c>
      <c r="C75" s="7">
        <v>0</v>
      </c>
      <c r="D75" s="7">
        <v>11.46</v>
      </c>
      <c r="E75" s="7">
        <v>7.23</v>
      </c>
      <c r="F75" s="7">
        <v>15.55</v>
      </c>
      <c r="G75" s="7">
        <v>13.75</v>
      </c>
      <c r="H75" s="7">
        <v>10.19</v>
      </c>
      <c r="I75" s="7">
        <v>19.81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4</v>
      </c>
      <c r="S75" s="7">
        <v>3</v>
      </c>
      <c r="T75" s="7">
        <v>1</v>
      </c>
      <c r="U75" s="7">
        <v>2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81.87</v>
      </c>
      <c r="AY75" s="7">
        <v>87.36</v>
      </c>
      <c r="AZ75" s="7">
        <v>86.49</v>
      </c>
      <c r="BA75" s="7">
        <v>86.28</v>
      </c>
      <c r="BB75" s="7">
        <v>89.95</v>
      </c>
      <c r="BC75" s="7">
        <v>80.05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12.2</v>
      </c>
      <c r="BL75" s="7">
        <v>6.69</v>
      </c>
      <c r="BM75" s="7">
        <v>0</v>
      </c>
      <c r="BN75" s="7">
        <v>1.11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f t="shared" si="5"/>
        <v>619.9900000000001</v>
      </c>
    </row>
    <row r="76" spans="1:76" ht="12.75">
      <c r="A76" s="6">
        <v>72</v>
      </c>
      <c r="B76" s="6" t="s">
        <v>86</v>
      </c>
      <c r="C76" s="7">
        <v>0</v>
      </c>
      <c r="D76" s="7">
        <v>4.23</v>
      </c>
      <c r="E76" s="7">
        <v>19.04</v>
      </c>
      <c r="F76" s="7">
        <v>12.69</v>
      </c>
      <c r="G76" s="7">
        <v>14.25</v>
      </c>
      <c r="H76" s="7">
        <v>11.69</v>
      </c>
      <c r="I76" s="7">
        <v>6.1</v>
      </c>
      <c r="J76" s="7">
        <v>14.24</v>
      </c>
      <c r="K76" s="7">
        <v>15.26</v>
      </c>
      <c r="L76" s="7">
        <v>8.64</v>
      </c>
      <c r="M76" s="7">
        <v>15.82</v>
      </c>
      <c r="N76" s="7">
        <v>10.39</v>
      </c>
      <c r="O76" s="7">
        <v>8.41</v>
      </c>
      <c r="P76" s="7">
        <v>7.57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6.63</v>
      </c>
      <c r="AT76" s="7">
        <v>6.14</v>
      </c>
      <c r="AU76" s="7">
        <v>4.47</v>
      </c>
      <c r="AV76" s="7">
        <v>6.3</v>
      </c>
      <c r="AW76" s="7">
        <v>0</v>
      </c>
      <c r="AX76" s="7">
        <v>68.6</v>
      </c>
      <c r="AY76" s="7">
        <v>76.19</v>
      </c>
      <c r="AZ76" s="7">
        <v>77.61</v>
      </c>
      <c r="BA76" s="7">
        <v>78.54</v>
      </c>
      <c r="BB76" s="7">
        <v>68.18</v>
      </c>
      <c r="BC76" s="7">
        <v>78.06</v>
      </c>
      <c r="BD76" s="7">
        <v>140.3</v>
      </c>
      <c r="BE76" s="7">
        <v>137.99</v>
      </c>
      <c r="BF76" s="7">
        <v>153.15</v>
      </c>
      <c r="BG76" s="7">
        <v>146.28</v>
      </c>
      <c r="BH76" s="7">
        <v>138.2</v>
      </c>
      <c r="BI76" s="7">
        <v>139.84</v>
      </c>
      <c r="BJ76" s="7">
        <v>117.42</v>
      </c>
      <c r="BK76" s="7">
        <v>3.34</v>
      </c>
      <c r="BL76" s="7">
        <v>1.11</v>
      </c>
      <c r="BM76" s="7">
        <v>2.23</v>
      </c>
      <c r="BN76" s="7">
        <v>2.23</v>
      </c>
      <c r="BO76" s="7">
        <v>0</v>
      </c>
      <c r="BP76" s="7">
        <v>0</v>
      </c>
      <c r="BQ76" s="7">
        <v>2.23</v>
      </c>
      <c r="BR76" s="7">
        <v>1.49</v>
      </c>
      <c r="BS76" s="7">
        <v>1</v>
      </c>
      <c r="BT76" s="7">
        <v>0.56</v>
      </c>
      <c r="BU76" s="7">
        <v>1.29</v>
      </c>
      <c r="BV76" s="7">
        <v>1.29</v>
      </c>
      <c r="BW76" s="7">
        <v>0</v>
      </c>
      <c r="BX76" s="7">
        <f t="shared" si="5"/>
        <v>1608.9999999999998</v>
      </c>
    </row>
    <row r="77" spans="1:76" ht="12.75">
      <c r="A77" s="6">
        <v>73</v>
      </c>
      <c r="B77" s="6" t="s">
        <v>87</v>
      </c>
      <c r="C77" s="7">
        <v>0</v>
      </c>
      <c r="D77" s="7">
        <v>3</v>
      </c>
      <c r="E77" s="7">
        <v>7</v>
      </c>
      <c r="F77" s="7">
        <v>11</v>
      </c>
      <c r="G77" s="7">
        <v>20</v>
      </c>
      <c r="H77" s="7">
        <v>24</v>
      </c>
      <c r="I77" s="7">
        <v>26</v>
      </c>
      <c r="J77" s="7">
        <v>35</v>
      </c>
      <c r="K77" s="7">
        <v>40</v>
      </c>
      <c r="L77" s="7">
        <v>42</v>
      </c>
      <c r="M77" s="7">
        <v>20</v>
      </c>
      <c r="N77" s="7">
        <v>15</v>
      </c>
      <c r="O77" s="7">
        <v>14</v>
      </c>
      <c r="P77" s="7">
        <v>15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51</v>
      </c>
      <c r="AY77" s="7">
        <v>47</v>
      </c>
      <c r="AZ77" s="7">
        <v>43</v>
      </c>
      <c r="BA77" s="7">
        <v>34</v>
      </c>
      <c r="BB77" s="7">
        <v>38</v>
      </c>
      <c r="BC77" s="7">
        <v>40</v>
      </c>
      <c r="BD77" s="7">
        <v>75</v>
      </c>
      <c r="BE77" s="7">
        <v>71</v>
      </c>
      <c r="BF77" s="7">
        <v>68</v>
      </c>
      <c r="BG77" s="7">
        <v>113</v>
      </c>
      <c r="BH77" s="7">
        <v>115</v>
      </c>
      <c r="BI77" s="7">
        <v>108</v>
      </c>
      <c r="BJ77" s="7">
        <v>100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f t="shared" si="5"/>
        <v>1175</v>
      </c>
    </row>
    <row r="78" spans="1:76" ht="12.75">
      <c r="A78" s="6">
        <v>74</v>
      </c>
      <c r="B78" s="6" t="s">
        <v>88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37.43</v>
      </c>
      <c r="BE78" s="7">
        <v>154.35</v>
      </c>
      <c r="BF78" s="7">
        <v>404.86</v>
      </c>
      <c r="BG78" s="7">
        <v>522.64</v>
      </c>
      <c r="BH78" s="7">
        <v>1108.91</v>
      </c>
      <c r="BI78" s="7">
        <v>1462.76</v>
      </c>
      <c r="BJ78" s="7">
        <v>2275.65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f t="shared" si="5"/>
        <v>5966.6</v>
      </c>
    </row>
    <row r="80" spans="2:76" ht="12.75">
      <c r="B80" s="6" t="s">
        <v>12</v>
      </c>
      <c r="C80" s="7">
        <f>SUM(C5:C78)</f>
        <v>14530.46</v>
      </c>
      <c r="D80" s="7">
        <f aca="true" t="shared" si="6" ref="D80:BO80">SUM(D5:D78)</f>
        <v>21427.750000000007</v>
      </c>
      <c r="E80" s="7">
        <f t="shared" si="6"/>
        <v>28515</v>
      </c>
      <c r="F80" s="7">
        <f t="shared" si="6"/>
        <v>36433.79000000001</v>
      </c>
      <c r="G80" s="7">
        <f t="shared" si="6"/>
        <v>46975.38000000001</v>
      </c>
      <c r="H80" s="7">
        <f t="shared" si="6"/>
        <v>45013.20999999999</v>
      </c>
      <c r="I80" s="7">
        <f t="shared" si="6"/>
        <v>47048.45</v>
      </c>
      <c r="J80" s="7">
        <f t="shared" si="6"/>
        <v>47745.759999999995</v>
      </c>
      <c r="K80" s="7">
        <f t="shared" si="6"/>
        <v>44542.49</v>
      </c>
      <c r="L80" s="7">
        <f t="shared" si="6"/>
        <v>41968.16</v>
      </c>
      <c r="M80" s="7">
        <f t="shared" si="6"/>
        <v>47612.12999999999</v>
      </c>
      <c r="N80" s="7">
        <f t="shared" si="6"/>
        <v>33592.55000000001</v>
      </c>
      <c r="O80" s="7">
        <f t="shared" si="6"/>
        <v>28337.109999999986</v>
      </c>
      <c r="P80" s="7">
        <f t="shared" si="6"/>
        <v>25175.190000000002</v>
      </c>
      <c r="Q80" s="7">
        <f t="shared" si="6"/>
        <v>3151.0999999999995</v>
      </c>
      <c r="R80" s="7">
        <f t="shared" si="6"/>
        <v>1424.4999999999998</v>
      </c>
      <c r="S80" s="7">
        <f t="shared" si="6"/>
        <v>1270.8199999999995</v>
      </c>
      <c r="T80" s="7">
        <f t="shared" si="6"/>
        <v>1182.0700000000002</v>
      </c>
      <c r="U80" s="7">
        <f t="shared" si="6"/>
        <v>1509.91</v>
      </c>
      <c r="V80" s="7">
        <f t="shared" si="6"/>
        <v>1234.6900000000003</v>
      </c>
      <c r="W80" s="7">
        <f t="shared" si="6"/>
        <v>1178.7399999999996</v>
      </c>
      <c r="X80" s="7">
        <f t="shared" si="6"/>
        <v>1245.38</v>
      </c>
      <c r="Y80" s="7">
        <f t="shared" si="6"/>
        <v>1260.5999999999997</v>
      </c>
      <c r="Z80" s="7">
        <f t="shared" si="6"/>
        <v>1463.4500000000003</v>
      </c>
      <c r="AA80" s="7">
        <f t="shared" si="6"/>
        <v>1736.96</v>
      </c>
      <c r="AB80" s="7">
        <f t="shared" si="6"/>
        <v>1275.28</v>
      </c>
      <c r="AC80" s="7">
        <f t="shared" si="6"/>
        <v>1126.98</v>
      </c>
      <c r="AD80" s="7">
        <f t="shared" si="6"/>
        <v>1641.3100000000002</v>
      </c>
      <c r="AE80" s="7">
        <f t="shared" si="6"/>
        <v>555.34</v>
      </c>
      <c r="AF80" s="7">
        <f t="shared" si="6"/>
        <v>324.74000000000007</v>
      </c>
      <c r="AG80" s="7">
        <f t="shared" si="6"/>
        <v>330.11</v>
      </c>
      <c r="AH80" s="7">
        <f t="shared" si="6"/>
        <v>398.2100000000002</v>
      </c>
      <c r="AI80" s="7">
        <f t="shared" si="6"/>
        <v>404.30999999999995</v>
      </c>
      <c r="AJ80" s="7">
        <f t="shared" si="6"/>
        <v>393.49000000000007</v>
      </c>
      <c r="AK80" s="7">
        <f t="shared" si="6"/>
        <v>405.74000000000007</v>
      </c>
      <c r="AL80" s="7">
        <f t="shared" si="6"/>
        <v>433.14000000000004</v>
      </c>
      <c r="AM80" s="7">
        <f t="shared" si="6"/>
        <v>470.07999999999987</v>
      </c>
      <c r="AN80" s="7">
        <f t="shared" si="6"/>
        <v>485.31999999999994</v>
      </c>
      <c r="AO80" s="7">
        <f t="shared" si="6"/>
        <v>548.1799999999998</v>
      </c>
      <c r="AP80" s="7">
        <f t="shared" si="6"/>
        <v>496.03000000000003</v>
      </c>
      <c r="AQ80" s="7">
        <f t="shared" si="6"/>
        <v>479.84999999999997</v>
      </c>
      <c r="AR80" s="7">
        <f t="shared" si="6"/>
        <v>799.0699999999998</v>
      </c>
      <c r="AS80" s="7">
        <f t="shared" si="6"/>
        <v>18371.87999999999</v>
      </c>
      <c r="AT80" s="7">
        <f t="shared" si="6"/>
        <v>16077.839999999998</v>
      </c>
      <c r="AU80" s="7">
        <f t="shared" si="6"/>
        <v>19385.73</v>
      </c>
      <c r="AV80" s="7">
        <f t="shared" si="6"/>
        <v>26127.55</v>
      </c>
      <c r="AW80" s="7">
        <f t="shared" si="6"/>
        <v>2958.780000000001</v>
      </c>
      <c r="AX80" s="7">
        <f t="shared" si="6"/>
        <v>151267.74999999994</v>
      </c>
      <c r="AY80" s="7">
        <f t="shared" si="6"/>
        <v>158994.41999999995</v>
      </c>
      <c r="AZ80" s="7">
        <f t="shared" si="6"/>
        <v>154283.7800000001</v>
      </c>
      <c r="BA80" s="7">
        <f t="shared" si="6"/>
        <v>152372.93000000002</v>
      </c>
      <c r="BB80" s="7">
        <f t="shared" si="6"/>
        <v>146810.91000000006</v>
      </c>
      <c r="BC80" s="7">
        <f t="shared" si="6"/>
        <v>146496.03000000003</v>
      </c>
      <c r="BD80" s="7">
        <f t="shared" si="6"/>
        <v>153560.99999999994</v>
      </c>
      <c r="BE80" s="7">
        <f t="shared" si="6"/>
        <v>159379.78999999998</v>
      </c>
      <c r="BF80" s="7">
        <f t="shared" si="6"/>
        <v>147488.29999999996</v>
      </c>
      <c r="BG80" s="7">
        <f t="shared" si="6"/>
        <v>160415.75000000003</v>
      </c>
      <c r="BH80" s="7">
        <f t="shared" si="6"/>
        <v>147058.88000000006</v>
      </c>
      <c r="BI80" s="7">
        <f t="shared" si="6"/>
        <v>135776.47</v>
      </c>
      <c r="BJ80" s="7">
        <f t="shared" si="6"/>
        <v>113198.26000000002</v>
      </c>
      <c r="BK80" s="7">
        <f t="shared" si="6"/>
        <v>28905.710000000006</v>
      </c>
      <c r="BL80" s="7">
        <f t="shared" si="6"/>
        <v>26438.24</v>
      </c>
      <c r="BM80" s="7">
        <f t="shared" si="6"/>
        <v>20956.68</v>
      </c>
      <c r="BN80" s="7">
        <f t="shared" si="6"/>
        <v>18022.18</v>
      </c>
      <c r="BO80" s="7">
        <f t="shared" si="6"/>
        <v>12943.35</v>
      </c>
      <c r="BP80" s="7">
        <f aca="true" t="shared" si="7" ref="BP80:BX80">SUM(BP5:BP78)</f>
        <v>11192.25</v>
      </c>
      <c r="BQ80" s="7">
        <f t="shared" si="7"/>
        <v>8040.050000000001</v>
      </c>
      <c r="BR80" s="7">
        <f t="shared" si="7"/>
        <v>9439.130000000003</v>
      </c>
      <c r="BS80" s="7">
        <f t="shared" si="7"/>
        <v>8415.06</v>
      </c>
      <c r="BT80" s="7">
        <f t="shared" si="7"/>
        <v>10028.679999999997</v>
      </c>
      <c r="BU80" s="7">
        <f t="shared" si="7"/>
        <v>7871.78</v>
      </c>
      <c r="BV80" s="7">
        <f t="shared" si="7"/>
        <v>7601.990000000002</v>
      </c>
      <c r="BW80" s="7">
        <f t="shared" si="7"/>
        <v>4734.719999999998</v>
      </c>
      <c r="BX80" s="7">
        <f t="shared" si="7"/>
        <v>2720758.699999999</v>
      </c>
    </row>
    <row r="82" ht="12.75">
      <c r="BX82" s="6" t="b">
        <f>BX80='Final FTE By Prog'!M80</f>
        <v>1</v>
      </c>
    </row>
  </sheetData>
  <sheetProtection sheet="1" objects="1" scenarios="1"/>
  <printOptions/>
  <pageMargins left="0.75" right="0.75" top="1" bottom="1" header="0.5" footer="0.5"/>
  <pageSetup fitToHeight="4" fitToWidth="2" horizontalDpi="300" verticalDpi="300" orientation="portrait" scale="65" r:id="rId1"/>
  <headerFooter alignWithMargins="0">
    <oddHeader>&amp;CFTE Forecast for 2006-07 by District by Program and Grade
as of 4/19/06</oddHeader>
    <oddFooter>&amp;C&amp;10-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Q80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bestFit="1" customWidth="1"/>
    <col min="2" max="2" width="14.6640625" style="0" bestFit="1" customWidth="1"/>
    <col min="3" max="17" width="5.6640625" style="0" bestFit="1" customWidth="1"/>
  </cols>
  <sheetData>
    <row r="2" ht="15">
      <c r="B2" s="79">
        <f>COUNTIF(C5:Q80,FALSE)</f>
        <v>0</v>
      </c>
    </row>
    <row r="4" spans="1:17" ht="15">
      <c r="A4" s="6"/>
      <c r="B4" s="6" t="s">
        <v>1</v>
      </c>
      <c r="C4" s="9" t="s">
        <v>89</v>
      </c>
      <c r="D4" s="9" t="s">
        <v>90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 t="s">
        <v>12</v>
      </c>
    </row>
    <row r="5" spans="1:17" ht="15">
      <c r="A5" s="6">
        <v>1</v>
      </c>
      <c r="B5" s="6" t="s">
        <v>13</v>
      </c>
      <c r="C5" s="6" t="b">
        <f>SUMIF('Final FTE BGBP'!$C$3:$BW$3,C$4,'Final FTE BGBP'!$C5:$BW5)='Final FTE By Grade'!C5</f>
        <v>1</v>
      </c>
      <c r="D5" s="6" t="b">
        <f>SUMIF('Final FTE BGBP'!$C$3:$BW$3,D$4,'Final FTE BGBP'!$C5:$BW5)='Final FTE By Grade'!D5</f>
        <v>1</v>
      </c>
      <c r="E5" s="6" t="b">
        <f>SUMIF('Final FTE BGBP'!$C$3:$BW$3,E$4,'Final FTE BGBP'!$C5:$BW5)='Final FTE By Grade'!E5</f>
        <v>1</v>
      </c>
      <c r="F5" s="6" t="b">
        <f>SUMIF('Final FTE BGBP'!$C$3:$BW$3,F$4,'Final FTE BGBP'!$C5:$BW5)='Final FTE By Grade'!F5</f>
        <v>1</v>
      </c>
      <c r="G5" s="6" t="b">
        <f>SUMIF('Final FTE BGBP'!$C$3:$BW$3,G$4,'Final FTE BGBP'!$C5:$BW5)='Final FTE By Grade'!G5</f>
        <v>1</v>
      </c>
      <c r="H5" s="6" t="b">
        <f>SUMIF('Final FTE BGBP'!$C$3:$BW$3,H$4,'Final FTE BGBP'!$C5:$BW5)='Final FTE By Grade'!H5</f>
        <v>1</v>
      </c>
      <c r="I5" s="6" t="b">
        <f>SUMIF('Final FTE BGBP'!$C$3:$BW$3,I$4,'Final FTE BGBP'!$C5:$BW5)='Final FTE By Grade'!I5</f>
        <v>1</v>
      </c>
      <c r="J5" s="6" t="b">
        <f>SUMIF('Final FTE BGBP'!$C$3:$BW$3,J$4,'Final FTE BGBP'!$C5:$BW5)='Final FTE By Grade'!J5</f>
        <v>1</v>
      </c>
      <c r="K5" s="6" t="b">
        <f>SUMIF('Final FTE BGBP'!$C$3:$BW$3,K$4,'Final FTE BGBP'!$C5:$BW5)='Final FTE By Grade'!K5</f>
        <v>1</v>
      </c>
      <c r="L5" s="6" t="b">
        <f>SUMIF('Final FTE BGBP'!$C$3:$BW$3,L$4,'Final FTE BGBP'!$C5:$BW5)='Final FTE By Grade'!L5</f>
        <v>1</v>
      </c>
      <c r="M5" s="6" t="b">
        <f>SUMIF('Final FTE BGBP'!$C$3:$BW$3,M$4,'Final FTE BGBP'!$C5:$BW5)='Final FTE By Grade'!M5</f>
        <v>1</v>
      </c>
      <c r="N5" s="6" t="b">
        <f>SUMIF('Final FTE BGBP'!$C$3:$BW$3,N$4,'Final FTE BGBP'!$C5:$BW5)='Final FTE By Grade'!N5</f>
        <v>1</v>
      </c>
      <c r="O5" s="6" t="b">
        <f>SUMIF('Final FTE BGBP'!$C$3:$BW$3,O$4,'Final FTE BGBP'!$C5:$BW5)='Final FTE By Grade'!O5</f>
        <v>1</v>
      </c>
      <c r="P5" s="6" t="b">
        <f>SUMIF('Final FTE BGBP'!$C$3:$BW$3,P$4,'Final FTE BGBP'!$C5:$BW5)='Final FTE By Grade'!P5</f>
        <v>1</v>
      </c>
      <c r="Q5" s="6" t="b">
        <f>'Final FTE BGBP'!BX5='Final FTE By Grade'!Q5</f>
        <v>1</v>
      </c>
    </row>
    <row r="6" spans="1:17" ht="15">
      <c r="A6" s="6">
        <v>2</v>
      </c>
      <c r="B6" s="6" t="s">
        <v>14</v>
      </c>
      <c r="C6" s="6" t="b">
        <f>SUMIF('Final FTE BGBP'!$C$3:$BW$3,C$4,'Final FTE BGBP'!$C6:$BW6)='Final FTE By Grade'!C6</f>
        <v>1</v>
      </c>
      <c r="D6" s="6" t="b">
        <f>SUMIF('Final FTE BGBP'!$C$3:$BW$3,D$4,'Final FTE BGBP'!$C6:$BW6)='Final FTE By Grade'!D6</f>
        <v>1</v>
      </c>
      <c r="E6" s="6" t="b">
        <f>SUMIF('Final FTE BGBP'!$C$3:$BW$3,E$4,'Final FTE BGBP'!$C6:$BW6)='Final FTE By Grade'!E6</f>
        <v>1</v>
      </c>
      <c r="F6" s="6" t="b">
        <f>SUMIF('Final FTE BGBP'!$C$3:$BW$3,F$4,'Final FTE BGBP'!$C6:$BW6)='Final FTE By Grade'!F6</f>
        <v>1</v>
      </c>
      <c r="G6" s="6" t="b">
        <f>SUMIF('Final FTE BGBP'!$C$3:$BW$3,G$4,'Final FTE BGBP'!$C6:$BW6)='Final FTE By Grade'!G6</f>
        <v>1</v>
      </c>
      <c r="H6" s="6" t="b">
        <f>SUMIF('Final FTE BGBP'!$C$3:$BW$3,H$4,'Final FTE BGBP'!$C6:$BW6)='Final FTE By Grade'!H6</f>
        <v>1</v>
      </c>
      <c r="I6" s="6" t="b">
        <f>SUMIF('Final FTE BGBP'!$C$3:$BW$3,I$4,'Final FTE BGBP'!$C6:$BW6)='Final FTE By Grade'!I6</f>
        <v>1</v>
      </c>
      <c r="J6" s="6" t="b">
        <f>SUMIF('Final FTE BGBP'!$C$3:$BW$3,J$4,'Final FTE BGBP'!$C6:$BW6)='Final FTE By Grade'!J6</f>
        <v>1</v>
      </c>
      <c r="K6" s="6" t="b">
        <f>SUMIF('Final FTE BGBP'!$C$3:$BW$3,K$4,'Final FTE BGBP'!$C6:$BW6)='Final FTE By Grade'!K6</f>
        <v>1</v>
      </c>
      <c r="L6" s="6" t="b">
        <f>SUMIF('Final FTE BGBP'!$C$3:$BW$3,L$4,'Final FTE BGBP'!$C6:$BW6)='Final FTE By Grade'!L6</f>
        <v>1</v>
      </c>
      <c r="M6" s="6" t="b">
        <f>SUMIF('Final FTE BGBP'!$C$3:$BW$3,M$4,'Final FTE BGBP'!$C6:$BW6)='Final FTE By Grade'!M6</f>
        <v>1</v>
      </c>
      <c r="N6" s="6" t="b">
        <f>SUMIF('Final FTE BGBP'!$C$3:$BW$3,N$4,'Final FTE BGBP'!$C6:$BW6)='Final FTE By Grade'!N6</f>
        <v>1</v>
      </c>
      <c r="O6" s="6" t="b">
        <f>SUMIF('Final FTE BGBP'!$C$3:$BW$3,O$4,'Final FTE BGBP'!$C6:$BW6)='Final FTE By Grade'!O6</f>
        <v>1</v>
      </c>
      <c r="P6" s="6" t="b">
        <f>SUMIF('Final FTE BGBP'!$C$3:$BW$3,P$4,'Final FTE BGBP'!$C6:$BW6)='Final FTE By Grade'!P6</f>
        <v>1</v>
      </c>
      <c r="Q6" s="6" t="b">
        <f>'Final FTE BGBP'!BX6='Final FTE By Grade'!Q6</f>
        <v>1</v>
      </c>
    </row>
    <row r="7" spans="1:17" ht="15">
      <c r="A7" s="6">
        <v>3</v>
      </c>
      <c r="B7" s="6" t="s">
        <v>15</v>
      </c>
      <c r="C7" s="6" t="b">
        <f>SUMIF('Final FTE BGBP'!$C$3:$BW$3,C$4,'Final FTE BGBP'!$C7:$BW7)='Final FTE By Grade'!C7</f>
        <v>1</v>
      </c>
      <c r="D7" s="6" t="b">
        <f>SUMIF('Final FTE BGBP'!$C$3:$BW$3,D$4,'Final FTE BGBP'!$C7:$BW7)='Final FTE By Grade'!D7</f>
        <v>1</v>
      </c>
      <c r="E7" s="6" t="b">
        <f>SUMIF('Final FTE BGBP'!$C$3:$BW$3,E$4,'Final FTE BGBP'!$C7:$BW7)='Final FTE By Grade'!E7</f>
        <v>1</v>
      </c>
      <c r="F7" s="6" t="b">
        <f>SUMIF('Final FTE BGBP'!$C$3:$BW$3,F$4,'Final FTE BGBP'!$C7:$BW7)='Final FTE By Grade'!F7</f>
        <v>1</v>
      </c>
      <c r="G7" s="6" t="b">
        <f>SUMIF('Final FTE BGBP'!$C$3:$BW$3,G$4,'Final FTE BGBP'!$C7:$BW7)='Final FTE By Grade'!G7</f>
        <v>1</v>
      </c>
      <c r="H7" s="6" t="b">
        <f>SUMIF('Final FTE BGBP'!$C$3:$BW$3,H$4,'Final FTE BGBP'!$C7:$BW7)='Final FTE By Grade'!H7</f>
        <v>1</v>
      </c>
      <c r="I7" s="6" t="b">
        <f>SUMIF('Final FTE BGBP'!$C$3:$BW$3,I$4,'Final FTE BGBP'!$C7:$BW7)='Final FTE By Grade'!I7</f>
        <v>1</v>
      </c>
      <c r="J7" s="6" t="b">
        <f>SUMIF('Final FTE BGBP'!$C$3:$BW$3,J$4,'Final FTE BGBP'!$C7:$BW7)='Final FTE By Grade'!J7</f>
        <v>1</v>
      </c>
      <c r="K7" s="6" t="b">
        <f>SUMIF('Final FTE BGBP'!$C$3:$BW$3,K$4,'Final FTE BGBP'!$C7:$BW7)='Final FTE By Grade'!K7</f>
        <v>1</v>
      </c>
      <c r="L7" s="6" t="b">
        <f>SUMIF('Final FTE BGBP'!$C$3:$BW$3,L$4,'Final FTE BGBP'!$C7:$BW7)='Final FTE By Grade'!L7</f>
        <v>1</v>
      </c>
      <c r="M7" s="6" t="b">
        <f>SUMIF('Final FTE BGBP'!$C$3:$BW$3,M$4,'Final FTE BGBP'!$C7:$BW7)='Final FTE By Grade'!M7</f>
        <v>1</v>
      </c>
      <c r="N7" s="6" t="b">
        <f>SUMIF('Final FTE BGBP'!$C$3:$BW$3,N$4,'Final FTE BGBP'!$C7:$BW7)='Final FTE By Grade'!N7</f>
        <v>1</v>
      </c>
      <c r="O7" s="6" t="b">
        <f>SUMIF('Final FTE BGBP'!$C$3:$BW$3,O$4,'Final FTE BGBP'!$C7:$BW7)='Final FTE By Grade'!O7</f>
        <v>1</v>
      </c>
      <c r="P7" s="6" t="b">
        <f>SUMIF('Final FTE BGBP'!$C$3:$BW$3,P$4,'Final FTE BGBP'!$C7:$BW7)='Final FTE By Grade'!P7</f>
        <v>1</v>
      </c>
      <c r="Q7" s="6" t="b">
        <f>'Final FTE BGBP'!BX7='Final FTE By Grade'!Q7</f>
        <v>1</v>
      </c>
    </row>
    <row r="8" spans="1:17" ht="15">
      <c r="A8" s="6">
        <v>4</v>
      </c>
      <c r="B8" s="6" t="s">
        <v>16</v>
      </c>
      <c r="C8" s="6" t="b">
        <f>SUMIF('Final FTE BGBP'!$C$3:$BW$3,C$4,'Final FTE BGBP'!$C8:$BW8)='Final FTE By Grade'!C8</f>
        <v>1</v>
      </c>
      <c r="D8" s="6" t="b">
        <f>SUMIF('Final FTE BGBP'!$C$3:$BW$3,D$4,'Final FTE BGBP'!$C8:$BW8)='Final FTE By Grade'!D8</f>
        <v>1</v>
      </c>
      <c r="E8" s="6" t="b">
        <f>SUMIF('Final FTE BGBP'!$C$3:$BW$3,E$4,'Final FTE BGBP'!$C8:$BW8)='Final FTE By Grade'!E8</f>
        <v>1</v>
      </c>
      <c r="F8" s="6" t="b">
        <f>SUMIF('Final FTE BGBP'!$C$3:$BW$3,F$4,'Final FTE BGBP'!$C8:$BW8)='Final FTE By Grade'!F8</f>
        <v>1</v>
      </c>
      <c r="G8" s="6" t="b">
        <f>SUMIF('Final FTE BGBP'!$C$3:$BW$3,G$4,'Final FTE BGBP'!$C8:$BW8)='Final FTE By Grade'!G8</f>
        <v>1</v>
      </c>
      <c r="H8" s="6" t="b">
        <f>SUMIF('Final FTE BGBP'!$C$3:$BW$3,H$4,'Final FTE BGBP'!$C8:$BW8)='Final FTE By Grade'!H8</f>
        <v>1</v>
      </c>
      <c r="I8" s="6" t="b">
        <f>SUMIF('Final FTE BGBP'!$C$3:$BW$3,I$4,'Final FTE BGBP'!$C8:$BW8)='Final FTE By Grade'!I8</f>
        <v>1</v>
      </c>
      <c r="J8" s="6" t="b">
        <f>SUMIF('Final FTE BGBP'!$C$3:$BW$3,J$4,'Final FTE BGBP'!$C8:$BW8)='Final FTE By Grade'!J8</f>
        <v>1</v>
      </c>
      <c r="K8" s="6" t="b">
        <f>SUMIF('Final FTE BGBP'!$C$3:$BW$3,K$4,'Final FTE BGBP'!$C8:$BW8)='Final FTE By Grade'!K8</f>
        <v>1</v>
      </c>
      <c r="L8" s="6" t="b">
        <f>SUMIF('Final FTE BGBP'!$C$3:$BW$3,L$4,'Final FTE BGBP'!$C8:$BW8)='Final FTE By Grade'!L8</f>
        <v>1</v>
      </c>
      <c r="M8" s="6" t="b">
        <f>SUMIF('Final FTE BGBP'!$C$3:$BW$3,M$4,'Final FTE BGBP'!$C8:$BW8)='Final FTE By Grade'!M8</f>
        <v>1</v>
      </c>
      <c r="N8" s="6" t="b">
        <f>SUMIF('Final FTE BGBP'!$C$3:$BW$3,N$4,'Final FTE BGBP'!$C8:$BW8)='Final FTE By Grade'!N8</f>
        <v>1</v>
      </c>
      <c r="O8" s="6" t="b">
        <f>SUMIF('Final FTE BGBP'!$C$3:$BW$3,O$4,'Final FTE BGBP'!$C8:$BW8)='Final FTE By Grade'!O8</f>
        <v>1</v>
      </c>
      <c r="P8" s="6" t="b">
        <f>SUMIF('Final FTE BGBP'!$C$3:$BW$3,P$4,'Final FTE BGBP'!$C8:$BW8)='Final FTE By Grade'!P8</f>
        <v>1</v>
      </c>
      <c r="Q8" s="6" t="b">
        <f>'Final FTE BGBP'!BX8='Final FTE By Grade'!Q8</f>
        <v>1</v>
      </c>
    </row>
    <row r="9" spans="1:17" ht="15">
      <c r="A9" s="6">
        <v>5</v>
      </c>
      <c r="B9" s="6" t="s">
        <v>17</v>
      </c>
      <c r="C9" s="6" t="b">
        <f>SUMIF('Final FTE BGBP'!$C$3:$BW$3,C$4,'Final FTE BGBP'!$C9:$BW9)='Final FTE By Grade'!C9</f>
        <v>1</v>
      </c>
      <c r="D9" s="6" t="b">
        <f>SUMIF('Final FTE BGBP'!$C$3:$BW$3,D$4,'Final FTE BGBP'!$C9:$BW9)='Final FTE By Grade'!D9</f>
        <v>1</v>
      </c>
      <c r="E9" s="6" t="b">
        <f>SUMIF('Final FTE BGBP'!$C$3:$BW$3,E$4,'Final FTE BGBP'!$C9:$BW9)='Final FTE By Grade'!E9</f>
        <v>1</v>
      </c>
      <c r="F9" s="6" t="b">
        <f>SUMIF('Final FTE BGBP'!$C$3:$BW$3,F$4,'Final FTE BGBP'!$C9:$BW9)='Final FTE By Grade'!F9</f>
        <v>1</v>
      </c>
      <c r="G9" s="6" t="b">
        <f>SUMIF('Final FTE BGBP'!$C$3:$BW$3,G$4,'Final FTE BGBP'!$C9:$BW9)='Final FTE By Grade'!G9</f>
        <v>1</v>
      </c>
      <c r="H9" s="6" t="b">
        <f>SUMIF('Final FTE BGBP'!$C$3:$BW$3,H$4,'Final FTE BGBP'!$C9:$BW9)='Final FTE By Grade'!H9</f>
        <v>1</v>
      </c>
      <c r="I9" s="6" t="b">
        <f>SUMIF('Final FTE BGBP'!$C$3:$BW$3,I$4,'Final FTE BGBP'!$C9:$BW9)='Final FTE By Grade'!I9</f>
        <v>1</v>
      </c>
      <c r="J9" s="6" t="b">
        <f>SUMIF('Final FTE BGBP'!$C$3:$BW$3,J$4,'Final FTE BGBP'!$C9:$BW9)='Final FTE By Grade'!J9</f>
        <v>1</v>
      </c>
      <c r="K9" s="6" t="b">
        <f>SUMIF('Final FTE BGBP'!$C$3:$BW$3,K$4,'Final FTE BGBP'!$C9:$BW9)='Final FTE By Grade'!K9</f>
        <v>1</v>
      </c>
      <c r="L9" s="6" t="b">
        <f>SUMIF('Final FTE BGBP'!$C$3:$BW$3,L$4,'Final FTE BGBP'!$C9:$BW9)='Final FTE By Grade'!L9</f>
        <v>1</v>
      </c>
      <c r="M9" s="6" t="b">
        <f>SUMIF('Final FTE BGBP'!$C$3:$BW$3,M$4,'Final FTE BGBP'!$C9:$BW9)='Final FTE By Grade'!M9</f>
        <v>1</v>
      </c>
      <c r="N9" s="6" t="b">
        <f>SUMIF('Final FTE BGBP'!$C$3:$BW$3,N$4,'Final FTE BGBP'!$C9:$BW9)='Final FTE By Grade'!N9</f>
        <v>1</v>
      </c>
      <c r="O9" s="6" t="b">
        <f>SUMIF('Final FTE BGBP'!$C$3:$BW$3,O$4,'Final FTE BGBP'!$C9:$BW9)='Final FTE By Grade'!O9</f>
        <v>1</v>
      </c>
      <c r="P9" s="6" t="b">
        <f>SUMIF('Final FTE BGBP'!$C$3:$BW$3,P$4,'Final FTE BGBP'!$C9:$BW9)='Final FTE By Grade'!P9</f>
        <v>1</v>
      </c>
      <c r="Q9" s="6" t="b">
        <f>'Final FTE BGBP'!BX9='Final FTE By Grade'!Q9</f>
        <v>1</v>
      </c>
    </row>
    <row r="10" spans="1:17" ht="15">
      <c r="A10" s="6">
        <v>6</v>
      </c>
      <c r="B10" s="6" t="s">
        <v>18</v>
      </c>
      <c r="C10" s="6" t="b">
        <f>SUMIF('Final FTE BGBP'!$C$3:$BW$3,C$4,'Final FTE BGBP'!$C10:$BW10)='Final FTE By Grade'!C10</f>
        <v>1</v>
      </c>
      <c r="D10" s="6" t="b">
        <f>SUMIF('Final FTE BGBP'!$C$3:$BW$3,D$4,'Final FTE BGBP'!$C10:$BW10)='Final FTE By Grade'!D10</f>
        <v>1</v>
      </c>
      <c r="E10" s="6" t="b">
        <f>SUMIF('Final FTE BGBP'!$C$3:$BW$3,E$4,'Final FTE BGBP'!$C10:$BW10)='Final FTE By Grade'!E10</f>
        <v>1</v>
      </c>
      <c r="F10" s="6" t="b">
        <f>SUMIF('Final FTE BGBP'!$C$3:$BW$3,F$4,'Final FTE BGBP'!$C10:$BW10)='Final FTE By Grade'!F10</f>
        <v>1</v>
      </c>
      <c r="G10" s="6" t="b">
        <f>SUMIF('Final FTE BGBP'!$C$3:$BW$3,G$4,'Final FTE BGBP'!$C10:$BW10)='Final FTE By Grade'!G10</f>
        <v>1</v>
      </c>
      <c r="H10" s="6" t="b">
        <f>SUMIF('Final FTE BGBP'!$C$3:$BW$3,H$4,'Final FTE BGBP'!$C10:$BW10)='Final FTE By Grade'!H10</f>
        <v>1</v>
      </c>
      <c r="I10" s="6" t="b">
        <f>SUMIF('Final FTE BGBP'!$C$3:$BW$3,I$4,'Final FTE BGBP'!$C10:$BW10)='Final FTE By Grade'!I10</f>
        <v>1</v>
      </c>
      <c r="J10" s="6" t="b">
        <f>SUMIF('Final FTE BGBP'!$C$3:$BW$3,J$4,'Final FTE BGBP'!$C10:$BW10)='Final FTE By Grade'!J10</f>
        <v>1</v>
      </c>
      <c r="K10" s="6" t="b">
        <f>SUMIF('Final FTE BGBP'!$C$3:$BW$3,K$4,'Final FTE BGBP'!$C10:$BW10)='Final FTE By Grade'!K10</f>
        <v>1</v>
      </c>
      <c r="L10" s="6" t="b">
        <f>SUMIF('Final FTE BGBP'!$C$3:$BW$3,L$4,'Final FTE BGBP'!$C10:$BW10)='Final FTE By Grade'!L10</f>
        <v>1</v>
      </c>
      <c r="M10" s="6" t="b">
        <f>SUMIF('Final FTE BGBP'!$C$3:$BW$3,M$4,'Final FTE BGBP'!$C10:$BW10)='Final FTE By Grade'!M10</f>
        <v>1</v>
      </c>
      <c r="N10" s="6" t="b">
        <f>SUMIF('Final FTE BGBP'!$C$3:$BW$3,N$4,'Final FTE BGBP'!$C10:$BW10)='Final FTE By Grade'!N10</f>
        <v>1</v>
      </c>
      <c r="O10" s="6" t="b">
        <f>SUMIF('Final FTE BGBP'!$C$3:$BW$3,O$4,'Final FTE BGBP'!$C10:$BW10)='Final FTE By Grade'!O10</f>
        <v>1</v>
      </c>
      <c r="P10" s="6" t="b">
        <f>SUMIF('Final FTE BGBP'!$C$3:$BW$3,P$4,'Final FTE BGBP'!$C10:$BW10)='Final FTE By Grade'!P10</f>
        <v>1</v>
      </c>
      <c r="Q10" s="6" t="b">
        <f>'Final FTE BGBP'!BX10='Final FTE By Grade'!Q10</f>
        <v>1</v>
      </c>
    </row>
    <row r="11" spans="1:17" ht="15">
      <c r="A11" s="6">
        <v>7</v>
      </c>
      <c r="B11" s="6" t="s">
        <v>19</v>
      </c>
      <c r="C11" s="6" t="b">
        <f>SUMIF('Final FTE BGBP'!$C$3:$BW$3,C$4,'Final FTE BGBP'!$C11:$BW11)='Final FTE By Grade'!C11</f>
        <v>1</v>
      </c>
      <c r="D11" s="6" t="b">
        <f>SUMIF('Final FTE BGBP'!$C$3:$BW$3,D$4,'Final FTE BGBP'!$C11:$BW11)='Final FTE By Grade'!D11</f>
        <v>1</v>
      </c>
      <c r="E11" s="6" t="b">
        <f>SUMIF('Final FTE BGBP'!$C$3:$BW$3,E$4,'Final FTE BGBP'!$C11:$BW11)='Final FTE By Grade'!E11</f>
        <v>1</v>
      </c>
      <c r="F11" s="6" t="b">
        <f>SUMIF('Final FTE BGBP'!$C$3:$BW$3,F$4,'Final FTE BGBP'!$C11:$BW11)='Final FTE By Grade'!F11</f>
        <v>1</v>
      </c>
      <c r="G11" s="6" t="b">
        <f>SUMIF('Final FTE BGBP'!$C$3:$BW$3,G$4,'Final FTE BGBP'!$C11:$BW11)='Final FTE By Grade'!G11</f>
        <v>1</v>
      </c>
      <c r="H11" s="6" t="b">
        <f>SUMIF('Final FTE BGBP'!$C$3:$BW$3,H$4,'Final FTE BGBP'!$C11:$BW11)='Final FTE By Grade'!H11</f>
        <v>1</v>
      </c>
      <c r="I11" s="6" t="b">
        <f>SUMIF('Final FTE BGBP'!$C$3:$BW$3,I$4,'Final FTE BGBP'!$C11:$BW11)='Final FTE By Grade'!I11</f>
        <v>1</v>
      </c>
      <c r="J11" s="6" t="b">
        <f>SUMIF('Final FTE BGBP'!$C$3:$BW$3,J$4,'Final FTE BGBP'!$C11:$BW11)='Final FTE By Grade'!J11</f>
        <v>1</v>
      </c>
      <c r="K11" s="6" t="b">
        <f>SUMIF('Final FTE BGBP'!$C$3:$BW$3,K$4,'Final FTE BGBP'!$C11:$BW11)='Final FTE By Grade'!K11</f>
        <v>1</v>
      </c>
      <c r="L11" s="6" t="b">
        <f>SUMIF('Final FTE BGBP'!$C$3:$BW$3,L$4,'Final FTE BGBP'!$C11:$BW11)='Final FTE By Grade'!L11</f>
        <v>1</v>
      </c>
      <c r="M11" s="6" t="b">
        <f>SUMIF('Final FTE BGBP'!$C$3:$BW$3,M$4,'Final FTE BGBP'!$C11:$BW11)='Final FTE By Grade'!M11</f>
        <v>1</v>
      </c>
      <c r="N11" s="6" t="b">
        <f>SUMIF('Final FTE BGBP'!$C$3:$BW$3,N$4,'Final FTE BGBP'!$C11:$BW11)='Final FTE By Grade'!N11</f>
        <v>1</v>
      </c>
      <c r="O11" s="6" t="b">
        <f>SUMIF('Final FTE BGBP'!$C$3:$BW$3,O$4,'Final FTE BGBP'!$C11:$BW11)='Final FTE By Grade'!O11</f>
        <v>1</v>
      </c>
      <c r="P11" s="6" t="b">
        <f>SUMIF('Final FTE BGBP'!$C$3:$BW$3,P$4,'Final FTE BGBP'!$C11:$BW11)='Final FTE By Grade'!P11</f>
        <v>1</v>
      </c>
      <c r="Q11" s="6" t="b">
        <f>'Final FTE BGBP'!BX11='Final FTE By Grade'!Q11</f>
        <v>1</v>
      </c>
    </row>
    <row r="12" spans="1:17" ht="15">
      <c r="A12" s="6">
        <v>8</v>
      </c>
      <c r="B12" s="6" t="s">
        <v>20</v>
      </c>
      <c r="C12" s="6" t="b">
        <f>SUMIF('Final FTE BGBP'!$C$3:$BW$3,C$4,'Final FTE BGBP'!$C12:$BW12)='Final FTE By Grade'!C12</f>
        <v>1</v>
      </c>
      <c r="D12" s="6" t="b">
        <f>SUMIF('Final FTE BGBP'!$C$3:$BW$3,D$4,'Final FTE BGBP'!$C12:$BW12)='Final FTE By Grade'!D12</f>
        <v>1</v>
      </c>
      <c r="E12" s="6" t="b">
        <f>SUMIF('Final FTE BGBP'!$C$3:$BW$3,E$4,'Final FTE BGBP'!$C12:$BW12)='Final FTE By Grade'!E12</f>
        <v>1</v>
      </c>
      <c r="F12" s="6" t="b">
        <f>SUMIF('Final FTE BGBP'!$C$3:$BW$3,F$4,'Final FTE BGBP'!$C12:$BW12)='Final FTE By Grade'!F12</f>
        <v>1</v>
      </c>
      <c r="G12" s="6" t="b">
        <f>SUMIF('Final FTE BGBP'!$C$3:$BW$3,G$4,'Final FTE BGBP'!$C12:$BW12)='Final FTE By Grade'!G12</f>
        <v>1</v>
      </c>
      <c r="H12" s="6" t="b">
        <f>SUMIF('Final FTE BGBP'!$C$3:$BW$3,H$4,'Final FTE BGBP'!$C12:$BW12)='Final FTE By Grade'!H12</f>
        <v>1</v>
      </c>
      <c r="I12" s="6" t="b">
        <f>SUMIF('Final FTE BGBP'!$C$3:$BW$3,I$4,'Final FTE BGBP'!$C12:$BW12)='Final FTE By Grade'!I12</f>
        <v>1</v>
      </c>
      <c r="J12" s="6" t="b">
        <f>SUMIF('Final FTE BGBP'!$C$3:$BW$3,J$4,'Final FTE BGBP'!$C12:$BW12)='Final FTE By Grade'!J12</f>
        <v>1</v>
      </c>
      <c r="K12" s="6" t="b">
        <f>SUMIF('Final FTE BGBP'!$C$3:$BW$3,K$4,'Final FTE BGBP'!$C12:$BW12)='Final FTE By Grade'!K12</f>
        <v>1</v>
      </c>
      <c r="L12" s="6" t="b">
        <f>SUMIF('Final FTE BGBP'!$C$3:$BW$3,L$4,'Final FTE BGBP'!$C12:$BW12)='Final FTE By Grade'!L12</f>
        <v>1</v>
      </c>
      <c r="M12" s="6" t="b">
        <f>SUMIF('Final FTE BGBP'!$C$3:$BW$3,M$4,'Final FTE BGBP'!$C12:$BW12)='Final FTE By Grade'!M12</f>
        <v>1</v>
      </c>
      <c r="N12" s="6" t="b">
        <f>SUMIF('Final FTE BGBP'!$C$3:$BW$3,N$4,'Final FTE BGBP'!$C12:$BW12)='Final FTE By Grade'!N12</f>
        <v>1</v>
      </c>
      <c r="O12" s="6" t="b">
        <f>SUMIF('Final FTE BGBP'!$C$3:$BW$3,O$4,'Final FTE BGBP'!$C12:$BW12)='Final FTE By Grade'!O12</f>
        <v>1</v>
      </c>
      <c r="P12" s="6" t="b">
        <f>SUMIF('Final FTE BGBP'!$C$3:$BW$3,P$4,'Final FTE BGBP'!$C12:$BW12)='Final FTE By Grade'!P12</f>
        <v>1</v>
      </c>
      <c r="Q12" s="6" t="b">
        <f>'Final FTE BGBP'!BX12='Final FTE By Grade'!Q12</f>
        <v>1</v>
      </c>
    </row>
    <row r="13" spans="1:17" ht="15">
      <c r="A13" s="6">
        <v>9</v>
      </c>
      <c r="B13" s="6" t="s">
        <v>21</v>
      </c>
      <c r="C13" s="6" t="b">
        <f>SUMIF('Final FTE BGBP'!$C$3:$BW$3,C$4,'Final FTE BGBP'!$C13:$BW13)='Final FTE By Grade'!C13</f>
        <v>1</v>
      </c>
      <c r="D13" s="6" t="b">
        <f>SUMIF('Final FTE BGBP'!$C$3:$BW$3,D$4,'Final FTE BGBP'!$C13:$BW13)='Final FTE By Grade'!D13</f>
        <v>1</v>
      </c>
      <c r="E13" s="6" t="b">
        <f>SUMIF('Final FTE BGBP'!$C$3:$BW$3,E$4,'Final FTE BGBP'!$C13:$BW13)='Final FTE By Grade'!E13</f>
        <v>1</v>
      </c>
      <c r="F13" s="6" t="b">
        <f>SUMIF('Final FTE BGBP'!$C$3:$BW$3,F$4,'Final FTE BGBP'!$C13:$BW13)='Final FTE By Grade'!F13</f>
        <v>1</v>
      </c>
      <c r="G13" s="6" t="b">
        <f>SUMIF('Final FTE BGBP'!$C$3:$BW$3,G$4,'Final FTE BGBP'!$C13:$BW13)='Final FTE By Grade'!G13</f>
        <v>1</v>
      </c>
      <c r="H13" s="6" t="b">
        <f>SUMIF('Final FTE BGBP'!$C$3:$BW$3,H$4,'Final FTE BGBP'!$C13:$BW13)='Final FTE By Grade'!H13</f>
        <v>1</v>
      </c>
      <c r="I13" s="6" t="b">
        <f>SUMIF('Final FTE BGBP'!$C$3:$BW$3,I$4,'Final FTE BGBP'!$C13:$BW13)='Final FTE By Grade'!I13</f>
        <v>1</v>
      </c>
      <c r="J13" s="6" t="b">
        <f>SUMIF('Final FTE BGBP'!$C$3:$BW$3,J$4,'Final FTE BGBP'!$C13:$BW13)='Final FTE By Grade'!J13</f>
        <v>1</v>
      </c>
      <c r="K13" s="6" t="b">
        <f>SUMIF('Final FTE BGBP'!$C$3:$BW$3,K$4,'Final FTE BGBP'!$C13:$BW13)='Final FTE By Grade'!K13</f>
        <v>1</v>
      </c>
      <c r="L13" s="6" t="b">
        <f>SUMIF('Final FTE BGBP'!$C$3:$BW$3,L$4,'Final FTE BGBP'!$C13:$BW13)='Final FTE By Grade'!L13</f>
        <v>1</v>
      </c>
      <c r="M13" s="6" t="b">
        <f>SUMIF('Final FTE BGBP'!$C$3:$BW$3,M$4,'Final FTE BGBP'!$C13:$BW13)='Final FTE By Grade'!M13</f>
        <v>1</v>
      </c>
      <c r="N13" s="6" t="b">
        <f>SUMIF('Final FTE BGBP'!$C$3:$BW$3,N$4,'Final FTE BGBP'!$C13:$BW13)='Final FTE By Grade'!N13</f>
        <v>1</v>
      </c>
      <c r="O13" s="6" t="b">
        <f>SUMIF('Final FTE BGBP'!$C$3:$BW$3,O$4,'Final FTE BGBP'!$C13:$BW13)='Final FTE By Grade'!O13</f>
        <v>1</v>
      </c>
      <c r="P13" s="6" t="b">
        <f>SUMIF('Final FTE BGBP'!$C$3:$BW$3,P$4,'Final FTE BGBP'!$C13:$BW13)='Final FTE By Grade'!P13</f>
        <v>1</v>
      </c>
      <c r="Q13" s="6" t="b">
        <f>'Final FTE BGBP'!BX13='Final FTE By Grade'!Q13</f>
        <v>1</v>
      </c>
    </row>
    <row r="14" spans="1:17" ht="15">
      <c r="A14" s="6">
        <v>10</v>
      </c>
      <c r="B14" s="6" t="s">
        <v>22</v>
      </c>
      <c r="C14" s="6" t="b">
        <f>SUMIF('Final FTE BGBP'!$C$3:$BW$3,C$4,'Final FTE BGBP'!$C14:$BW14)='Final FTE By Grade'!C14</f>
        <v>1</v>
      </c>
      <c r="D14" s="6" t="b">
        <f>SUMIF('Final FTE BGBP'!$C$3:$BW$3,D$4,'Final FTE BGBP'!$C14:$BW14)='Final FTE By Grade'!D14</f>
        <v>1</v>
      </c>
      <c r="E14" s="6" t="b">
        <f>SUMIF('Final FTE BGBP'!$C$3:$BW$3,E$4,'Final FTE BGBP'!$C14:$BW14)='Final FTE By Grade'!E14</f>
        <v>1</v>
      </c>
      <c r="F14" s="6" t="b">
        <f>SUMIF('Final FTE BGBP'!$C$3:$BW$3,F$4,'Final FTE BGBP'!$C14:$BW14)='Final FTE By Grade'!F14</f>
        <v>1</v>
      </c>
      <c r="G14" s="6" t="b">
        <f>SUMIF('Final FTE BGBP'!$C$3:$BW$3,G$4,'Final FTE BGBP'!$C14:$BW14)='Final FTE By Grade'!G14</f>
        <v>1</v>
      </c>
      <c r="H14" s="6" t="b">
        <f>SUMIF('Final FTE BGBP'!$C$3:$BW$3,H$4,'Final FTE BGBP'!$C14:$BW14)='Final FTE By Grade'!H14</f>
        <v>1</v>
      </c>
      <c r="I14" s="6" t="b">
        <f>SUMIF('Final FTE BGBP'!$C$3:$BW$3,I$4,'Final FTE BGBP'!$C14:$BW14)='Final FTE By Grade'!I14</f>
        <v>1</v>
      </c>
      <c r="J14" s="6" t="b">
        <f>SUMIF('Final FTE BGBP'!$C$3:$BW$3,J$4,'Final FTE BGBP'!$C14:$BW14)='Final FTE By Grade'!J14</f>
        <v>1</v>
      </c>
      <c r="K14" s="6" t="b">
        <f>SUMIF('Final FTE BGBP'!$C$3:$BW$3,K$4,'Final FTE BGBP'!$C14:$BW14)='Final FTE By Grade'!K14</f>
        <v>1</v>
      </c>
      <c r="L14" s="6" t="b">
        <f>SUMIF('Final FTE BGBP'!$C$3:$BW$3,L$4,'Final FTE BGBP'!$C14:$BW14)='Final FTE By Grade'!L14</f>
        <v>1</v>
      </c>
      <c r="M14" s="6" t="b">
        <f>SUMIF('Final FTE BGBP'!$C$3:$BW$3,M$4,'Final FTE BGBP'!$C14:$BW14)='Final FTE By Grade'!M14</f>
        <v>1</v>
      </c>
      <c r="N14" s="6" t="b">
        <f>SUMIF('Final FTE BGBP'!$C$3:$BW$3,N$4,'Final FTE BGBP'!$C14:$BW14)='Final FTE By Grade'!N14</f>
        <v>1</v>
      </c>
      <c r="O14" s="6" t="b">
        <f>SUMIF('Final FTE BGBP'!$C$3:$BW$3,O$4,'Final FTE BGBP'!$C14:$BW14)='Final FTE By Grade'!O14</f>
        <v>1</v>
      </c>
      <c r="P14" s="6" t="b">
        <f>SUMIF('Final FTE BGBP'!$C$3:$BW$3,P$4,'Final FTE BGBP'!$C14:$BW14)='Final FTE By Grade'!P14</f>
        <v>1</v>
      </c>
      <c r="Q14" s="6" t="b">
        <f>'Final FTE BGBP'!BX14='Final FTE By Grade'!Q14</f>
        <v>1</v>
      </c>
    </row>
    <row r="15" spans="1:17" ht="15">
      <c r="A15" s="6">
        <v>11</v>
      </c>
      <c r="B15" s="6" t="s">
        <v>23</v>
      </c>
      <c r="C15" s="6" t="b">
        <f>SUMIF('Final FTE BGBP'!$C$3:$BW$3,C$4,'Final FTE BGBP'!$C15:$BW15)='Final FTE By Grade'!C15</f>
        <v>1</v>
      </c>
      <c r="D15" s="6" t="b">
        <f>SUMIF('Final FTE BGBP'!$C$3:$BW$3,D$4,'Final FTE BGBP'!$C15:$BW15)='Final FTE By Grade'!D15</f>
        <v>1</v>
      </c>
      <c r="E15" s="6" t="b">
        <f>SUMIF('Final FTE BGBP'!$C$3:$BW$3,E$4,'Final FTE BGBP'!$C15:$BW15)='Final FTE By Grade'!E15</f>
        <v>1</v>
      </c>
      <c r="F15" s="6" t="b">
        <f>SUMIF('Final FTE BGBP'!$C$3:$BW$3,F$4,'Final FTE BGBP'!$C15:$BW15)='Final FTE By Grade'!F15</f>
        <v>1</v>
      </c>
      <c r="G15" s="6" t="b">
        <f>SUMIF('Final FTE BGBP'!$C$3:$BW$3,G$4,'Final FTE BGBP'!$C15:$BW15)='Final FTE By Grade'!G15</f>
        <v>1</v>
      </c>
      <c r="H15" s="6" t="b">
        <f>SUMIF('Final FTE BGBP'!$C$3:$BW$3,H$4,'Final FTE BGBP'!$C15:$BW15)='Final FTE By Grade'!H15</f>
        <v>1</v>
      </c>
      <c r="I15" s="6" t="b">
        <f>SUMIF('Final FTE BGBP'!$C$3:$BW$3,I$4,'Final FTE BGBP'!$C15:$BW15)='Final FTE By Grade'!I15</f>
        <v>1</v>
      </c>
      <c r="J15" s="6" t="b">
        <f>SUMIF('Final FTE BGBP'!$C$3:$BW$3,J$4,'Final FTE BGBP'!$C15:$BW15)='Final FTE By Grade'!J15</f>
        <v>1</v>
      </c>
      <c r="K15" s="6" t="b">
        <f>SUMIF('Final FTE BGBP'!$C$3:$BW$3,K$4,'Final FTE BGBP'!$C15:$BW15)='Final FTE By Grade'!K15</f>
        <v>1</v>
      </c>
      <c r="L15" s="6" t="b">
        <f>SUMIF('Final FTE BGBP'!$C$3:$BW$3,L$4,'Final FTE BGBP'!$C15:$BW15)='Final FTE By Grade'!L15</f>
        <v>1</v>
      </c>
      <c r="M15" s="6" t="b">
        <f>SUMIF('Final FTE BGBP'!$C$3:$BW$3,M$4,'Final FTE BGBP'!$C15:$BW15)='Final FTE By Grade'!M15</f>
        <v>1</v>
      </c>
      <c r="N15" s="6" t="b">
        <f>SUMIF('Final FTE BGBP'!$C$3:$BW$3,N$4,'Final FTE BGBP'!$C15:$BW15)='Final FTE By Grade'!N15</f>
        <v>1</v>
      </c>
      <c r="O15" s="6" t="b">
        <f>SUMIF('Final FTE BGBP'!$C$3:$BW$3,O$4,'Final FTE BGBP'!$C15:$BW15)='Final FTE By Grade'!O15</f>
        <v>1</v>
      </c>
      <c r="P15" s="6" t="b">
        <f>SUMIF('Final FTE BGBP'!$C$3:$BW$3,P$4,'Final FTE BGBP'!$C15:$BW15)='Final FTE By Grade'!P15</f>
        <v>1</v>
      </c>
      <c r="Q15" s="6" t="b">
        <f>'Final FTE BGBP'!BX15='Final FTE By Grade'!Q15</f>
        <v>1</v>
      </c>
    </row>
    <row r="16" spans="1:17" ht="15">
      <c r="A16" s="6">
        <v>12</v>
      </c>
      <c r="B16" s="6" t="s">
        <v>24</v>
      </c>
      <c r="C16" s="6" t="b">
        <f>SUMIF('Final FTE BGBP'!$C$3:$BW$3,C$4,'Final FTE BGBP'!$C16:$BW16)='Final FTE By Grade'!C16</f>
        <v>1</v>
      </c>
      <c r="D16" s="6" t="b">
        <f>SUMIF('Final FTE BGBP'!$C$3:$BW$3,D$4,'Final FTE BGBP'!$C16:$BW16)='Final FTE By Grade'!D16</f>
        <v>1</v>
      </c>
      <c r="E16" s="6" t="b">
        <f>SUMIF('Final FTE BGBP'!$C$3:$BW$3,E$4,'Final FTE BGBP'!$C16:$BW16)='Final FTE By Grade'!E16</f>
        <v>1</v>
      </c>
      <c r="F16" s="6" t="b">
        <f>SUMIF('Final FTE BGBP'!$C$3:$BW$3,F$4,'Final FTE BGBP'!$C16:$BW16)='Final FTE By Grade'!F16</f>
        <v>1</v>
      </c>
      <c r="G16" s="6" t="b">
        <f>SUMIF('Final FTE BGBP'!$C$3:$BW$3,G$4,'Final FTE BGBP'!$C16:$BW16)='Final FTE By Grade'!G16</f>
        <v>1</v>
      </c>
      <c r="H16" s="6" t="b">
        <f>SUMIF('Final FTE BGBP'!$C$3:$BW$3,H$4,'Final FTE BGBP'!$C16:$BW16)='Final FTE By Grade'!H16</f>
        <v>1</v>
      </c>
      <c r="I16" s="6" t="b">
        <f>SUMIF('Final FTE BGBP'!$C$3:$BW$3,I$4,'Final FTE BGBP'!$C16:$BW16)='Final FTE By Grade'!I16</f>
        <v>1</v>
      </c>
      <c r="J16" s="6" t="b">
        <f>SUMIF('Final FTE BGBP'!$C$3:$BW$3,J$4,'Final FTE BGBP'!$C16:$BW16)='Final FTE By Grade'!J16</f>
        <v>1</v>
      </c>
      <c r="K16" s="6" t="b">
        <f>SUMIF('Final FTE BGBP'!$C$3:$BW$3,K$4,'Final FTE BGBP'!$C16:$BW16)='Final FTE By Grade'!K16</f>
        <v>1</v>
      </c>
      <c r="L16" s="6" t="b">
        <f>SUMIF('Final FTE BGBP'!$C$3:$BW$3,L$4,'Final FTE BGBP'!$C16:$BW16)='Final FTE By Grade'!L16</f>
        <v>1</v>
      </c>
      <c r="M16" s="6" t="b">
        <f>SUMIF('Final FTE BGBP'!$C$3:$BW$3,M$4,'Final FTE BGBP'!$C16:$BW16)='Final FTE By Grade'!M16</f>
        <v>1</v>
      </c>
      <c r="N16" s="6" t="b">
        <f>SUMIF('Final FTE BGBP'!$C$3:$BW$3,N$4,'Final FTE BGBP'!$C16:$BW16)='Final FTE By Grade'!N16</f>
        <v>1</v>
      </c>
      <c r="O16" s="6" t="b">
        <f>SUMIF('Final FTE BGBP'!$C$3:$BW$3,O$4,'Final FTE BGBP'!$C16:$BW16)='Final FTE By Grade'!O16</f>
        <v>1</v>
      </c>
      <c r="P16" s="6" t="b">
        <f>SUMIF('Final FTE BGBP'!$C$3:$BW$3,P$4,'Final FTE BGBP'!$C16:$BW16)='Final FTE By Grade'!P16</f>
        <v>1</v>
      </c>
      <c r="Q16" s="6" t="b">
        <f>'Final FTE BGBP'!BX16='Final FTE By Grade'!Q16</f>
        <v>1</v>
      </c>
    </row>
    <row r="17" spans="1:17" ht="15">
      <c r="A17" s="6">
        <v>13</v>
      </c>
      <c r="B17" s="63" t="s">
        <v>25</v>
      </c>
      <c r="C17" s="6" t="b">
        <f>SUMIF('Final FTE BGBP'!$C$3:$BW$3,C$4,'Final FTE BGBP'!$C17:$BW17)='Final FTE By Grade'!C17</f>
        <v>1</v>
      </c>
      <c r="D17" s="6" t="b">
        <f>SUMIF('Final FTE BGBP'!$C$3:$BW$3,D$4,'Final FTE BGBP'!$C17:$BW17)='Final FTE By Grade'!D17</f>
        <v>1</v>
      </c>
      <c r="E17" s="6" t="b">
        <f>SUMIF('Final FTE BGBP'!$C$3:$BW$3,E$4,'Final FTE BGBP'!$C17:$BW17)='Final FTE By Grade'!E17</f>
        <v>1</v>
      </c>
      <c r="F17" s="6" t="b">
        <f>SUMIF('Final FTE BGBP'!$C$3:$BW$3,F$4,'Final FTE BGBP'!$C17:$BW17)='Final FTE By Grade'!F17</f>
        <v>1</v>
      </c>
      <c r="G17" s="6" t="b">
        <f>SUMIF('Final FTE BGBP'!$C$3:$BW$3,G$4,'Final FTE BGBP'!$C17:$BW17)='Final FTE By Grade'!G17</f>
        <v>1</v>
      </c>
      <c r="H17" s="6" t="b">
        <f>SUMIF('Final FTE BGBP'!$C$3:$BW$3,H$4,'Final FTE BGBP'!$C17:$BW17)='Final FTE By Grade'!H17</f>
        <v>1</v>
      </c>
      <c r="I17" s="6" t="b">
        <f>SUMIF('Final FTE BGBP'!$C$3:$BW$3,I$4,'Final FTE BGBP'!$C17:$BW17)='Final FTE By Grade'!I17</f>
        <v>1</v>
      </c>
      <c r="J17" s="6" t="b">
        <f>SUMIF('Final FTE BGBP'!$C$3:$BW$3,J$4,'Final FTE BGBP'!$C17:$BW17)='Final FTE By Grade'!J17</f>
        <v>1</v>
      </c>
      <c r="K17" s="6" t="b">
        <f>SUMIF('Final FTE BGBP'!$C$3:$BW$3,K$4,'Final FTE BGBP'!$C17:$BW17)='Final FTE By Grade'!K17</f>
        <v>1</v>
      </c>
      <c r="L17" s="6" t="b">
        <f>SUMIF('Final FTE BGBP'!$C$3:$BW$3,L$4,'Final FTE BGBP'!$C17:$BW17)='Final FTE By Grade'!L17</f>
        <v>1</v>
      </c>
      <c r="M17" s="6" t="b">
        <f>SUMIF('Final FTE BGBP'!$C$3:$BW$3,M$4,'Final FTE BGBP'!$C17:$BW17)='Final FTE By Grade'!M17</f>
        <v>1</v>
      </c>
      <c r="N17" s="6" t="b">
        <f>SUMIF('Final FTE BGBP'!$C$3:$BW$3,N$4,'Final FTE BGBP'!$C17:$BW17)='Final FTE By Grade'!N17</f>
        <v>1</v>
      </c>
      <c r="O17" s="6" t="b">
        <f>SUMIF('Final FTE BGBP'!$C$3:$BW$3,O$4,'Final FTE BGBP'!$C17:$BW17)='Final FTE By Grade'!O17</f>
        <v>1</v>
      </c>
      <c r="P17" s="6" t="b">
        <f>SUMIF('Final FTE BGBP'!$C$3:$BW$3,P$4,'Final FTE BGBP'!$C17:$BW17)='Final FTE By Grade'!P17</f>
        <v>1</v>
      </c>
      <c r="Q17" s="6" t="b">
        <f>'Final FTE BGBP'!BX17='Final FTE By Grade'!Q17</f>
        <v>1</v>
      </c>
    </row>
    <row r="18" spans="1:17" ht="15">
      <c r="A18" s="6">
        <v>14</v>
      </c>
      <c r="B18" s="6" t="s">
        <v>83</v>
      </c>
      <c r="C18" s="6" t="b">
        <f>SUMIF('Final FTE BGBP'!$C$3:$BW$3,C$4,'Final FTE BGBP'!$C18:$BW18)='Final FTE By Grade'!C18</f>
        <v>1</v>
      </c>
      <c r="D18" s="6" t="b">
        <f>SUMIF('Final FTE BGBP'!$C$3:$BW$3,D$4,'Final FTE BGBP'!$C18:$BW18)='Final FTE By Grade'!D18</f>
        <v>1</v>
      </c>
      <c r="E18" s="6" t="b">
        <f>SUMIF('Final FTE BGBP'!$C$3:$BW$3,E$4,'Final FTE BGBP'!$C18:$BW18)='Final FTE By Grade'!E18</f>
        <v>1</v>
      </c>
      <c r="F18" s="6" t="b">
        <f>SUMIF('Final FTE BGBP'!$C$3:$BW$3,F$4,'Final FTE BGBP'!$C18:$BW18)='Final FTE By Grade'!F18</f>
        <v>1</v>
      </c>
      <c r="G18" s="6" t="b">
        <f>SUMIF('Final FTE BGBP'!$C$3:$BW$3,G$4,'Final FTE BGBP'!$C18:$BW18)='Final FTE By Grade'!G18</f>
        <v>1</v>
      </c>
      <c r="H18" s="6" t="b">
        <f>SUMIF('Final FTE BGBP'!$C$3:$BW$3,H$4,'Final FTE BGBP'!$C18:$BW18)='Final FTE By Grade'!H18</f>
        <v>1</v>
      </c>
      <c r="I18" s="6" t="b">
        <f>SUMIF('Final FTE BGBP'!$C$3:$BW$3,I$4,'Final FTE BGBP'!$C18:$BW18)='Final FTE By Grade'!I18</f>
        <v>1</v>
      </c>
      <c r="J18" s="6" t="b">
        <f>SUMIF('Final FTE BGBP'!$C$3:$BW$3,J$4,'Final FTE BGBP'!$C18:$BW18)='Final FTE By Grade'!J18</f>
        <v>1</v>
      </c>
      <c r="K18" s="6" t="b">
        <f>SUMIF('Final FTE BGBP'!$C$3:$BW$3,K$4,'Final FTE BGBP'!$C18:$BW18)='Final FTE By Grade'!K18</f>
        <v>1</v>
      </c>
      <c r="L18" s="6" t="b">
        <f>SUMIF('Final FTE BGBP'!$C$3:$BW$3,L$4,'Final FTE BGBP'!$C18:$BW18)='Final FTE By Grade'!L18</f>
        <v>1</v>
      </c>
      <c r="M18" s="6" t="b">
        <f>SUMIF('Final FTE BGBP'!$C$3:$BW$3,M$4,'Final FTE BGBP'!$C18:$BW18)='Final FTE By Grade'!M18</f>
        <v>1</v>
      </c>
      <c r="N18" s="6" t="b">
        <f>SUMIF('Final FTE BGBP'!$C$3:$BW$3,N$4,'Final FTE BGBP'!$C18:$BW18)='Final FTE By Grade'!N18</f>
        <v>1</v>
      </c>
      <c r="O18" s="6" t="b">
        <f>SUMIF('Final FTE BGBP'!$C$3:$BW$3,O$4,'Final FTE BGBP'!$C18:$BW18)='Final FTE By Grade'!O18</f>
        <v>1</v>
      </c>
      <c r="P18" s="6" t="b">
        <f>SUMIF('Final FTE BGBP'!$C$3:$BW$3,P$4,'Final FTE BGBP'!$C18:$BW18)='Final FTE By Grade'!P18</f>
        <v>1</v>
      </c>
      <c r="Q18" s="6" t="b">
        <f>'Final FTE BGBP'!BX18='Final FTE By Grade'!Q18</f>
        <v>1</v>
      </c>
    </row>
    <row r="19" spans="1:17" ht="15">
      <c r="A19" s="6">
        <v>15</v>
      </c>
      <c r="B19" s="6" t="s">
        <v>26</v>
      </c>
      <c r="C19" s="6" t="b">
        <f>SUMIF('Final FTE BGBP'!$C$3:$BW$3,C$4,'Final FTE BGBP'!$C19:$BW19)='Final FTE By Grade'!C19</f>
        <v>1</v>
      </c>
      <c r="D19" s="6" t="b">
        <f>SUMIF('Final FTE BGBP'!$C$3:$BW$3,D$4,'Final FTE BGBP'!$C19:$BW19)='Final FTE By Grade'!D19</f>
        <v>1</v>
      </c>
      <c r="E19" s="6" t="b">
        <f>SUMIF('Final FTE BGBP'!$C$3:$BW$3,E$4,'Final FTE BGBP'!$C19:$BW19)='Final FTE By Grade'!E19</f>
        <v>1</v>
      </c>
      <c r="F19" s="6" t="b">
        <f>SUMIF('Final FTE BGBP'!$C$3:$BW$3,F$4,'Final FTE BGBP'!$C19:$BW19)='Final FTE By Grade'!F19</f>
        <v>1</v>
      </c>
      <c r="G19" s="6" t="b">
        <f>SUMIF('Final FTE BGBP'!$C$3:$BW$3,G$4,'Final FTE BGBP'!$C19:$BW19)='Final FTE By Grade'!G19</f>
        <v>1</v>
      </c>
      <c r="H19" s="6" t="b">
        <f>SUMIF('Final FTE BGBP'!$C$3:$BW$3,H$4,'Final FTE BGBP'!$C19:$BW19)='Final FTE By Grade'!H19</f>
        <v>1</v>
      </c>
      <c r="I19" s="6" t="b">
        <f>SUMIF('Final FTE BGBP'!$C$3:$BW$3,I$4,'Final FTE BGBP'!$C19:$BW19)='Final FTE By Grade'!I19</f>
        <v>1</v>
      </c>
      <c r="J19" s="6" t="b">
        <f>SUMIF('Final FTE BGBP'!$C$3:$BW$3,J$4,'Final FTE BGBP'!$C19:$BW19)='Final FTE By Grade'!J19</f>
        <v>1</v>
      </c>
      <c r="K19" s="6" t="b">
        <f>SUMIF('Final FTE BGBP'!$C$3:$BW$3,K$4,'Final FTE BGBP'!$C19:$BW19)='Final FTE By Grade'!K19</f>
        <v>1</v>
      </c>
      <c r="L19" s="6" t="b">
        <f>SUMIF('Final FTE BGBP'!$C$3:$BW$3,L$4,'Final FTE BGBP'!$C19:$BW19)='Final FTE By Grade'!L19</f>
        <v>1</v>
      </c>
      <c r="M19" s="6" t="b">
        <f>SUMIF('Final FTE BGBP'!$C$3:$BW$3,M$4,'Final FTE BGBP'!$C19:$BW19)='Final FTE By Grade'!M19</f>
        <v>1</v>
      </c>
      <c r="N19" s="6" t="b">
        <f>SUMIF('Final FTE BGBP'!$C$3:$BW$3,N$4,'Final FTE BGBP'!$C19:$BW19)='Final FTE By Grade'!N19</f>
        <v>1</v>
      </c>
      <c r="O19" s="6" t="b">
        <f>SUMIF('Final FTE BGBP'!$C$3:$BW$3,O$4,'Final FTE BGBP'!$C19:$BW19)='Final FTE By Grade'!O19</f>
        <v>1</v>
      </c>
      <c r="P19" s="6" t="b">
        <f>SUMIF('Final FTE BGBP'!$C$3:$BW$3,P$4,'Final FTE BGBP'!$C19:$BW19)='Final FTE By Grade'!P19</f>
        <v>1</v>
      </c>
      <c r="Q19" s="6" t="b">
        <f>'Final FTE BGBP'!BX19='Final FTE By Grade'!Q19</f>
        <v>1</v>
      </c>
    </row>
    <row r="20" spans="1:17" ht="15">
      <c r="A20" s="6">
        <v>16</v>
      </c>
      <c r="B20" s="6" t="s">
        <v>27</v>
      </c>
      <c r="C20" s="6" t="b">
        <f>SUMIF('Final FTE BGBP'!$C$3:$BW$3,C$4,'Final FTE BGBP'!$C20:$BW20)='Final FTE By Grade'!C20</f>
        <v>1</v>
      </c>
      <c r="D20" s="6" t="b">
        <f>SUMIF('Final FTE BGBP'!$C$3:$BW$3,D$4,'Final FTE BGBP'!$C20:$BW20)='Final FTE By Grade'!D20</f>
        <v>1</v>
      </c>
      <c r="E20" s="6" t="b">
        <f>SUMIF('Final FTE BGBP'!$C$3:$BW$3,E$4,'Final FTE BGBP'!$C20:$BW20)='Final FTE By Grade'!E20</f>
        <v>1</v>
      </c>
      <c r="F20" s="6" t="b">
        <f>SUMIF('Final FTE BGBP'!$C$3:$BW$3,F$4,'Final FTE BGBP'!$C20:$BW20)='Final FTE By Grade'!F20</f>
        <v>1</v>
      </c>
      <c r="G20" s="6" t="b">
        <f>SUMIF('Final FTE BGBP'!$C$3:$BW$3,G$4,'Final FTE BGBP'!$C20:$BW20)='Final FTE By Grade'!G20</f>
        <v>1</v>
      </c>
      <c r="H20" s="6" t="b">
        <f>SUMIF('Final FTE BGBP'!$C$3:$BW$3,H$4,'Final FTE BGBP'!$C20:$BW20)='Final FTE By Grade'!H20</f>
        <v>1</v>
      </c>
      <c r="I20" s="6" t="b">
        <f>SUMIF('Final FTE BGBP'!$C$3:$BW$3,I$4,'Final FTE BGBP'!$C20:$BW20)='Final FTE By Grade'!I20</f>
        <v>1</v>
      </c>
      <c r="J20" s="6" t="b">
        <f>SUMIF('Final FTE BGBP'!$C$3:$BW$3,J$4,'Final FTE BGBP'!$C20:$BW20)='Final FTE By Grade'!J20</f>
        <v>1</v>
      </c>
      <c r="K20" s="6" t="b">
        <f>SUMIF('Final FTE BGBP'!$C$3:$BW$3,K$4,'Final FTE BGBP'!$C20:$BW20)='Final FTE By Grade'!K20</f>
        <v>1</v>
      </c>
      <c r="L20" s="6" t="b">
        <f>SUMIF('Final FTE BGBP'!$C$3:$BW$3,L$4,'Final FTE BGBP'!$C20:$BW20)='Final FTE By Grade'!L20</f>
        <v>1</v>
      </c>
      <c r="M20" s="6" t="b">
        <f>SUMIF('Final FTE BGBP'!$C$3:$BW$3,M$4,'Final FTE BGBP'!$C20:$BW20)='Final FTE By Grade'!M20</f>
        <v>1</v>
      </c>
      <c r="N20" s="6" t="b">
        <f>SUMIF('Final FTE BGBP'!$C$3:$BW$3,N$4,'Final FTE BGBP'!$C20:$BW20)='Final FTE By Grade'!N20</f>
        <v>1</v>
      </c>
      <c r="O20" s="6" t="b">
        <f>SUMIF('Final FTE BGBP'!$C$3:$BW$3,O$4,'Final FTE BGBP'!$C20:$BW20)='Final FTE By Grade'!O20</f>
        <v>1</v>
      </c>
      <c r="P20" s="6" t="b">
        <f>SUMIF('Final FTE BGBP'!$C$3:$BW$3,P$4,'Final FTE BGBP'!$C20:$BW20)='Final FTE By Grade'!P20</f>
        <v>1</v>
      </c>
      <c r="Q20" s="6" t="b">
        <f>'Final FTE BGBP'!BX20='Final FTE By Grade'!Q20</f>
        <v>1</v>
      </c>
    </row>
    <row r="21" spans="1:17" ht="15">
      <c r="A21" s="6">
        <v>17</v>
      </c>
      <c r="B21" s="6" t="s">
        <v>28</v>
      </c>
      <c r="C21" s="6" t="b">
        <f>SUMIF('Final FTE BGBP'!$C$3:$BW$3,C$4,'Final FTE BGBP'!$C21:$BW21)='Final FTE By Grade'!C21</f>
        <v>1</v>
      </c>
      <c r="D21" s="6" t="b">
        <f>SUMIF('Final FTE BGBP'!$C$3:$BW$3,D$4,'Final FTE BGBP'!$C21:$BW21)='Final FTE By Grade'!D21</f>
        <v>1</v>
      </c>
      <c r="E21" s="6" t="b">
        <f>SUMIF('Final FTE BGBP'!$C$3:$BW$3,E$4,'Final FTE BGBP'!$C21:$BW21)='Final FTE By Grade'!E21</f>
        <v>1</v>
      </c>
      <c r="F21" s="6" t="b">
        <f>SUMIF('Final FTE BGBP'!$C$3:$BW$3,F$4,'Final FTE BGBP'!$C21:$BW21)='Final FTE By Grade'!F21</f>
        <v>1</v>
      </c>
      <c r="G21" s="6" t="b">
        <f>SUMIF('Final FTE BGBP'!$C$3:$BW$3,G$4,'Final FTE BGBP'!$C21:$BW21)='Final FTE By Grade'!G21</f>
        <v>1</v>
      </c>
      <c r="H21" s="6" t="b">
        <f>SUMIF('Final FTE BGBP'!$C$3:$BW$3,H$4,'Final FTE BGBP'!$C21:$BW21)='Final FTE By Grade'!H21</f>
        <v>1</v>
      </c>
      <c r="I21" s="6" t="b">
        <f>SUMIF('Final FTE BGBP'!$C$3:$BW$3,I$4,'Final FTE BGBP'!$C21:$BW21)='Final FTE By Grade'!I21</f>
        <v>1</v>
      </c>
      <c r="J21" s="6" t="b">
        <f>SUMIF('Final FTE BGBP'!$C$3:$BW$3,J$4,'Final FTE BGBP'!$C21:$BW21)='Final FTE By Grade'!J21</f>
        <v>1</v>
      </c>
      <c r="K21" s="6" t="b">
        <f>SUMIF('Final FTE BGBP'!$C$3:$BW$3,K$4,'Final FTE BGBP'!$C21:$BW21)='Final FTE By Grade'!K21</f>
        <v>1</v>
      </c>
      <c r="L21" s="6" t="b">
        <f>SUMIF('Final FTE BGBP'!$C$3:$BW$3,L$4,'Final FTE BGBP'!$C21:$BW21)='Final FTE By Grade'!L21</f>
        <v>1</v>
      </c>
      <c r="M21" s="6" t="b">
        <f>SUMIF('Final FTE BGBP'!$C$3:$BW$3,M$4,'Final FTE BGBP'!$C21:$BW21)='Final FTE By Grade'!M21</f>
        <v>1</v>
      </c>
      <c r="N21" s="6" t="b">
        <f>SUMIF('Final FTE BGBP'!$C$3:$BW$3,N$4,'Final FTE BGBP'!$C21:$BW21)='Final FTE By Grade'!N21</f>
        <v>1</v>
      </c>
      <c r="O21" s="6" t="b">
        <f>SUMIF('Final FTE BGBP'!$C$3:$BW$3,O$4,'Final FTE BGBP'!$C21:$BW21)='Final FTE By Grade'!O21</f>
        <v>1</v>
      </c>
      <c r="P21" s="6" t="b">
        <f>SUMIF('Final FTE BGBP'!$C$3:$BW$3,P$4,'Final FTE BGBP'!$C21:$BW21)='Final FTE By Grade'!P21</f>
        <v>1</v>
      </c>
      <c r="Q21" s="6" t="b">
        <f>'Final FTE BGBP'!BX21='Final FTE By Grade'!Q21</f>
        <v>1</v>
      </c>
    </row>
    <row r="22" spans="1:17" ht="15">
      <c r="A22" s="6">
        <v>18</v>
      </c>
      <c r="B22" s="6" t="s">
        <v>29</v>
      </c>
      <c r="C22" s="6" t="b">
        <f>SUMIF('Final FTE BGBP'!$C$3:$BW$3,C$4,'Final FTE BGBP'!$C22:$BW22)='Final FTE By Grade'!C22</f>
        <v>1</v>
      </c>
      <c r="D22" s="6" t="b">
        <f>SUMIF('Final FTE BGBP'!$C$3:$BW$3,D$4,'Final FTE BGBP'!$C22:$BW22)='Final FTE By Grade'!D22</f>
        <v>1</v>
      </c>
      <c r="E22" s="6" t="b">
        <f>SUMIF('Final FTE BGBP'!$C$3:$BW$3,E$4,'Final FTE BGBP'!$C22:$BW22)='Final FTE By Grade'!E22</f>
        <v>1</v>
      </c>
      <c r="F22" s="6" t="b">
        <f>SUMIF('Final FTE BGBP'!$C$3:$BW$3,F$4,'Final FTE BGBP'!$C22:$BW22)='Final FTE By Grade'!F22</f>
        <v>1</v>
      </c>
      <c r="G22" s="6" t="b">
        <f>SUMIF('Final FTE BGBP'!$C$3:$BW$3,G$4,'Final FTE BGBP'!$C22:$BW22)='Final FTE By Grade'!G22</f>
        <v>1</v>
      </c>
      <c r="H22" s="6" t="b">
        <f>SUMIF('Final FTE BGBP'!$C$3:$BW$3,H$4,'Final FTE BGBP'!$C22:$BW22)='Final FTE By Grade'!H22</f>
        <v>1</v>
      </c>
      <c r="I22" s="6" t="b">
        <f>SUMIF('Final FTE BGBP'!$C$3:$BW$3,I$4,'Final FTE BGBP'!$C22:$BW22)='Final FTE By Grade'!I22</f>
        <v>1</v>
      </c>
      <c r="J22" s="6" t="b">
        <f>SUMIF('Final FTE BGBP'!$C$3:$BW$3,J$4,'Final FTE BGBP'!$C22:$BW22)='Final FTE By Grade'!J22</f>
        <v>1</v>
      </c>
      <c r="K22" s="6" t="b">
        <f>SUMIF('Final FTE BGBP'!$C$3:$BW$3,K$4,'Final FTE BGBP'!$C22:$BW22)='Final FTE By Grade'!K22</f>
        <v>1</v>
      </c>
      <c r="L22" s="6" t="b">
        <f>SUMIF('Final FTE BGBP'!$C$3:$BW$3,L$4,'Final FTE BGBP'!$C22:$BW22)='Final FTE By Grade'!L22</f>
        <v>1</v>
      </c>
      <c r="M22" s="6" t="b">
        <f>SUMIF('Final FTE BGBP'!$C$3:$BW$3,M$4,'Final FTE BGBP'!$C22:$BW22)='Final FTE By Grade'!M22</f>
        <v>1</v>
      </c>
      <c r="N22" s="6" t="b">
        <f>SUMIF('Final FTE BGBP'!$C$3:$BW$3,N$4,'Final FTE BGBP'!$C22:$BW22)='Final FTE By Grade'!N22</f>
        <v>1</v>
      </c>
      <c r="O22" s="6" t="b">
        <f>SUMIF('Final FTE BGBP'!$C$3:$BW$3,O$4,'Final FTE BGBP'!$C22:$BW22)='Final FTE By Grade'!O22</f>
        <v>1</v>
      </c>
      <c r="P22" s="6" t="b">
        <f>SUMIF('Final FTE BGBP'!$C$3:$BW$3,P$4,'Final FTE BGBP'!$C22:$BW22)='Final FTE By Grade'!P22</f>
        <v>1</v>
      </c>
      <c r="Q22" s="6" t="b">
        <f>'Final FTE BGBP'!BX22='Final FTE By Grade'!Q22</f>
        <v>1</v>
      </c>
    </row>
    <row r="23" spans="1:17" ht="15">
      <c r="A23" s="6">
        <v>19</v>
      </c>
      <c r="B23" s="6" t="s">
        <v>30</v>
      </c>
      <c r="C23" s="6" t="b">
        <f>SUMIF('Final FTE BGBP'!$C$3:$BW$3,C$4,'Final FTE BGBP'!$C23:$BW23)='Final FTE By Grade'!C23</f>
        <v>1</v>
      </c>
      <c r="D23" s="6" t="b">
        <f>SUMIF('Final FTE BGBP'!$C$3:$BW$3,D$4,'Final FTE BGBP'!$C23:$BW23)='Final FTE By Grade'!D23</f>
        <v>1</v>
      </c>
      <c r="E23" s="6" t="b">
        <f>SUMIF('Final FTE BGBP'!$C$3:$BW$3,E$4,'Final FTE BGBP'!$C23:$BW23)='Final FTE By Grade'!E23</f>
        <v>1</v>
      </c>
      <c r="F23" s="6" t="b">
        <f>SUMIF('Final FTE BGBP'!$C$3:$BW$3,F$4,'Final FTE BGBP'!$C23:$BW23)='Final FTE By Grade'!F23</f>
        <v>1</v>
      </c>
      <c r="G23" s="6" t="b">
        <f>SUMIF('Final FTE BGBP'!$C$3:$BW$3,G$4,'Final FTE BGBP'!$C23:$BW23)='Final FTE By Grade'!G23</f>
        <v>1</v>
      </c>
      <c r="H23" s="6" t="b">
        <f>SUMIF('Final FTE BGBP'!$C$3:$BW$3,H$4,'Final FTE BGBP'!$C23:$BW23)='Final FTE By Grade'!H23</f>
        <v>1</v>
      </c>
      <c r="I23" s="6" t="b">
        <f>SUMIF('Final FTE BGBP'!$C$3:$BW$3,I$4,'Final FTE BGBP'!$C23:$BW23)='Final FTE By Grade'!I23</f>
        <v>1</v>
      </c>
      <c r="J23" s="6" t="b">
        <f>SUMIF('Final FTE BGBP'!$C$3:$BW$3,J$4,'Final FTE BGBP'!$C23:$BW23)='Final FTE By Grade'!J23</f>
        <v>1</v>
      </c>
      <c r="K23" s="6" t="b">
        <f>SUMIF('Final FTE BGBP'!$C$3:$BW$3,K$4,'Final FTE BGBP'!$C23:$BW23)='Final FTE By Grade'!K23</f>
        <v>1</v>
      </c>
      <c r="L23" s="6" t="b">
        <f>SUMIF('Final FTE BGBP'!$C$3:$BW$3,L$4,'Final FTE BGBP'!$C23:$BW23)='Final FTE By Grade'!L23</f>
        <v>1</v>
      </c>
      <c r="M23" s="6" t="b">
        <f>SUMIF('Final FTE BGBP'!$C$3:$BW$3,M$4,'Final FTE BGBP'!$C23:$BW23)='Final FTE By Grade'!M23</f>
        <v>1</v>
      </c>
      <c r="N23" s="6" t="b">
        <f>SUMIF('Final FTE BGBP'!$C$3:$BW$3,N$4,'Final FTE BGBP'!$C23:$BW23)='Final FTE By Grade'!N23</f>
        <v>1</v>
      </c>
      <c r="O23" s="6" t="b">
        <f>SUMIF('Final FTE BGBP'!$C$3:$BW$3,O$4,'Final FTE BGBP'!$C23:$BW23)='Final FTE By Grade'!O23</f>
        <v>1</v>
      </c>
      <c r="P23" s="6" t="b">
        <f>SUMIF('Final FTE BGBP'!$C$3:$BW$3,P$4,'Final FTE BGBP'!$C23:$BW23)='Final FTE By Grade'!P23</f>
        <v>1</v>
      </c>
      <c r="Q23" s="6" t="b">
        <f>'Final FTE BGBP'!BX23='Final FTE By Grade'!Q23</f>
        <v>1</v>
      </c>
    </row>
    <row r="24" spans="1:17" ht="15">
      <c r="A24" s="6">
        <v>20</v>
      </c>
      <c r="B24" s="6" t="s">
        <v>31</v>
      </c>
      <c r="C24" s="6" t="b">
        <f>SUMIF('Final FTE BGBP'!$C$3:$BW$3,C$4,'Final FTE BGBP'!$C24:$BW24)='Final FTE By Grade'!C24</f>
        <v>1</v>
      </c>
      <c r="D24" s="6" t="b">
        <f>SUMIF('Final FTE BGBP'!$C$3:$BW$3,D$4,'Final FTE BGBP'!$C24:$BW24)='Final FTE By Grade'!D24</f>
        <v>1</v>
      </c>
      <c r="E24" s="6" t="b">
        <f>SUMIF('Final FTE BGBP'!$C$3:$BW$3,E$4,'Final FTE BGBP'!$C24:$BW24)='Final FTE By Grade'!E24</f>
        <v>1</v>
      </c>
      <c r="F24" s="6" t="b">
        <f>SUMIF('Final FTE BGBP'!$C$3:$BW$3,F$4,'Final FTE BGBP'!$C24:$BW24)='Final FTE By Grade'!F24</f>
        <v>1</v>
      </c>
      <c r="G24" s="6" t="b">
        <f>SUMIF('Final FTE BGBP'!$C$3:$BW$3,G$4,'Final FTE BGBP'!$C24:$BW24)='Final FTE By Grade'!G24</f>
        <v>1</v>
      </c>
      <c r="H24" s="6" t="b">
        <f>SUMIF('Final FTE BGBP'!$C$3:$BW$3,H$4,'Final FTE BGBP'!$C24:$BW24)='Final FTE By Grade'!H24</f>
        <v>1</v>
      </c>
      <c r="I24" s="6" t="b">
        <f>SUMIF('Final FTE BGBP'!$C$3:$BW$3,I$4,'Final FTE BGBP'!$C24:$BW24)='Final FTE By Grade'!I24</f>
        <v>1</v>
      </c>
      <c r="J24" s="6" t="b">
        <f>SUMIF('Final FTE BGBP'!$C$3:$BW$3,J$4,'Final FTE BGBP'!$C24:$BW24)='Final FTE By Grade'!J24</f>
        <v>1</v>
      </c>
      <c r="K24" s="6" t="b">
        <f>SUMIF('Final FTE BGBP'!$C$3:$BW$3,K$4,'Final FTE BGBP'!$C24:$BW24)='Final FTE By Grade'!K24</f>
        <v>1</v>
      </c>
      <c r="L24" s="6" t="b">
        <f>SUMIF('Final FTE BGBP'!$C$3:$BW$3,L$4,'Final FTE BGBP'!$C24:$BW24)='Final FTE By Grade'!L24</f>
        <v>1</v>
      </c>
      <c r="M24" s="6" t="b">
        <f>SUMIF('Final FTE BGBP'!$C$3:$BW$3,M$4,'Final FTE BGBP'!$C24:$BW24)='Final FTE By Grade'!M24</f>
        <v>1</v>
      </c>
      <c r="N24" s="6" t="b">
        <f>SUMIF('Final FTE BGBP'!$C$3:$BW$3,N$4,'Final FTE BGBP'!$C24:$BW24)='Final FTE By Grade'!N24</f>
        <v>1</v>
      </c>
      <c r="O24" s="6" t="b">
        <f>SUMIF('Final FTE BGBP'!$C$3:$BW$3,O$4,'Final FTE BGBP'!$C24:$BW24)='Final FTE By Grade'!O24</f>
        <v>1</v>
      </c>
      <c r="P24" s="6" t="b">
        <f>SUMIF('Final FTE BGBP'!$C$3:$BW$3,P$4,'Final FTE BGBP'!$C24:$BW24)='Final FTE By Grade'!P24</f>
        <v>1</v>
      </c>
      <c r="Q24" s="6" t="b">
        <f>'Final FTE BGBP'!BX24='Final FTE By Grade'!Q24</f>
        <v>1</v>
      </c>
    </row>
    <row r="25" spans="1:17" ht="15">
      <c r="A25" s="6">
        <v>21</v>
      </c>
      <c r="B25" s="6" t="s">
        <v>32</v>
      </c>
      <c r="C25" s="6" t="b">
        <f>SUMIF('Final FTE BGBP'!$C$3:$BW$3,C$4,'Final FTE BGBP'!$C25:$BW25)='Final FTE By Grade'!C25</f>
        <v>1</v>
      </c>
      <c r="D25" s="6" t="b">
        <f>SUMIF('Final FTE BGBP'!$C$3:$BW$3,D$4,'Final FTE BGBP'!$C25:$BW25)='Final FTE By Grade'!D25</f>
        <v>1</v>
      </c>
      <c r="E25" s="6" t="b">
        <f>SUMIF('Final FTE BGBP'!$C$3:$BW$3,E$4,'Final FTE BGBP'!$C25:$BW25)='Final FTE By Grade'!E25</f>
        <v>1</v>
      </c>
      <c r="F25" s="6" t="b">
        <f>SUMIF('Final FTE BGBP'!$C$3:$BW$3,F$4,'Final FTE BGBP'!$C25:$BW25)='Final FTE By Grade'!F25</f>
        <v>1</v>
      </c>
      <c r="G25" s="6" t="b">
        <f>SUMIF('Final FTE BGBP'!$C$3:$BW$3,G$4,'Final FTE BGBP'!$C25:$BW25)='Final FTE By Grade'!G25</f>
        <v>1</v>
      </c>
      <c r="H25" s="6" t="b">
        <f>SUMIF('Final FTE BGBP'!$C$3:$BW$3,H$4,'Final FTE BGBP'!$C25:$BW25)='Final FTE By Grade'!H25</f>
        <v>1</v>
      </c>
      <c r="I25" s="6" t="b">
        <f>SUMIF('Final FTE BGBP'!$C$3:$BW$3,I$4,'Final FTE BGBP'!$C25:$BW25)='Final FTE By Grade'!I25</f>
        <v>1</v>
      </c>
      <c r="J25" s="6" t="b">
        <f>SUMIF('Final FTE BGBP'!$C$3:$BW$3,J$4,'Final FTE BGBP'!$C25:$BW25)='Final FTE By Grade'!J25</f>
        <v>1</v>
      </c>
      <c r="K25" s="6" t="b">
        <f>SUMIF('Final FTE BGBP'!$C$3:$BW$3,K$4,'Final FTE BGBP'!$C25:$BW25)='Final FTE By Grade'!K25</f>
        <v>1</v>
      </c>
      <c r="L25" s="6" t="b">
        <f>SUMIF('Final FTE BGBP'!$C$3:$BW$3,L$4,'Final FTE BGBP'!$C25:$BW25)='Final FTE By Grade'!L25</f>
        <v>1</v>
      </c>
      <c r="M25" s="6" t="b">
        <f>SUMIF('Final FTE BGBP'!$C$3:$BW$3,M$4,'Final FTE BGBP'!$C25:$BW25)='Final FTE By Grade'!M25</f>
        <v>1</v>
      </c>
      <c r="N25" s="6" t="b">
        <f>SUMIF('Final FTE BGBP'!$C$3:$BW$3,N$4,'Final FTE BGBP'!$C25:$BW25)='Final FTE By Grade'!N25</f>
        <v>1</v>
      </c>
      <c r="O25" s="6" t="b">
        <f>SUMIF('Final FTE BGBP'!$C$3:$BW$3,O$4,'Final FTE BGBP'!$C25:$BW25)='Final FTE By Grade'!O25</f>
        <v>1</v>
      </c>
      <c r="P25" s="6" t="b">
        <f>SUMIF('Final FTE BGBP'!$C$3:$BW$3,P$4,'Final FTE BGBP'!$C25:$BW25)='Final FTE By Grade'!P25</f>
        <v>1</v>
      </c>
      <c r="Q25" s="6" t="b">
        <f>'Final FTE BGBP'!BX25='Final FTE By Grade'!Q25</f>
        <v>1</v>
      </c>
    </row>
    <row r="26" spans="1:17" ht="15">
      <c r="A26" s="6">
        <v>22</v>
      </c>
      <c r="B26" s="6" t="s">
        <v>33</v>
      </c>
      <c r="C26" s="6" t="b">
        <f>SUMIF('Final FTE BGBP'!$C$3:$BW$3,C$4,'Final FTE BGBP'!$C26:$BW26)='Final FTE By Grade'!C26</f>
        <v>1</v>
      </c>
      <c r="D26" s="6" t="b">
        <f>SUMIF('Final FTE BGBP'!$C$3:$BW$3,D$4,'Final FTE BGBP'!$C26:$BW26)='Final FTE By Grade'!D26</f>
        <v>1</v>
      </c>
      <c r="E26" s="6" t="b">
        <f>SUMIF('Final FTE BGBP'!$C$3:$BW$3,E$4,'Final FTE BGBP'!$C26:$BW26)='Final FTE By Grade'!E26</f>
        <v>1</v>
      </c>
      <c r="F26" s="6" t="b">
        <f>SUMIF('Final FTE BGBP'!$C$3:$BW$3,F$4,'Final FTE BGBP'!$C26:$BW26)='Final FTE By Grade'!F26</f>
        <v>1</v>
      </c>
      <c r="G26" s="6" t="b">
        <f>SUMIF('Final FTE BGBP'!$C$3:$BW$3,G$4,'Final FTE BGBP'!$C26:$BW26)='Final FTE By Grade'!G26</f>
        <v>1</v>
      </c>
      <c r="H26" s="6" t="b">
        <f>SUMIF('Final FTE BGBP'!$C$3:$BW$3,H$4,'Final FTE BGBP'!$C26:$BW26)='Final FTE By Grade'!H26</f>
        <v>1</v>
      </c>
      <c r="I26" s="6" t="b">
        <f>SUMIF('Final FTE BGBP'!$C$3:$BW$3,I$4,'Final FTE BGBP'!$C26:$BW26)='Final FTE By Grade'!I26</f>
        <v>1</v>
      </c>
      <c r="J26" s="6" t="b">
        <f>SUMIF('Final FTE BGBP'!$C$3:$BW$3,J$4,'Final FTE BGBP'!$C26:$BW26)='Final FTE By Grade'!J26</f>
        <v>1</v>
      </c>
      <c r="K26" s="6" t="b">
        <f>SUMIF('Final FTE BGBP'!$C$3:$BW$3,K$4,'Final FTE BGBP'!$C26:$BW26)='Final FTE By Grade'!K26</f>
        <v>1</v>
      </c>
      <c r="L26" s="6" t="b">
        <f>SUMIF('Final FTE BGBP'!$C$3:$BW$3,L$4,'Final FTE BGBP'!$C26:$BW26)='Final FTE By Grade'!L26</f>
        <v>1</v>
      </c>
      <c r="M26" s="6" t="b">
        <f>SUMIF('Final FTE BGBP'!$C$3:$BW$3,M$4,'Final FTE BGBP'!$C26:$BW26)='Final FTE By Grade'!M26</f>
        <v>1</v>
      </c>
      <c r="N26" s="6" t="b">
        <f>SUMIF('Final FTE BGBP'!$C$3:$BW$3,N$4,'Final FTE BGBP'!$C26:$BW26)='Final FTE By Grade'!N26</f>
        <v>1</v>
      </c>
      <c r="O26" s="6" t="b">
        <f>SUMIF('Final FTE BGBP'!$C$3:$BW$3,O$4,'Final FTE BGBP'!$C26:$BW26)='Final FTE By Grade'!O26</f>
        <v>1</v>
      </c>
      <c r="P26" s="6" t="b">
        <f>SUMIF('Final FTE BGBP'!$C$3:$BW$3,P$4,'Final FTE BGBP'!$C26:$BW26)='Final FTE By Grade'!P26</f>
        <v>1</v>
      </c>
      <c r="Q26" s="6" t="b">
        <f>'Final FTE BGBP'!BX26='Final FTE By Grade'!Q26</f>
        <v>1</v>
      </c>
    </row>
    <row r="27" spans="1:17" ht="15">
      <c r="A27" s="6">
        <v>23</v>
      </c>
      <c r="B27" s="6" t="s">
        <v>34</v>
      </c>
      <c r="C27" s="6" t="b">
        <f>SUMIF('Final FTE BGBP'!$C$3:$BW$3,C$4,'Final FTE BGBP'!$C27:$BW27)='Final FTE By Grade'!C27</f>
        <v>1</v>
      </c>
      <c r="D27" s="6" t="b">
        <f>SUMIF('Final FTE BGBP'!$C$3:$BW$3,D$4,'Final FTE BGBP'!$C27:$BW27)='Final FTE By Grade'!D27</f>
        <v>1</v>
      </c>
      <c r="E27" s="6" t="b">
        <f>SUMIF('Final FTE BGBP'!$C$3:$BW$3,E$4,'Final FTE BGBP'!$C27:$BW27)='Final FTE By Grade'!E27</f>
        <v>1</v>
      </c>
      <c r="F27" s="6" t="b">
        <f>SUMIF('Final FTE BGBP'!$C$3:$BW$3,F$4,'Final FTE BGBP'!$C27:$BW27)='Final FTE By Grade'!F27</f>
        <v>1</v>
      </c>
      <c r="G27" s="6" t="b">
        <f>SUMIF('Final FTE BGBP'!$C$3:$BW$3,G$4,'Final FTE BGBP'!$C27:$BW27)='Final FTE By Grade'!G27</f>
        <v>1</v>
      </c>
      <c r="H27" s="6" t="b">
        <f>SUMIF('Final FTE BGBP'!$C$3:$BW$3,H$4,'Final FTE BGBP'!$C27:$BW27)='Final FTE By Grade'!H27</f>
        <v>1</v>
      </c>
      <c r="I27" s="6" t="b">
        <f>SUMIF('Final FTE BGBP'!$C$3:$BW$3,I$4,'Final FTE BGBP'!$C27:$BW27)='Final FTE By Grade'!I27</f>
        <v>1</v>
      </c>
      <c r="J27" s="6" t="b">
        <f>SUMIF('Final FTE BGBP'!$C$3:$BW$3,J$4,'Final FTE BGBP'!$C27:$BW27)='Final FTE By Grade'!J27</f>
        <v>1</v>
      </c>
      <c r="K27" s="6" t="b">
        <f>SUMIF('Final FTE BGBP'!$C$3:$BW$3,K$4,'Final FTE BGBP'!$C27:$BW27)='Final FTE By Grade'!K27</f>
        <v>1</v>
      </c>
      <c r="L27" s="6" t="b">
        <f>SUMIF('Final FTE BGBP'!$C$3:$BW$3,L$4,'Final FTE BGBP'!$C27:$BW27)='Final FTE By Grade'!L27</f>
        <v>1</v>
      </c>
      <c r="M27" s="6" t="b">
        <f>SUMIF('Final FTE BGBP'!$C$3:$BW$3,M$4,'Final FTE BGBP'!$C27:$BW27)='Final FTE By Grade'!M27</f>
        <v>1</v>
      </c>
      <c r="N27" s="6" t="b">
        <f>SUMIF('Final FTE BGBP'!$C$3:$BW$3,N$4,'Final FTE BGBP'!$C27:$BW27)='Final FTE By Grade'!N27</f>
        <v>1</v>
      </c>
      <c r="O27" s="6" t="b">
        <f>SUMIF('Final FTE BGBP'!$C$3:$BW$3,O$4,'Final FTE BGBP'!$C27:$BW27)='Final FTE By Grade'!O27</f>
        <v>1</v>
      </c>
      <c r="P27" s="6" t="b">
        <f>SUMIF('Final FTE BGBP'!$C$3:$BW$3,P$4,'Final FTE BGBP'!$C27:$BW27)='Final FTE By Grade'!P27</f>
        <v>1</v>
      </c>
      <c r="Q27" s="6" t="b">
        <f>'Final FTE BGBP'!BX27='Final FTE By Grade'!Q27</f>
        <v>1</v>
      </c>
    </row>
    <row r="28" spans="1:17" ht="15">
      <c r="A28" s="6">
        <v>24</v>
      </c>
      <c r="B28" s="6" t="s">
        <v>35</v>
      </c>
      <c r="C28" s="6" t="b">
        <f>SUMIF('Final FTE BGBP'!$C$3:$BW$3,C$4,'Final FTE BGBP'!$C28:$BW28)='Final FTE By Grade'!C28</f>
        <v>1</v>
      </c>
      <c r="D28" s="6" t="b">
        <f>SUMIF('Final FTE BGBP'!$C$3:$BW$3,D$4,'Final FTE BGBP'!$C28:$BW28)='Final FTE By Grade'!D28</f>
        <v>1</v>
      </c>
      <c r="E28" s="6" t="b">
        <f>SUMIF('Final FTE BGBP'!$C$3:$BW$3,E$4,'Final FTE BGBP'!$C28:$BW28)='Final FTE By Grade'!E28</f>
        <v>1</v>
      </c>
      <c r="F28" s="6" t="b">
        <f>SUMIF('Final FTE BGBP'!$C$3:$BW$3,F$4,'Final FTE BGBP'!$C28:$BW28)='Final FTE By Grade'!F28</f>
        <v>1</v>
      </c>
      <c r="G28" s="6" t="b">
        <f>SUMIF('Final FTE BGBP'!$C$3:$BW$3,G$4,'Final FTE BGBP'!$C28:$BW28)='Final FTE By Grade'!G28</f>
        <v>1</v>
      </c>
      <c r="H28" s="6" t="b">
        <f>SUMIF('Final FTE BGBP'!$C$3:$BW$3,H$4,'Final FTE BGBP'!$C28:$BW28)='Final FTE By Grade'!H28</f>
        <v>1</v>
      </c>
      <c r="I28" s="6" t="b">
        <f>SUMIF('Final FTE BGBP'!$C$3:$BW$3,I$4,'Final FTE BGBP'!$C28:$BW28)='Final FTE By Grade'!I28</f>
        <v>1</v>
      </c>
      <c r="J28" s="6" t="b">
        <f>SUMIF('Final FTE BGBP'!$C$3:$BW$3,J$4,'Final FTE BGBP'!$C28:$BW28)='Final FTE By Grade'!J28</f>
        <v>1</v>
      </c>
      <c r="K28" s="6" t="b">
        <f>SUMIF('Final FTE BGBP'!$C$3:$BW$3,K$4,'Final FTE BGBP'!$C28:$BW28)='Final FTE By Grade'!K28</f>
        <v>1</v>
      </c>
      <c r="L28" s="6" t="b">
        <f>SUMIF('Final FTE BGBP'!$C$3:$BW$3,L$4,'Final FTE BGBP'!$C28:$BW28)='Final FTE By Grade'!L28</f>
        <v>1</v>
      </c>
      <c r="M28" s="6" t="b">
        <f>SUMIF('Final FTE BGBP'!$C$3:$BW$3,M$4,'Final FTE BGBP'!$C28:$BW28)='Final FTE By Grade'!M28</f>
        <v>1</v>
      </c>
      <c r="N28" s="6" t="b">
        <f>SUMIF('Final FTE BGBP'!$C$3:$BW$3,N$4,'Final FTE BGBP'!$C28:$BW28)='Final FTE By Grade'!N28</f>
        <v>1</v>
      </c>
      <c r="O28" s="6" t="b">
        <f>SUMIF('Final FTE BGBP'!$C$3:$BW$3,O$4,'Final FTE BGBP'!$C28:$BW28)='Final FTE By Grade'!O28</f>
        <v>1</v>
      </c>
      <c r="P28" s="6" t="b">
        <f>SUMIF('Final FTE BGBP'!$C$3:$BW$3,P$4,'Final FTE BGBP'!$C28:$BW28)='Final FTE By Grade'!P28</f>
        <v>1</v>
      </c>
      <c r="Q28" s="6" t="b">
        <f>'Final FTE BGBP'!BX28='Final FTE By Grade'!Q28</f>
        <v>1</v>
      </c>
    </row>
    <row r="29" spans="1:17" ht="15">
      <c r="A29" s="6">
        <v>25</v>
      </c>
      <c r="B29" s="6" t="s">
        <v>36</v>
      </c>
      <c r="C29" s="6" t="b">
        <f>SUMIF('Final FTE BGBP'!$C$3:$BW$3,C$4,'Final FTE BGBP'!$C29:$BW29)='Final FTE By Grade'!C29</f>
        <v>1</v>
      </c>
      <c r="D29" s="6" t="b">
        <f>SUMIF('Final FTE BGBP'!$C$3:$BW$3,D$4,'Final FTE BGBP'!$C29:$BW29)='Final FTE By Grade'!D29</f>
        <v>1</v>
      </c>
      <c r="E29" s="6" t="b">
        <f>SUMIF('Final FTE BGBP'!$C$3:$BW$3,E$4,'Final FTE BGBP'!$C29:$BW29)='Final FTE By Grade'!E29</f>
        <v>1</v>
      </c>
      <c r="F29" s="6" t="b">
        <f>SUMIF('Final FTE BGBP'!$C$3:$BW$3,F$4,'Final FTE BGBP'!$C29:$BW29)='Final FTE By Grade'!F29</f>
        <v>1</v>
      </c>
      <c r="G29" s="6" t="b">
        <f>SUMIF('Final FTE BGBP'!$C$3:$BW$3,G$4,'Final FTE BGBP'!$C29:$BW29)='Final FTE By Grade'!G29</f>
        <v>1</v>
      </c>
      <c r="H29" s="6" t="b">
        <f>SUMIF('Final FTE BGBP'!$C$3:$BW$3,H$4,'Final FTE BGBP'!$C29:$BW29)='Final FTE By Grade'!H29</f>
        <v>1</v>
      </c>
      <c r="I29" s="6" t="b">
        <f>SUMIF('Final FTE BGBP'!$C$3:$BW$3,I$4,'Final FTE BGBP'!$C29:$BW29)='Final FTE By Grade'!I29</f>
        <v>1</v>
      </c>
      <c r="J29" s="6" t="b">
        <f>SUMIF('Final FTE BGBP'!$C$3:$BW$3,J$4,'Final FTE BGBP'!$C29:$BW29)='Final FTE By Grade'!J29</f>
        <v>1</v>
      </c>
      <c r="K29" s="6" t="b">
        <f>SUMIF('Final FTE BGBP'!$C$3:$BW$3,K$4,'Final FTE BGBP'!$C29:$BW29)='Final FTE By Grade'!K29</f>
        <v>1</v>
      </c>
      <c r="L29" s="6" t="b">
        <f>SUMIF('Final FTE BGBP'!$C$3:$BW$3,L$4,'Final FTE BGBP'!$C29:$BW29)='Final FTE By Grade'!L29</f>
        <v>1</v>
      </c>
      <c r="M29" s="6" t="b">
        <f>SUMIF('Final FTE BGBP'!$C$3:$BW$3,M$4,'Final FTE BGBP'!$C29:$BW29)='Final FTE By Grade'!M29</f>
        <v>1</v>
      </c>
      <c r="N29" s="6" t="b">
        <f>SUMIF('Final FTE BGBP'!$C$3:$BW$3,N$4,'Final FTE BGBP'!$C29:$BW29)='Final FTE By Grade'!N29</f>
        <v>1</v>
      </c>
      <c r="O29" s="6" t="b">
        <f>SUMIF('Final FTE BGBP'!$C$3:$BW$3,O$4,'Final FTE BGBP'!$C29:$BW29)='Final FTE By Grade'!O29</f>
        <v>1</v>
      </c>
      <c r="P29" s="6" t="b">
        <f>SUMIF('Final FTE BGBP'!$C$3:$BW$3,P$4,'Final FTE BGBP'!$C29:$BW29)='Final FTE By Grade'!P29</f>
        <v>1</v>
      </c>
      <c r="Q29" s="6" t="b">
        <f>'Final FTE BGBP'!BX29='Final FTE By Grade'!Q29</f>
        <v>1</v>
      </c>
    </row>
    <row r="30" spans="1:17" ht="15">
      <c r="A30" s="6">
        <v>26</v>
      </c>
      <c r="B30" s="6" t="s">
        <v>37</v>
      </c>
      <c r="C30" s="6" t="b">
        <f>SUMIF('Final FTE BGBP'!$C$3:$BW$3,C$4,'Final FTE BGBP'!$C30:$BW30)='Final FTE By Grade'!C30</f>
        <v>1</v>
      </c>
      <c r="D30" s="6" t="b">
        <f>SUMIF('Final FTE BGBP'!$C$3:$BW$3,D$4,'Final FTE BGBP'!$C30:$BW30)='Final FTE By Grade'!D30</f>
        <v>1</v>
      </c>
      <c r="E30" s="6" t="b">
        <f>SUMIF('Final FTE BGBP'!$C$3:$BW$3,E$4,'Final FTE BGBP'!$C30:$BW30)='Final FTE By Grade'!E30</f>
        <v>1</v>
      </c>
      <c r="F30" s="6" t="b">
        <f>SUMIF('Final FTE BGBP'!$C$3:$BW$3,F$4,'Final FTE BGBP'!$C30:$BW30)='Final FTE By Grade'!F30</f>
        <v>1</v>
      </c>
      <c r="G30" s="6" t="b">
        <f>SUMIF('Final FTE BGBP'!$C$3:$BW$3,G$4,'Final FTE BGBP'!$C30:$BW30)='Final FTE By Grade'!G30</f>
        <v>1</v>
      </c>
      <c r="H30" s="6" t="b">
        <f>SUMIF('Final FTE BGBP'!$C$3:$BW$3,H$4,'Final FTE BGBP'!$C30:$BW30)='Final FTE By Grade'!H30</f>
        <v>1</v>
      </c>
      <c r="I30" s="6" t="b">
        <f>SUMIF('Final FTE BGBP'!$C$3:$BW$3,I$4,'Final FTE BGBP'!$C30:$BW30)='Final FTE By Grade'!I30</f>
        <v>1</v>
      </c>
      <c r="J30" s="6" t="b">
        <f>SUMIF('Final FTE BGBP'!$C$3:$BW$3,J$4,'Final FTE BGBP'!$C30:$BW30)='Final FTE By Grade'!J30</f>
        <v>1</v>
      </c>
      <c r="K30" s="6" t="b">
        <f>SUMIF('Final FTE BGBP'!$C$3:$BW$3,K$4,'Final FTE BGBP'!$C30:$BW30)='Final FTE By Grade'!K30</f>
        <v>1</v>
      </c>
      <c r="L30" s="6" t="b">
        <f>SUMIF('Final FTE BGBP'!$C$3:$BW$3,L$4,'Final FTE BGBP'!$C30:$BW30)='Final FTE By Grade'!L30</f>
        <v>1</v>
      </c>
      <c r="M30" s="6" t="b">
        <f>SUMIF('Final FTE BGBP'!$C$3:$BW$3,M$4,'Final FTE BGBP'!$C30:$BW30)='Final FTE By Grade'!M30</f>
        <v>1</v>
      </c>
      <c r="N30" s="6" t="b">
        <f>SUMIF('Final FTE BGBP'!$C$3:$BW$3,N$4,'Final FTE BGBP'!$C30:$BW30)='Final FTE By Grade'!N30</f>
        <v>1</v>
      </c>
      <c r="O30" s="6" t="b">
        <f>SUMIF('Final FTE BGBP'!$C$3:$BW$3,O$4,'Final FTE BGBP'!$C30:$BW30)='Final FTE By Grade'!O30</f>
        <v>1</v>
      </c>
      <c r="P30" s="6" t="b">
        <f>SUMIF('Final FTE BGBP'!$C$3:$BW$3,P$4,'Final FTE BGBP'!$C30:$BW30)='Final FTE By Grade'!P30</f>
        <v>1</v>
      </c>
      <c r="Q30" s="6" t="b">
        <f>'Final FTE BGBP'!BX30='Final FTE By Grade'!Q30</f>
        <v>1</v>
      </c>
    </row>
    <row r="31" spans="1:17" ht="15">
      <c r="A31" s="6">
        <v>27</v>
      </c>
      <c r="B31" s="6" t="s">
        <v>38</v>
      </c>
      <c r="C31" s="6" t="b">
        <f>SUMIF('Final FTE BGBP'!$C$3:$BW$3,C$4,'Final FTE BGBP'!$C31:$BW31)='Final FTE By Grade'!C31</f>
        <v>1</v>
      </c>
      <c r="D31" s="6" t="b">
        <f>SUMIF('Final FTE BGBP'!$C$3:$BW$3,D$4,'Final FTE BGBP'!$C31:$BW31)='Final FTE By Grade'!D31</f>
        <v>1</v>
      </c>
      <c r="E31" s="6" t="b">
        <f>SUMIF('Final FTE BGBP'!$C$3:$BW$3,E$4,'Final FTE BGBP'!$C31:$BW31)='Final FTE By Grade'!E31</f>
        <v>1</v>
      </c>
      <c r="F31" s="6" t="b">
        <f>SUMIF('Final FTE BGBP'!$C$3:$BW$3,F$4,'Final FTE BGBP'!$C31:$BW31)='Final FTE By Grade'!F31</f>
        <v>1</v>
      </c>
      <c r="G31" s="6" t="b">
        <f>SUMIF('Final FTE BGBP'!$C$3:$BW$3,G$4,'Final FTE BGBP'!$C31:$BW31)='Final FTE By Grade'!G31</f>
        <v>1</v>
      </c>
      <c r="H31" s="6" t="b">
        <f>SUMIF('Final FTE BGBP'!$C$3:$BW$3,H$4,'Final FTE BGBP'!$C31:$BW31)='Final FTE By Grade'!H31</f>
        <v>1</v>
      </c>
      <c r="I31" s="6" t="b">
        <f>SUMIF('Final FTE BGBP'!$C$3:$BW$3,I$4,'Final FTE BGBP'!$C31:$BW31)='Final FTE By Grade'!I31</f>
        <v>1</v>
      </c>
      <c r="J31" s="6" t="b">
        <f>SUMIF('Final FTE BGBP'!$C$3:$BW$3,J$4,'Final FTE BGBP'!$C31:$BW31)='Final FTE By Grade'!J31</f>
        <v>1</v>
      </c>
      <c r="K31" s="6" t="b">
        <f>SUMIF('Final FTE BGBP'!$C$3:$BW$3,K$4,'Final FTE BGBP'!$C31:$BW31)='Final FTE By Grade'!K31</f>
        <v>1</v>
      </c>
      <c r="L31" s="6" t="b">
        <f>SUMIF('Final FTE BGBP'!$C$3:$BW$3,L$4,'Final FTE BGBP'!$C31:$BW31)='Final FTE By Grade'!L31</f>
        <v>1</v>
      </c>
      <c r="M31" s="6" t="b">
        <f>SUMIF('Final FTE BGBP'!$C$3:$BW$3,M$4,'Final FTE BGBP'!$C31:$BW31)='Final FTE By Grade'!M31</f>
        <v>1</v>
      </c>
      <c r="N31" s="6" t="b">
        <f>SUMIF('Final FTE BGBP'!$C$3:$BW$3,N$4,'Final FTE BGBP'!$C31:$BW31)='Final FTE By Grade'!N31</f>
        <v>1</v>
      </c>
      <c r="O31" s="6" t="b">
        <f>SUMIF('Final FTE BGBP'!$C$3:$BW$3,O$4,'Final FTE BGBP'!$C31:$BW31)='Final FTE By Grade'!O31</f>
        <v>1</v>
      </c>
      <c r="P31" s="6" t="b">
        <f>SUMIF('Final FTE BGBP'!$C$3:$BW$3,P$4,'Final FTE BGBP'!$C31:$BW31)='Final FTE By Grade'!P31</f>
        <v>1</v>
      </c>
      <c r="Q31" s="6" t="b">
        <f>'Final FTE BGBP'!BX31='Final FTE By Grade'!Q31</f>
        <v>1</v>
      </c>
    </row>
    <row r="32" spans="1:17" ht="15">
      <c r="A32" s="6">
        <v>28</v>
      </c>
      <c r="B32" s="6" t="s">
        <v>39</v>
      </c>
      <c r="C32" s="6" t="b">
        <f>SUMIF('Final FTE BGBP'!$C$3:$BW$3,C$4,'Final FTE BGBP'!$C32:$BW32)='Final FTE By Grade'!C32</f>
        <v>1</v>
      </c>
      <c r="D32" s="6" t="b">
        <f>SUMIF('Final FTE BGBP'!$C$3:$BW$3,D$4,'Final FTE BGBP'!$C32:$BW32)='Final FTE By Grade'!D32</f>
        <v>1</v>
      </c>
      <c r="E32" s="6" t="b">
        <f>SUMIF('Final FTE BGBP'!$C$3:$BW$3,E$4,'Final FTE BGBP'!$C32:$BW32)='Final FTE By Grade'!E32</f>
        <v>1</v>
      </c>
      <c r="F32" s="6" t="b">
        <f>SUMIF('Final FTE BGBP'!$C$3:$BW$3,F$4,'Final FTE BGBP'!$C32:$BW32)='Final FTE By Grade'!F32</f>
        <v>1</v>
      </c>
      <c r="G32" s="6" t="b">
        <f>SUMIF('Final FTE BGBP'!$C$3:$BW$3,G$4,'Final FTE BGBP'!$C32:$BW32)='Final FTE By Grade'!G32</f>
        <v>1</v>
      </c>
      <c r="H32" s="6" t="b">
        <f>SUMIF('Final FTE BGBP'!$C$3:$BW$3,H$4,'Final FTE BGBP'!$C32:$BW32)='Final FTE By Grade'!H32</f>
        <v>1</v>
      </c>
      <c r="I32" s="6" t="b">
        <f>SUMIF('Final FTE BGBP'!$C$3:$BW$3,I$4,'Final FTE BGBP'!$C32:$BW32)='Final FTE By Grade'!I32</f>
        <v>1</v>
      </c>
      <c r="J32" s="6" t="b">
        <f>SUMIF('Final FTE BGBP'!$C$3:$BW$3,J$4,'Final FTE BGBP'!$C32:$BW32)='Final FTE By Grade'!J32</f>
        <v>1</v>
      </c>
      <c r="K32" s="6" t="b">
        <f>SUMIF('Final FTE BGBP'!$C$3:$BW$3,K$4,'Final FTE BGBP'!$C32:$BW32)='Final FTE By Grade'!K32</f>
        <v>1</v>
      </c>
      <c r="L32" s="6" t="b">
        <f>SUMIF('Final FTE BGBP'!$C$3:$BW$3,L$4,'Final FTE BGBP'!$C32:$BW32)='Final FTE By Grade'!L32</f>
        <v>1</v>
      </c>
      <c r="M32" s="6" t="b">
        <f>SUMIF('Final FTE BGBP'!$C$3:$BW$3,M$4,'Final FTE BGBP'!$C32:$BW32)='Final FTE By Grade'!M32</f>
        <v>1</v>
      </c>
      <c r="N32" s="6" t="b">
        <f>SUMIF('Final FTE BGBP'!$C$3:$BW$3,N$4,'Final FTE BGBP'!$C32:$BW32)='Final FTE By Grade'!N32</f>
        <v>1</v>
      </c>
      <c r="O32" s="6" t="b">
        <f>SUMIF('Final FTE BGBP'!$C$3:$BW$3,O$4,'Final FTE BGBP'!$C32:$BW32)='Final FTE By Grade'!O32</f>
        <v>1</v>
      </c>
      <c r="P32" s="6" t="b">
        <f>SUMIF('Final FTE BGBP'!$C$3:$BW$3,P$4,'Final FTE BGBP'!$C32:$BW32)='Final FTE By Grade'!P32</f>
        <v>1</v>
      </c>
      <c r="Q32" s="6" t="b">
        <f>'Final FTE BGBP'!BX32='Final FTE By Grade'!Q32</f>
        <v>1</v>
      </c>
    </row>
    <row r="33" spans="1:17" ht="15">
      <c r="A33" s="6">
        <v>29</v>
      </c>
      <c r="B33" s="6" t="s">
        <v>40</v>
      </c>
      <c r="C33" s="6" t="b">
        <f>SUMIF('Final FTE BGBP'!$C$3:$BW$3,C$4,'Final FTE BGBP'!$C33:$BW33)='Final FTE By Grade'!C33</f>
        <v>1</v>
      </c>
      <c r="D33" s="6" t="b">
        <f>SUMIF('Final FTE BGBP'!$C$3:$BW$3,D$4,'Final FTE BGBP'!$C33:$BW33)='Final FTE By Grade'!D33</f>
        <v>1</v>
      </c>
      <c r="E33" s="6" t="b">
        <f>SUMIF('Final FTE BGBP'!$C$3:$BW$3,E$4,'Final FTE BGBP'!$C33:$BW33)='Final FTE By Grade'!E33</f>
        <v>1</v>
      </c>
      <c r="F33" s="6" t="b">
        <f>SUMIF('Final FTE BGBP'!$C$3:$BW$3,F$4,'Final FTE BGBP'!$C33:$BW33)='Final FTE By Grade'!F33</f>
        <v>1</v>
      </c>
      <c r="G33" s="6" t="b">
        <f>SUMIF('Final FTE BGBP'!$C$3:$BW$3,G$4,'Final FTE BGBP'!$C33:$BW33)='Final FTE By Grade'!G33</f>
        <v>1</v>
      </c>
      <c r="H33" s="6" t="b">
        <f>SUMIF('Final FTE BGBP'!$C$3:$BW$3,H$4,'Final FTE BGBP'!$C33:$BW33)='Final FTE By Grade'!H33</f>
        <v>1</v>
      </c>
      <c r="I33" s="6" t="b">
        <f>SUMIF('Final FTE BGBP'!$C$3:$BW$3,I$4,'Final FTE BGBP'!$C33:$BW33)='Final FTE By Grade'!I33</f>
        <v>1</v>
      </c>
      <c r="J33" s="6" t="b">
        <f>SUMIF('Final FTE BGBP'!$C$3:$BW$3,J$4,'Final FTE BGBP'!$C33:$BW33)='Final FTE By Grade'!J33</f>
        <v>1</v>
      </c>
      <c r="K33" s="6" t="b">
        <f>SUMIF('Final FTE BGBP'!$C$3:$BW$3,K$4,'Final FTE BGBP'!$C33:$BW33)='Final FTE By Grade'!K33</f>
        <v>1</v>
      </c>
      <c r="L33" s="6" t="b">
        <f>SUMIF('Final FTE BGBP'!$C$3:$BW$3,L$4,'Final FTE BGBP'!$C33:$BW33)='Final FTE By Grade'!L33</f>
        <v>1</v>
      </c>
      <c r="M33" s="6" t="b">
        <f>SUMIF('Final FTE BGBP'!$C$3:$BW$3,M$4,'Final FTE BGBP'!$C33:$BW33)='Final FTE By Grade'!M33</f>
        <v>1</v>
      </c>
      <c r="N33" s="6" t="b">
        <f>SUMIF('Final FTE BGBP'!$C$3:$BW$3,N$4,'Final FTE BGBP'!$C33:$BW33)='Final FTE By Grade'!N33</f>
        <v>1</v>
      </c>
      <c r="O33" s="6" t="b">
        <f>SUMIF('Final FTE BGBP'!$C$3:$BW$3,O$4,'Final FTE BGBP'!$C33:$BW33)='Final FTE By Grade'!O33</f>
        <v>1</v>
      </c>
      <c r="P33" s="6" t="b">
        <f>SUMIF('Final FTE BGBP'!$C$3:$BW$3,P$4,'Final FTE BGBP'!$C33:$BW33)='Final FTE By Grade'!P33</f>
        <v>1</v>
      </c>
      <c r="Q33" s="6" t="b">
        <f>'Final FTE BGBP'!BX33='Final FTE By Grade'!Q33</f>
        <v>1</v>
      </c>
    </row>
    <row r="34" spans="1:17" ht="15">
      <c r="A34" s="6">
        <v>30</v>
      </c>
      <c r="B34" s="6" t="s">
        <v>41</v>
      </c>
      <c r="C34" s="6" t="b">
        <f>SUMIF('Final FTE BGBP'!$C$3:$BW$3,C$4,'Final FTE BGBP'!$C34:$BW34)='Final FTE By Grade'!C34</f>
        <v>1</v>
      </c>
      <c r="D34" s="6" t="b">
        <f>SUMIF('Final FTE BGBP'!$C$3:$BW$3,D$4,'Final FTE BGBP'!$C34:$BW34)='Final FTE By Grade'!D34</f>
        <v>1</v>
      </c>
      <c r="E34" s="6" t="b">
        <f>SUMIF('Final FTE BGBP'!$C$3:$BW$3,E$4,'Final FTE BGBP'!$C34:$BW34)='Final FTE By Grade'!E34</f>
        <v>1</v>
      </c>
      <c r="F34" s="6" t="b">
        <f>SUMIF('Final FTE BGBP'!$C$3:$BW$3,F$4,'Final FTE BGBP'!$C34:$BW34)='Final FTE By Grade'!F34</f>
        <v>1</v>
      </c>
      <c r="G34" s="6" t="b">
        <f>SUMIF('Final FTE BGBP'!$C$3:$BW$3,G$4,'Final FTE BGBP'!$C34:$BW34)='Final FTE By Grade'!G34</f>
        <v>1</v>
      </c>
      <c r="H34" s="6" t="b">
        <f>SUMIF('Final FTE BGBP'!$C$3:$BW$3,H$4,'Final FTE BGBP'!$C34:$BW34)='Final FTE By Grade'!H34</f>
        <v>1</v>
      </c>
      <c r="I34" s="6" t="b">
        <f>SUMIF('Final FTE BGBP'!$C$3:$BW$3,I$4,'Final FTE BGBP'!$C34:$BW34)='Final FTE By Grade'!I34</f>
        <v>1</v>
      </c>
      <c r="J34" s="6" t="b">
        <f>SUMIF('Final FTE BGBP'!$C$3:$BW$3,J$4,'Final FTE BGBP'!$C34:$BW34)='Final FTE By Grade'!J34</f>
        <v>1</v>
      </c>
      <c r="K34" s="6" t="b">
        <f>SUMIF('Final FTE BGBP'!$C$3:$BW$3,K$4,'Final FTE BGBP'!$C34:$BW34)='Final FTE By Grade'!K34</f>
        <v>1</v>
      </c>
      <c r="L34" s="6" t="b">
        <f>SUMIF('Final FTE BGBP'!$C$3:$BW$3,L$4,'Final FTE BGBP'!$C34:$BW34)='Final FTE By Grade'!L34</f>
        <v>1</v>
      </c>
      <c r="M34" s="6" t="b">
        <f>SUMIF('Final FTE BGBP'!$C$3:$BW$3,M$4,'Final FTE BGBP'!$C34:$BW34)='Final FTE By Grade'!M34</f>
        <v>1</v>
      </c>
      <c r="N34" s="6" t="b">
        <f>SUMIF('Final FTE BGBP'!$C$3:$BW$3,N$4,'Final FTE BGBP'!$C34:$BW34)='Final FTE By Grade'!N34</f>
        <v>1</v>
      </c>
      <c r="O34" s="6" t="b">
        <f>SUMIF('Final FTE BGBP'!$C$3:$BW$3,O$4,'Final FTE BGBP'!$C34:$BW34)='Final FTE By Grade'!O34</f>
        <v>1</v>
      </c>
      <c r="P34" s="6" t="b">
        <f>SUMIF('Final FTE BGBP'!$C$3:$BW$3,P$4,'Final FTE BGBP'!$C34:$BW34)='Final FTE By Grade'!P34</f>
        <v>1</v>
      </c>
      <c r="Q34" s="6" t="b">
        <f>'Final FTE BGBP'!BX34='Final FTE By Grade'!Q34</f>
        <v>1</v>
      </c>
    </row>
    <row r="35" spans="1:17" ht="15">
      <c r="A35" s="6">
        <v>31</v>
      </c>
      <c r="B35" s="6" t="s">
        <v>42</v>
      </c>
      <c r="C35" s="6" t="b">
        <f>SUMIF('Final FTE BGBP'!$C$3:$BW$3,C$4,'Final FTE BGBP'!$C35:$BW35)='Final FTE By Grade'!C35</f>
        <v>1</v>
      </c>
      <c r="D35" s="6" t="b">
        <f>SUMIF('Final FTE BGBP'!$C$3:$BW$3,D$4,'Final FTE BGBP'!$C35:$BW35)='Final FTE By Grade'!D35</f>
        <v>1</v>
      </c>
      <c r="E35" s="6" t="b">
        <f>SUMIF('Final FTE BGBP'!$C$3:$BW$3,E$4,'Final FTE BGBP'!$C35:$BW35)='Final FTE By Grade'!E35</f>
        <v>1</v>
      </c>
      <c r="F35" s="6" t="b">
        <f>SUMIF('Final FTE BGBP'!$C$3:$BW$3,F$4,'Final FTE BGBP'!$C35:$BW35)='Final FTE By Grade'!F35</f>
        <v>1</v>
      </c>
      <c r="G35" s="6" t="b">
        <f>SUMIF('Final FTE BGBP'!$C$3:$BW$3,G$4,'Final FTE BGBP'!$C35:$BW35)='Final FTE By Grade'!G35</f>
        <v>1</v>
      </c>
      <c r="H35" s="6" t="b">
        <f>SUMIF('Final FTE BGBP'!$C$3:$BW$3,H$4,'Final FTE BGBP'!$C35:$BW35)='Final FTE By Grade'!H35</f>
        <v>1</v>
      </c>
      <c r="I35" s="6" t="b">
        <f>SUMIF('Final FTE BGBP'!$C$3:$BW$3,I$4,'Final FTE BGBP'!$C35:$BW35)='Final FTE By Grade'!I35</f>
        <v>1</v>
      </c>
      <c r="J35" s="6" t="b">
        <f>SUMIF('Final FTE BGBP'!$C$3:$BW$3,J$4,'Final FTE BGBP'!$C35:$BW35)='Final FTE By Grade'!J35</f>
        <v>1</v>
      </c>
      <c r="K35" s="6" t="b">
        <f>SUMIF('Final FTE BGBP'!$C$3:$BW$3,K$4,'Final FTE BGBP'!$C35:$BW35)='Final FTE By Grade'!K35</f>
        <v>1</v>
      </c>
      <c r="L35" s="6" t="b">
        <f>SUMIF('Final FTE BGBP'!$C$3:$BW$3,L$4,'Final FTE BGBP'!$C35:$BW35)='Final FTE By Grade'!L35</f>
        <v>1</v>
      </c>
      <c r="M35" s="6" t="b">
        <f>SUMIF('Final FTE BGBP'!$C$3:$BW$3,M$4,'Final FTE BGBP'!$C35:$BW35)='Final FTE By Grade'!M35</f>
        <v>1</v>
      </c>
      <c r="N35" s="6" t="b">
        <f>SUMIF('Final FTE BGBP'!$C$3:$BW$3,N$4,'Final FTE BGBP'!$C35:$BW35)='Final FTE By Grade'!N35</f>
        <v>1</v>
      </c>
      <c r="O35" s="6" t="b">
        <f>SUMIF('Final FTE BGBP'!$C$3:$BW$3,O$4,'Final FTE BGBP'!$C35:$BW35)='Final FTE By Grade'!O35</f>
        <v>1</v>
      </c>
      <c r="P35" s="6" t="b">
        <f>SUMIF('Final FTE BGBP'!$C$3:$BW$3,P$4,'Final FTE BGBP'!$C35:$BW35)='Final FTE By Grade'!P35</f>
        <v>1</v>
      </c>
      <c r="Q35" s="6" t="b">
        <f>'Final FTE BGBP'!BX35='Final FTE By Grade'!Q35</f>
        <v>1</v>
      </c>
    </row>
    <row r="36" spans="1:17" ht="15">
      <c r="A36" s="6">
        <v>32</v>
      </c>
      <c r="B36" s="6" t="s">
        <v>43</v>
      </c>
      <c r="C36" s="6" t="b">
        <f>SUMIF('Final FTE BGBP'!$C$3:$BW$3,C$4,'Final FTE BGBP'!$C36:$BW36)='Final FTE By Grade'!C36</f>
        <v>1</v>
      </c>
      <c r="D36" s="6" t="b">
        <f>SUMIF('Final FTE BGBP'!$C$3:$BW$3,D$4,'Final FTE BGBP'!$C36:$BW36)='Final FTE By Grade'!D36</f>
        <v>1</v>
      </c>
      <c r="E36" s="6" t="b">
        <f>SUMIF('Final FTE BGBP'!$C$3:$BW$3,E$4,'Final FTE BGBP'!$C36:$BW36)='Final FTE By Grade'!E36</f>
        <v>1</v>
      </c>
      <c r="F36" s="6" t="b">
        <f>SUMIF('Final FTE BGBP'!$C$3:$BW$3,F$4,'Final FTE BGBP'!$C36:$BW36)='Final FTE By Grade'!F36</f>
        <v>1</v>
      </c>
      <c r="G36" s="6" t="b">
        <f>SUMIF('Final FTE BGBP'!$C$3:$BW$3,G$4,'Final FTE BGBP'!$C36:$BW36)='Final FTE By Grade'!G36</f>
        <v>1</v>
      </c>
      <c r="H36" s="6" t="b">
        <f>SUMIF('Final FTE BGBP'!$C$3:$BW$3,H$4,'Final FTE BGBP'!$C36:$BW36)='Final FTE By Grade'!H36</f>
        <v>1</v>
      </c>
      <c r="I36" s="6" t="b">
        <f>SUMIF('Final FTE BGBP'!$C$3:$BW$3,I$4,'Final FTE BGBP'!$C36:$BW36)='Final FTE By Grade'!I36</f>
        <v>1</v>
      </c>
      <c r="J36" s="6" t="b">
        <f>SUMIF('Final FTE BGBP'!$C$3:$BW$3,J$4,'Final FTE BGBP'!$C36:$BW36)='Final FTE By Grade'!J36</f>
        <v>1</v>
      </c>
      <c r="K36" s="6" t="b">
        <f>SUMIF('Final FTE BGBP'!$C$3:$BW$3,K$4,'Final FTE BGBP'!$C36:$BW36)='Final FTE By Grade'!K36</f>
        <v>1</v>
      </c>
      <c r="L36" s="6" t="b">
        <f>SUMIF('Final FTE BGBP'!$C$3:$BW$3,L$4,'Final FTE BGBP'!$C36:$BW36)='Final FTE By Grade'!L36</f>
        <v>1</v>
      </c>
      <c r="M36" s="6" t="b">
        <f>SUMIF('Final FTE BGBP'!$C$3:$BW$3,M$4,'Final FTE BGBP'!$C36:$BW36)='Final FTE By Grade'!M36</f>
        <v>1</v>
      </c>
      <c r="N36" s="6" t="b">
        <f>SUMIF('Final FTE BGBP'!$C$3:$BW$3,N$4,'Final FTE BGBP'!$C36:$BW36)='Final FTE By Grade'!N36</f>
        <v>1</v>
      </c>
      <c r="O36" s="6" t="b">
        <f>SUMIF('Final FTE BGBP'!$C$3:$BW$3,O$4,'Final FTE BGBP'!$C36:$BW36)='Final FTE By Grade'!O36</f>
        <v>1</v>
      </c>
      <c r="P36" s="6" t="b">
        <f>SUMIF('Final FTE BGBP'!$C$3:$BW$3,P$4,'Final FTE BGBP'!$C36:$BW36)='Final FTE By Grade'!P36</f>
        <v>1</v>
      </c>
      <c r="Q36" s="6" t="b">
        <f>'Final FTE BGBP'!BX36='Final FTE By Grade'!Q36</f>
        <v>1</v>
      </c>
    </row>
    <row r="37" spans="1:17" ht="15">
      <c r="A37" s="6">
        <v>33</v>
      </c>
      <c r="B37" s="6" t="s">
        <v>44</v>
      </c>
      <c r="C37" s="6" t="b">
        <f>SUMIF('Final FTE BGBP'!$C$3:$BW$3,C$4,'Final FTE BGBP'!$C37:$BW37)='Final FTE By Grade'!C37</f>
        <v>1</v>
      </c>
      <c r="D37" s="6" t="b">
        <f>SUMIF('Final FTE BGBP'!$C$3:$BW$3,D$4,'Final FTE BGBP'!$C37:$BW37)='Final FTE By Grade'!D37</f>
        <v>1</v>
      </c>
      <c r="E37" s="6" t="b">
        <f>SUMIF('Final FTE BGBP'!$C$3:$BW$3,E$4,'Final FTE BGBP'!$C37:$BW37)='Final FTE By Grade'!E37</f>
        <v>1</v>
      </c>
      <c r="F37" s="6" t="b">
        <f>SUMIF('Final FTE BGBP'!$C$3:$BW$3,F$4,'Final FTE BGBP'!$C37:$BW37)='Final FTE By Grade'!F37</f>
        <v>1</v>
      </c>
      <c r="G37" s="6" t="b">
        <f>SUMIF('Final FTE BGBP'!$C$3:$BW$3,G$4,'Final FTE BGBP'!$C37:$BW37)='Final FTE By Grade'!G37</f>
        <v>1</v>
      </c>
      <c r="H37" s="6" t="b">
        <f>SUMIF('Final FTE BGBP'!$C$3:$BW$3,H$4,'Final FTE BGBP'!$C37:$BW37)='Final FTE By Grade'!H37</f>
        <v>1</v>
      </c>
      <c r="I37" s="6" t="b">
        <f>SUMIF('Final FTE BGBP'!$C$3:$BW$3,I$4,'Final FTE BGBP'!$C37:$BW37)='Final FTE By Grade'!I37</f>
        <v>1</v>
      </c>
      <c r="J37" s="6" t="b">
        <f>SUMIF('Final FTE BGBP'!$C$3:$BW$3,J$4,'Final FTE BGBP'!$C37:$BW37)='Final FTE By Grade'!J37</f>
        <v>1</v>
      </c>
      <c r="K37" s="6" t="b">
        <f>SUMIF('Final FTE BGBP'!$C$3:$BW$3,K$4,'Final FTE BGBP'!$C37:$BW37)='Final FTE By Grade'!K37</f>
        <v>1</v>
      </c>
      <c r="L37" s="6" t="b">
        <f>SUMIF('Final FTE BGBP'!$C$3:$BW$3,L$4,'Final FTE BGBP'!$C37:$BW37)='Final FTE By Grade'!L37</f>
        <v>1</v>
      </c>
      <c r="M37" s="6" t="b">
        <f>SUMIF('Final FTE BGBP'!$C$3:$BW$3,M$4,'Final FTE BGBP'!$C37:$BW37)='Final FTE By Grade'!M37</f>
        <v>1</v>
      </c>
      <c r="N37" s="6" t="b">
        <f>SUMIF('Final FTE BGBP'!$C$3:$BW$3,N$4,'Final FTE BGBP'!$C37:$BW37)='Final FTE By Grade'!N37</f>
        <v>1</v>
      </c>
      <c r="O37" s="6" t="b">
        <f>SUMIF('Final FTE BGBP'!$C$3:$BW$3,O$4,'Final FTE BGBP'!$C37:$BW37)='Final FTE By Grade'!O37</f>
        <v>1</v>
      </c>
      <c r="P37" s="6" t="b">
        <f>SUMIF('Final FTE BGBP'!$C$3:$BW$3,P$4,'Final FTE BGBP'!$C37:$BW37)='Final FTE By Grade'!P37</f>
        <v>1</v>
      </c>
      <c r="Q37" s="6" t="b">
        <f>'Final FTE BGBP'!BX37='Final FTE By Grade'!Q37</f>
        <v>1</v>
      </c>
    </row>
    <row r="38" spans="1:17" ht="15">
      <c r="A38" s="6">
        <v>34</v>
      </c>
      <c r="B38" s="6" t="s">
        <v>45</v>
      </c>
      <c r="C38" s="6" t="b">
        <f>SUMIF('Final FTE BGBP'!$C$3:$BW$3,C$4,'Final FTE BGBP'!$C38:$BW38)='Final FTE By Grade'!C38</f>
        <v>1</v>
      </c>
      <c r="D38" s="6" t="b">
        <f>SUMIF('Final FTE BGBP'!$C$3:$BW$3,D$4,'Final FTE BGBP'!$C38:$BW38)='Final FTE By Grade'!D38</f>
        <v>1</v>
      </c>
      <c r="E38" s="6" t="b">
        <f>SUMIF('Final FTE BGBP'!$C$3:$BW$3,E$4,'Final FTE BGBP'!$C38:$BW38)='Final FTE By Grade'!E38</f>
        <v>1</v>
      </c>
      <c r="F38" s="6" t="b">
        <f>SUMIF('Final FTE BGBP'!$C$3:$BW$3,F$4,'Final FTE BGBP'!$C38:$BW38)='Final FTE By Grade'!F38</f>
        <v>1</v>
      </c>
      <c r="G38" s="6" t="b">
        <f>SUMIF('Final FTE BGBP'!$C$3:$BW$3,G$4,'Final FTE BGBP'!$C38:$BW38)='Final FTE By Grade'!G38</f>
        <v>1</v>
      </c>
      <c r="H38" s="6" t="b">
        <f>SUMIF('Final FTE BGBP'!$C$3:$BW$3,H$4,'Final FTE BGBP'!$C38:$BW38)='Final FTE By Grade'!H38</f>
        <v>1</v>
      </c>
      <c r="I38" s="6" t="b">
        <f>SUMIF('Final FTE BGBP'!$C$3:$BW$3,I$4,'Final FTE BGBP'!$C38:$BW38)='Final FTE By Grade'!I38</f>
        <v>1</v>
      </c>
      <c r="J38" s="6" t="b">
        <f>SUMIF('Final FTE BGBP'!$C$3:$BW$3,J$4,'Final FTE BGBP'!$C38:$BW38)='Final FTE By Grade'!J38</f>
        <v>1</v>
      </c>
      <c r="K38" s="6" t="b">
        <f>SUMIF('Final FTE BGBP'!$C$3:$BW$3,K$4,'Final FTE BGBP'!$C38:$BW38)='Final FTE By Grade'!K38</f>
        <v>1</v>
      </c>
      <c r="L38" s="6" t="b">
        <f>SUMIF('Final FTE BGBP'!$C$3:$BW$3,L$4,'Final FTE BGBP'!$C38:$BW38)='Final FTE By Grade'!L38</f>
        <v>1</v>
      </c>
      <c r="M38" s="6" t="b">
        <f>SUMIF('Final FTE BGBP'!$C$3:$BW$3,M$4,'Final FTE BGBP'!$C38:$BW38)='Final FTE By Grade'!M38</f>
        <v>1</v>
      </c>
      <c r="N38" s="6" t="b">
        <f>SUMIF('Final FTE BGBP'!$C$3:$BW$3,N$4,'Final FTE BGBP'!$C38:$BW38)='Final FTE By Grade'!N38</f>
        <v>1</v>
      </c>
      <c r="O38" s="6" t="b">
        <f>SUMIF('Final FTE BGBP'!$C$3:$BW$3,O$4,'Final FTE BGBP'!$C38:$BW38)='Final FTE By Grade'!O38</f>
        <v>1</v>
      </c>
      <c r="P38" s="6" t="b">
        <f>SUMIF('Final FTE BGBP'!$C$3:$BW$3,P$4,'Final FTE BGBP'!$C38:$BW38)='Final FTE By Grade'!P38</f>
        <v>1</v>
      </c>
      <c r="Q38" s="6" t="b">
        <f>'Final FTE BGBP'!BX38='Final FTE By Grade'!Q38</f>
        <v>1</v>
      </c>
    </row>
    <row r="39" spans="1:17" ht="15">
      <c r="A39" s="6">
        <v>35</v>
      </c>
      <c r="B39" s="6" t="s">
        <v>46</v>
      </c>
      <c r="C39" s="6" t="b">
        <f>SUMIF('Final FTE BGBP'!$C$3:$BW$3,C$4,'Final FTE BGBP'!$C39:$BW39)='Final FTE By Grade'!C39</f>
        <v>1</v>
      </c>
      <c r="D39" s="6" t="b">
        <f>SUMIF('Final FTE BGBP'!$C$3:$BW$3,D$4,'Final FTE BGBP'!$C39:$BW39)='Final FTE By Grade'!D39</f>
        <v>1</v>
      </c>
      <c r="E39" s="6" t="b">
        <f>SUMIF('Final FTE BGBP'!$C$3:$BW$3,E$4,'Final FTE BGBP'!$C39:$BW39)='Final FTE By Grade'!E39</f>
        <v>1</v>
      </c>
      <c r="F39" s="6" t="b">
        <f>SUMIF('Final FTE BGBP'!$C$3:$BW$3,F$4,'Final FTE BGBP'!$C39:$BW39)='Final FTE By Grade'!F39</f>
        <v>1</v>
      </c>
      <c r="G39" s="6" t="b">
        <f>SUMIF('Final FTE BGBP'!$C$3:$BW$3,G$4,'Final FTE BGBP'!$C39:$BW39)='Final FTE By Grade'!G39</f>
        <v>1</v>
      </c>
      <c r="H39" s="6" t="b">
        <f>SUMIF('Final FTE BGBP'!$C$3:$BW$3,H$4,'Final FTE BGBP'!$C39:$BW39)='Final FTE By Grade'!H39</f>
        <v>1</v>
      </c>
      <c r="I39" s="6" t="b">
        <f>SUMIF('Final FTE BGBP'!$C$3:$BW$3,I$4,'Final FTE BGBP'!$C39:$BW39)='Final FTE By Grade'!I39</f>
        <v>1</v>
      </c>
      <c r="J39" s="6" t="b">
        <f>SUMIF('Final FTE BGBP'!$C$3:$BW$3,J$4,'Final FTE BGBP'!$C39:$BW39)='Final FTE By Grade'!J39</f>
        <v>1</v>
      </c>
      <c r="K39" s="6" t="b">
        <f>SUMIF('Final FTE BGBP'!$C$3:$BW$3,K$4,'Final FTE BGBP'!$C39:$BW39)='Final FTE By Grade'!K39</f>
        <v>1</v>
      </c>
      <c r="L39" s="6" t="b">
        <f>SUMIF('Final FTE BGBP'!$C$3:$BW$3,L$4,'Final FTE BGBP'!$C39:$BW39)='Final FTE By Grade'!L39</f>
        <v>1</v>
      </c>
      <c r="M39" s="6" t="b">
        <f>SUMIF('Final FTE BGBP'!$C$3:$BW$3,M$4,'Final FTE BGBP'!$C39:$BW39)='Final FTE By Grade'!M39</f>
        <v>1</v>
      </c>
      <c r="N39" s="6" t="b">
        <f>SUMIF('Final FTE BGBP'!$C$3:$BW$3,N$4,'Final FTE BGBP'!$C39:$BW39)='Final FTE By Grade'!N39</f>
        <v>1</v>
      </c>
      <c r="O39" s="6" t="b">
        <f>SUMIF('Final FTE BGBP'!$C$3:$BW$3,O$4,'Final FTE BGBP'!$C39:$BW39)='Final FTE By Grade'!O39</f>
        <v>1</v>
      </c>
      <c r="P39" s="6" t="b">
        <f>SUMIF('Final FTE BGBP'!$C$3:$BW$3,P$4,'Final FTE BGBP'!$C39:$BW39)='Final FTE By Grade'!P39</f>
        <v>1</v>
      </c>
      <c r="Q39" s="6" t="b">
        <f>'Final FTE BGBP'!BX39='Final FTE By Grade'!Q39</f>
        <v>1</v>
      </c>
    </row>
    <row r="40" spans="1:17" ht="15">
      <c r="A40" s="6">
        <v>36</v>
      </c>
      <c r="B40" s="6" t="s">
        <v>47</v>
      </c>
      <c r="C40" s="6" t="b">
        <f>SUMIF('Final FTE BGBP'!$C$3:$BW$3,C$4,'Final FTE BGBP'!$C40:$BW40)='Final FTE By Grade'!C40</f>
        <v>1</v>
      </c>
      <c r="D40" s="6" t="b">
        <f>SUMIF('Final FTE BGBP'!$C$3:$BW$3,D$4,'Final FTE BGBP'!$C40:$BW40)='Final FTE By Grade'!D40</f>
        <v>1</v>
      </c>
      <c r="E40" s="6" t="b">
        <f>SUMIF('Final FTE BGBP'!$C$3:$BW$3,E$4,'Final FTE BGBP'!$C40:$BW40)='Final FTE By Grade'!E40</f>
        <v>1</v>
      </c>
      <c r="F40" s="6" t="b">
        <f>SUMIF('Final FTE BGBP'!$C$3:$BW$3,F$4,'Final FTE BGBP'!$C40:$BW40)='Final FTE By Grade'!F40</f>
        <v>1</v>
      </c>
      <c r="G40" s="6" t="b">
        <f>SUMIF('Final FTE BGBP'!$C$3:$BW$3,G$4,'Final FTE BGBP'!$C40:$BW40)='Final FTE By Grade'!G40</f>
        <v>1</v>
      </c>
      <c r="H40" s="6" t="b">
        <f>SUMIF('Final FTE BGBP'!$C$3:$BW$3,H$4,'Final FTE BGBP'!$C40:$BW40)='Final FTE By Grade'!H40</f>
        <v>1</v>
      </c>
      <c r="I40" s="6" t="b">
        <f>SUMIF('Final FTE BGBP'!$C$3:$BW$3,I$4,'Final FTE BGBP'!$C40:$BW40)='Final FTE By Grade'!I40</f>
        <v>1</v>
      </c>
      <c r="J40" s="6" t="b">
        <f>SUMIF('Final FTE BGBP'!$C$3:$BW$3,J$4,'Final FTE BGBP'!$C40:$BW40)='Final FTE By Grade'!J40</f>
        <v>1</v>
      </c>
      <c r="K40" s="6" t="b">
        <f>SUMIF('Final FTE BGBP'!$C$3:$BW$3,K$4,'Final FTE BGBP'!$C40:$BW40)='Final FTE By Grade'!K40</f>
        <v>1</v>
      </c>
      <c r="L40" s="6" t="b">
        <f>SUMIF('Final FTE BGBP'!$C$3:$BW$3,L$4,'Final FTE BGBP'!$C40:$BW40)='Final FTE By Grade'!L40</f>
        <v>1</v>
      </c>
      <c r="M40" s="6" t="b">
        <f>SUMIF('Final FTE BGBP'!$C$3:$BW$3,M$4,'Final FTE BGBP'!$C40:$BW40)='Final FTE By Grade'!M40</f>
        <v>1</v>
      </c>
      <c r="N40" s="6" t="b">
        <f>SUMIF('Final FTE BGBP'!$C$3:$BW$3,N$4,'Final FTE BGBP'!$C40:$BW40)='Final FTE By Grade'!N40</f>
        <v>1</v>
      </c>
      <c r="O40" s="6" t="b">
        <f>SUMIF('Final FTE BGBP'!$C$3:$BW$3,O$4,'Final FTE BGBP'!$C40:$BW40)='Final FTE By Grade'!O40</f>
        <v>1</v>
      </c>
      <c r="P40" s="6" t="b">
        <f>SUMIF('Final FTE BGBP'!$C$3:$BW$3,P$4,'Final FTE BGBP'!$C40:$BW40)='Final FTE By Grade'!P40</f>
        <v>1</v>
      </c>
      <c r="Q40" s="6" t="b">
        <f>'Final FTE BGBP'!BX40='Final FTE By Grade'!Q40</f>
        <v>1</v>
      </c>
    </row>
    <row r="41" spans="1:17" ht="15">
      <c r="A41" s="6">
        <v>37</v>
      </c>
      <c r="B41" s="6" t="s">
        <v>48</v>
      </c>
      <c r="C41" s="6" t="b">
        <f>SUMIF('Final FTE BGBP'!$C$3:$BW$3,C$4,'Final FTE BGBP'!$C41:$BW41)='Final FTE By Grade'!C41</f>
        <v>1</v>
      </c>
      <c r="D41" s="6" t="b">
        <f>SUMIF('Final FTE BGBP'!$C$3:$BW$3,D$4,'Final FTE BGBP'!$C41:$BW41)='Final FTE By Grade'!D41</f>
        <v>1</v>
      </c>
      <c r="E41" s="6" t="b">
        <f>SUMIF('Final FTE BGBP'!$C$3:$BW$3,E$4,'Final FTE BGBP'!$C41:$BW41)='Final FTE By Grade'!E41</f>
        <v>1</v>
      </c>
      <c r="F41" s="6" t="b">
        <f>SUMIF('Final FTE BGBP'!$C$3:$BW$3,F$4,'Final FTE BGBP'!$C41:$BW41)='Final FTE By Grade'!F41</f>
        <v>1</v>
      </c>
      <c r="G41" s="6" t="b">
        <f>SUMIF('Final FTE BGBP'!$C$3:$BW$3,G$4,'Final FTE BGBP'!$C41:$BW41)='Final FTE By Grade'!G41</f>
        <v>1</v>
      </c>
      <c r="H41" s="6" t="b">
        <f>SUMIF('Final FTE BGBP'!$C$3:$BW$3,H$4,'Final FTE BGBP'!$C41:$BW41)='Final FTE By Grade'!H41</f>
        <v>1</v>
      </c>
      <c r="I41" s="6" t="b">
        <f>SUMIF('Final FTE BGBP'!$C$3:$BW$3,I$4,'Final FTE BGBP'!$C41:$BW41)='Final FTE By Grade'!I41</f>
        <v>1</v>
      </c>
      <c r="J41" s="6" t="b">
        <f>SUMIF('Final FTE BGBP'!$C$3:$BW$3,J$4,'Final FTE BGBP'!$C41:$BW41)='Final FTE By Grade'!J41</f>
        <v>1</v>
      </c>
      <c r="K41" s="6" t="b">
        <f>SUMIF('Final FTE BGBP'!$C$3:$BW$3,K$4,'Final FTE BGBP'!$C41:$BW41)='Final FTE By Grade'!K41</f>
        <v>1</v>
      </c>
      <c r="L41" s="6" t="b">
        <f>SUMIF('Final FTE BGBP'!$C$3:$BW$3,L$4,'Final FTE BGBP'!$C41:$BW41)='Final FTE By Grade'!L41</f>
        <v>1</v>
      </c>
      <c r="M41" s="6" t="b">
        <f>SUMIF('Final FTE BGBP'!$C$3:$BW$3,M$4,'Final FTE BGBP'!$C41:$BW41)='Final FTE By Grade'!M41</f>
        <v>1</v>
      </c>
      <c r="N41" s="6" t="b">
        <f>SUMIF('Final FTE BGBP'!$C$3:$BW$3,N$4,'Final FTE BGBP'!$C41:$BW41)='Final FTE By Grade'!N41</f>
        <v>1</v>
      </c>
      <c r="O41" s="6" t="b">
        <f>SUMIF('Final FTE BGBP'!$C$3:$BW$3,O$4,'Final FTE BGBP'!$C41:$BW41)='Final FTE By Grade'!O41</f>
        <v>1</v>
      </c>
      <c r="P41" s="6" t="b">
        <f>SUMIF('Final FTE BGBP'!$C$3:$BW$3,P$4,'Final FTE BGBP'!$C41:$BW41)='Final FTE By Grade'!P41</f>
        <v>1</v>
      </c>
      <c r="Q41" s="6" t="b">
        <f>'Final FTE BGBP'!BX41='Final FTE By Grade'!Q41</f>
        <v>1</v>
      </c>
    </row>
    <row r="42" spans="1:17" ht="15">
      <c r="A42" s="6">
        <v>38</v>
      </c>
      <c r="B42" s="6" t="s">
        <v>49</v>
      </c>
      <c r="C42" s="6" t="b">
        <f>SUMIF('Final FTE BGBP'!$C$3:$BW$3,C$4,'Final FTE BGBP'!$C42:$BW42)='Final FTE By Grade'!C42</f>
        <v>1</v>
      </c>
      <c r="D42" s="6" t="b">
        <f>SUMIF('Final FTE BGBP'!$C$3:$BW$3,D$4,'Final FTE BGBP'!$C42:$BW42)='Final FTE By Grade'!D42</f>
        <v>1</v>
      </c>
      <c r="E42" s="6" t="b">
        <f>SUMIF('Final FTE BGBP'!$C$3:$BW$3,E$4,'Final FTE BGBP'!$C42:$BW42)='Final FTE By Grade'!E42</f>
        <v>1</v>
      </c>
      <c r="F42" s="6" t="b">
        <f>SUMIF('Final FTE BGBP'!$C$3:$BW$3,F$4,'Final FTE BGBP'!$C42:$BW42)='Final FTE By Grade'!F42</f>
        <v>1</v>
      </c>
      <c r="G42" s="6" t="b">
        <f>SUMIF('Final FTE BGBP'!$C$3:$BW$3,G$4,'Final FTE BGBP'!$C42:$BW42)='Final FTE By Grade'!G42</f>
        <v>1</v>
      </c>
      <c r="H42" s="6" t="b">
        <f>SUMIF('Final FTE BGBP'!$C$3:$BW$3,H$4,'Final FTE BGBP'!$C42:$BW42)='Final FTE By Grade'!H42</f>
        <v>1</v>
      </c>
      <c r="I42" s="6" t="b">
        <f>SUMIF('Final FTE BGBP'!$C$3:$BW$3,I$4,'Final FTE BGBP'!$C42:$BW42)='Final FTE By Grade'!I42</f>
        <v>1</v>
      </c>
      <c r="J42" s="6" t="b">
        <f>SUMIF('Final FTE BGBP'!$C$3:$BW$3,J$4,'Final FTE BGBP'!$C42:$BW42)='Final FTE By Grade'!J42</f>
        <v>1</v>
      </c>
      <c r="K42" s="6" t="b">
        <f>SUMIF('Final FTE BGBP'!$C$3:$BW$3,K$4,'Final FTE BGBP'!$C42:$BW42)='Final FTE By Grade'!K42</f>
        <v>1</v>
      </c>
      <c r="L42" s="6" t="b">
        <f>SUMIF('Final FTE BGBP'!$C$3:$BW$3,L$4,'Final FTE BGBP'!$C42:$BW42)='Final FTE By Grade'!L42</f>
        <v>1</v>
      </c>
      <c r="M42" s="6" t="b">
        <f>SUMIF('Final FTE BGBP'!$C$3:$BW$3,M$4,'Final FTE BGBP'!$C42:$BW42)='Final FTE By Grade'!M42</f>
        <v>1</v>
      </c>
      <c r="N42" s="6" t="b">
        <f>SUMIF('Final FTE BGBP'!$C$3:$BW$3,N$4,'Final FTE BGBP'!$C42:$BW42)='Final FTE By Grade'!N42</f>
        <v>1</v>
      </c>
      <c r="O42" s="6" t="b">
        <f>SUMIF('Final FTE BGBP'!$C$3:$BW$3,O$4,'Final FTE BGBP'!$C42:$BW42)='Final FTE By Grade'!O42</f>
        <v>1</v>
      </c>
      <c r="P42" s="6" t="b">
        <f>SUMIF('Final FTE BGBP'!$C$3:$BW$3,P$4,'Final FTE BGBP'!$C42:$BW42)='Final FTE By Grade'!P42</f>
        <v>1</v>
      </c>
      <c r="Q42" s="6" t="b">
        <f>'Final FTE BGBP'!BX42='Final FTE By Grade'!Q42</f>
        <v>1</v>
      </c>
    </row>
    <row r="43" spans="1:17" ht="15">
      <c r="A43" s="6">
        <v>39</v>
      </c>
      <c r="B43" s="6" t="s">
        <v>50</v>
      </c>
      <c r="C43" s="6" t="b">
        <f>SUMIF('Final FTE BGBP'!$C$3:$BW$3,C$4,'Final FTE BGBP'!$C43:$BW43)='Final FTE By Grade'!C43</f>
        <v>1</v>
      </c>
      <c r="D43" s="6" t="b">
        <f>SUMIF('Final FTE BGBP'!$C$3:$BW$3,D$4,'Final FTE BGBP'!$C43:$BW43)='Final FTE By Grade'!D43</f>
        <v>1</v>
      </c>
      <c r="E43" s="6" t="b">
        <f>SUMIF('Final FTE BGBP'!$C$3:$BW$3,E$4,'Final FTE BGBP'!$C43:$BW43)='Final FTE By Grade'!E43</f>
        <v>1</v>
      </c>
      <c r="F43" s="6" t="b">
        <f>SUMIF('Final FTE BGBP'!$C$3:$BW$3,F$4,'Final FTE BGBP'!$C43:$BW43)='Final FTE By Grade'!F43</f>
        <v>1</v>
      </c>
      <c r="G43" s="6" t="b">
        <f>SUMIF('Final FTE BGBP'!$C$3:$BW$3,G$4,'Final FTE BGBP'!$C43:$BW43)='Final FTE By Grade'!G43</f>
        <v>1</v>
      </c>
      <c r="H43" s="6" t="b">
        <f>SUMIF('Final FTE BGBP'!$C$3:$BW$3,H$4,'Final FTE BGBP'!$C43:$BW43)='Final FTE By Grade'!H43</f>
        <v>1</v>
      </c>
      <c r="I43" s="6" t="b">
        <f>SUMIF('Final FTE BGBP'!$C$3:$BW$3,I$4,'Final FTE BGBP'!$C43:$BW43)='Final FTE By Grade'!I43</f>
        <v>1</v>
      </c>
      <c r="J43" s="6" t="b">
        <f>SUMIF('Final FTE BGBP'!$C$3:$BW$3,J$4,'Final FTE BGBP'!$C43:$BW43)='Final FTE By Grade'!J43</f>
        <v>1</v>
      </c>
      <c r="K43" s="6" t="b">
        <f>SUMIF('Final FTE BGBP'!$C$3:$BW$3,K$4,'Final FTE BGBP'!$C43:$BW43)='Final FTE By Grade'!K43</f>
        <v>1</v>
      </c>
      <c r="L43" s="6" t="b">
        <f>SUMIF('Final FTE BGBP'!$C$3:$BW$3,L$4,'Final FTE BGBP'!$C43:$BW43)='Final FTE By Grade'!L43</f>
        <v>1</v>
      </c>
      <c r="M43" s="6" t="b">
        <f>SUMIF('Final FTE BGBP'!$C$3:$BW$3,M$4,'Final FTE BGBP'!$C43:$BW43)='Final FTE By Grade'!M43</f>
        <v>1</v>
      </c>
      <c r="N43" s="6" t="b">
        <f>SUMIF('Final FTE BGBP'!$C$3:$BW$3,N$4,'Final FTE BGBP'!$C43:$BW43)='Final FTE By Grade'!N43</f>
        <v>1</v>
      </c>
      <c r="O43" s="6" t="b">
        <f>SUMIF('Final FTE BGBP'!$C$3:$BW$3,O$4,'Final FTE BGBP'!$C43:$BW43)='Final FTE By Grade'!O43</f>
        <v>1</v>
      </c>
      <c r="P43" s="6" t="b">
        <f>SUMIF('Final FTE BGBP'!$C$3:$BW$3,P$4,'Final FTE BGBP'!$C43:$BW43)='Final FTE By Grade'!P43</f>
        <v>1</v>
      </c>
      <c r="Q43" s="6" t="b">
        <f>'Final FTE BGBP'!BX43='Final FTE By Grade'!Q43</f>
        <v>1</v>
      </c>
    </row>
    <row r="44" spans="1:17" ht="15">
      <c r="A44" s="6">
        <v>40</v>
      </c>
      <c r="B44" s="6" t="s">
        <v>51</v>
      </c>
      <c r="C44" s="6" t="b">
        <f>SUMIF('Final FTE BGBP'!$C$3:$BW$3,C$4,'Final FTE BGBP'!$C44:$BW44)='Final FTE By Grade'!C44</f>
        <v>1</v>
      </c>
      <c r="D44" s="6" t="b">
        <f>SUMIF('Final FTE BGBP'!$C$3:$BW$3,D$4,'Final FTE BGBP'!$C44:$BW44)='Final FTE By Grade'!D44</f>
        <v>1</v>
      </c>
      <c r="E44" s="6" t="b">
        <f>SUMIF('Final FTE BGBP'!$C$3:$BW$3,E$4,'Final FTE BGBP'!$C44:$BW44)='Final FTE By Grade'!E44</f>
        <v>1</v>
      </c>
      <c r="F44" s="6" t="b">
        <f>SUMIF('Final FTE BGBP'!$C$3:$BW$3,F$4,'Final FTE BGBP'!$C44:$BW44)='Final FTE By Grade'!F44</f>
        <v>1</v>
      </c>
      <c r="G44" s="6" t="b">
        <f>SUMIF('Final FTE BGBP'!$C$3:$BW$3,G$4,'Final FTE BGBP'!$C44:$BW44)='Final FTE By Grade'!G44</f>
        <v>1</v>
      </c>
      <c r="H44" s="6" t="b">
        <f>SUMIF('Final FTE BGBP'!$C$3:$BW$3,H$4,'Final FTE BGBP'!$C44:$BW44)='Final FTE By Grade'!H44</f>
        <v>1</v>
      </c>
      <c r="I44" s="6" t="b">
        <f>SUMIF('Final FTE BGBP'!$C$3:$BW$3,I$4,'Final FTE BGBP'!$C44:$BW44)='Final FTE By Grade'!I44</f>
        <v>1</v>
      </c>
      <c r="J44" s="6" t="b">
        <f>SUMIF('Final FTE BGBP'!$C$3:$BW$3,J$4,'Final FTE BGBP'!$C44:$BW44)='Final FTE By Grade'!J44</f>
        <v>1</v>
      </c>
      <c r="K44" s="6" t="b">
        <f>SUMIF('Final FTE BGBP'!$C$3:$BW$3,K$4,'Final FTE BGBP'!$C44:$BW44)='Final FTE By Grade'!K44</f>
        <v>1</v>
      </c>
      <c r="L44" s="6" t="b">
        <f>SUMIF('Final FTE BGBP'!$C$3:$BW$3,L$4,'Final FTE BGBP'!$C44:$BW44)='Final FTE By Grade'!L44</f>
        <v>1</v>
      </c>
      <c r="M44" s="6" t="b">
        <f>SUMIF('Final FTE BGBP'!$C$3:$BW$3,M$4,'Final FTE BGBP'!$C44:$BW44)='Final FTE By Grade'!M44</f>
        <v>1</v>
      </c>
      <c r="N44" s="6" t="b">
        <f>SUMIF('Final FTE BGBP'!$C$3:$BW$3,N$4,'Final FTE BGBP'!$C44:$BW44)='Final FTE By Grade'!N44</f>
        <v>1</v>
      </c>
      <c r="O44" s="6" t="b">
        <f>SUMIF('Final FTE BGBP'!$C$3:$BW$3,O$4,'Final FTE BGBP'!$C44:$BW44)='Final FTE By Grade'!O44</f>
        <v>1</v>
      </c>
      <c r="P44" s="6" t="b">
        <f>SUMIF('Final FTE BGBP'!$C$3:$BW$3,P$4,'Final FTE BGBP'!$C44:$BW44)='Final FTE By Grade'!P44</f>
        <v>1</v>
      </c>
      <c r="Q44" s="6" t="b">
        <f>'Final FTE BGBP'!BX44='Final FTE By Grade'!Q44</f>
        <v>1</v>
      </c>
    </row>
    <row r="45" spans="1:17" ht="15">
      <c r="A45" s="6">
        <v>41</v>
      </c>
      <c r="B45" s="6" t="s">
        <v>52</v>
      </c>
      <c r="C45" s="6" t="b">
        <f>SUMIF('Final FTE BGBP'!$C$3:$BW$3,C$4,'Final FTE BGBP'!$C45:$BW45)='Final FTE By Grade'!C45</f>
        <v>1</v>
      </c>
      <c r="D45" s="6" t="b">
        <f>SUMIF('Final FTE BGBP'!$C$3:$BW$3,D$4,'Final FTE BGBP'!$C45:$BW45)='Final FTE By Grade'!D45</f>
        <v>1</v>
      </c>
      <c r="E45" s="6" t="b">
        <f>SUMIF('Final FTE BGBP'!$C$3:$BW$3,E$4,'Final FTE BGBP'!$C45:$BW45)='Final FTE By Grade'!E45</f>
        <v>1</v>
      </c>
      <c r="F45" s="6" t="b">
        <f>SUMIF('Final FTE BGBP'!$C$3:$BW$3,F$4,'Final FTE BGBP'!$C45:$BW45)='Final FTE By Grade'!F45</f>
        <v>1</v>
      </c>
      <c r="G45" s="6" t="b">
        <f>SUMIF('Final FTE BGBP'!$C$3:$BW$3,G$4,'Final FTE BGBP'!$C45:$BW45)='Final FTE By Grade'!G45</f>
        <v>1</v>
      </c>
      <c r="H45" s="6" t="b">
        <f>SUMIF('Final FTE BGBP'!$C$3:$BW$3,H$4,'Final FTE BGBP'!$C45:$BW45)='Final FTE By Grade'!H45</f>
        <v>1</v>
      </c>
      <c r="I45" s="6" t="b">
        <f>SUMIF('Final FTE BGBP'!$C$3:$BW$3,I$4,'Final FTE BGBP'!$C45:$BW45)='Final FTE By Grade'!I45</f>
        <v>1</v>
      </c>
      <c r="J45" s="6" t="b">
        <f>SUMIF('Final FTE BGBP'!$C$3:$BW$3,J$4,'Final FTE BGBP'!$C45:$BW45)='Final FTE By Grade'!J45</f>
        <v>1</v>
      </c>
      <c r="K45" s="6" t="b">
        <f>SUMIF('Final FTE BGBP'!$C$3:$BW$3,K$4,'Final FTE BGBP'!$C45:$BW45)='Final FTE By Grade'!K45</f>
        <v>1</v>
      </c>
      <c r="L45" s="6" t="b">
        <f>SUMIF('Final FTE BGBP'!$C$3:$BW$3,L$4,'Final FTE BGBP'!$C45:$BW45)='Final FTE By Grade'!L45</f>
        <v>1</v>
      </c>
      <c r="M45" s="6" t="b">
        <f>SUMIF('Final FTE BGBP'!$C$3:$BW$3,M$4,'Final FTE BGBP'!$C45:$BW45)='Final FTE By Grade'!M45</f>
        <v>1</v>
      </c>
      <c r="N45" s="6" t="b">
        <f>SUMIF('Final FTE BGBP'!$C$3:$BW$3,N$4,'Final FTE BGBP'!$C45:$BW45)='Final FTE By Grade'!N45</f>
        <v>1</v>
      </c>
      <c r="O45" s="6" t="b">
        <f>SUMIF('Final FTE BGBP'!$C$3:$BW$3,O$4,'Final FTE BGBP'!$C45:$BW45)='Final FTE By Grade'!O45</f>
        <v>1</v>
      </c>
      <c r="P45" s="6" t="b">
        <f>SUMIF('Final FTE BGBP'!$C$3:$BW$3,P$4,'Final FTE BGBP'!$C45:$BW45)='Final FTE By Grade'!P45</f>
        <v>1</v>
      </c>
      <c r="Q45" s="6" t="b">
        <f>'Final FTE BGBP'!BX45='Final FTE By Grade'!Q45</f>
        <v>1</v>
      </c>
    </row>
    <row r="46" spans="1:17" ht="15">
      <c r="A46" s="6">
        <v>42</v>
      </c>
      <c r="B46" s="6" t="s">
        <v>53</v>
      </c>
      <c r="C46" s="6" t="b">
        <f>SUMIF('Final FTE BGBP'!$C$3:$BW$3,C$4,'Final FTE BGBP'!$C46:$BW46)='Final FTE By Grade'!C46</f>
        <v>1</v>
      </c>
      <c r="D46" s="6" t="b">
        <f>SUMIF('Final FTE BGBP'!$C$3:$BW$3,D$4,'Final FTE BGBP'!$C46:$BW46)='Final FTE By Grade'!D46</f>
        <v>1</v>
      </c>
      <c r="E46" s="6" t="b">
        <f>SUMIF('Final FTE BGBP'!$C$3:$BW$3,E$4,'Final FTE BGBP'!$C46:$BW46)='Final FTE By Grade'!E46</f>
        <v>1</v>
      </c>
      <c r="F46" s="6" t="b">
        <f>SUMIF('Final FTE BGBP'!$C$3:$BW$3,F$4,'Final FTE BGBP'!$C46:$BW46)='Final FTE By Grade'!F46</f>
        <v>1</v>
      </c>
      <c r="G46" s="6" t="b">
        <f>SUMIF('Final FTE BGBP'!$C$3:$BW$3,G$4,'Final FTE BGBP'!$C46:$BW46)='Final FTE By Grade'!G46</f>
        <v>1</v>
      </c>
      <c r="H46" s="6" t="b">
        <f>SUMIF('Final FTE BGBP'!$C$3:$BW$3,H$4,'Final FTE BGBP'!$C46:$BW46)='Final FTE By Grade'!H46</f>
        <v>1</v>
      </c>
      <c r="I46" s="6" t="b">
        <f>SUMIF('Final FTE BGBP'!$C$3:$BW$3,I$4,'Final FTE BGBP'!$C46:$BW46)='Final FTE By Grade'!I46</f>
        <v>1</v>
      </c>
      <c r="J46" s="6" t="b">
        <f>SUMIF('Final FTE BGBP'!$C$3:$BW$3,J$4,'Final FTE BGBP'!$C46:$BW46)='Final FTE By Grade'!J46</f>
        <v>1</v>
      </c>
      <c r="K46" s="6" t="b">
        <f>SUMIF('Final FTE BGBP'!$C$3:$BW$3,K$4,'Final FTE BGBP'!$C46:$BW46)='Final FTE By Grade'!K46</f>
        <v>1</v>
      </c>
      <c r="L46" s="6" t="b">
        <f>SUMIF('Final FTE BGBP'!$C$3:$BW$3,L$4,'Final FTE BGBP'!$C46:$BW46)='Final FTE By Grade'!L46</f>
        <v>1</v>
      </c>
      <c r="M46" s="6" t="b">
        <f>SUMIF('Final FTE BGBP'!$C$3:$BW$3,M$4,'Final FTE BGBP'!$C46:$BW46)='Final FTE By Grade'!M46</f>
        <v>1</v>
      </c>
      <c r="N46" s="6" t="b">
        <f>SUMIF('Final FTE BGBP'!$C$3:$BW$3,N$4,'Final FTE BGBP'!$C46:$BW46)='Final FTE By Grade'!N46</f>
        <v>1</v>
      </c>
      <c r="O46" s="6" t="b">
        <f>SUMIF('Final FTE BGBP'!$C$3:$BW$3,O$4,'Final FTE BGBP'!$C46:$BW46)='Final FTE By Grade'!O46</f>
        <v>1</v>
      </c>
      <c r="P46" s="6" t="b">
        <f>SUMIF('Final FTE BGBP'!$C$3:$BW$3,P$4,'Final FTE BGBP'!$C46:$BW46)='Final FTE By Grade'!P46</f>
        <v>1</v>
      </c>
      <c r="Q46" s="6" t="b">
        <f>'Final FTE BGBP'!BX46='Final FTE By Grade'!Q46</f>
        <v>1</v>
      </c>
    </row>
    <row r="47" spans="1:17" ht="15">
      <c r="A47" s="6">
        <v>43</v>
      </c>
      <c r="B47" s="6" t="s">
        <v>54</v>
      </c>
      <c r="C47" s="6" t="b">
        <f>SUMIF('Final FTE BGBP'!$C$3:$BW$3,C$4,'Final FTE BGBP'!$C47:$BW47)='Final FTE By Grade'!C47</f>
        <v>1</v>
      </c>
      <c r="D47" s="6" t="b">
        <f>SUMIF('Final FTE BGBP'!$C$3:$BW$3,D$4,'Final FTE BGBP'!$C47:$BW47)='Final FTE By Grade'!D47</f>
        <v>1</v>
      </c>
      <c r="E47" s="6" t="b">
        <f>SUMIF('Final FTE BGBP'!$C$3:$BW$3,E$4,'Final FTE BGBP'!$C47:$BW47)='Final FTE By Grade'!E47</f>
        <v>1</v>
      </c>
      <c r="F47" s="6" t="b">
        <f>SUMIF('Final FTE BGBP'!$C$3:$BW$3,F$4,'Final FTE BGBP'!$C47:$BW47)='Final FTE By Grade'!F47</f>
        <v>1</v>
      </c>
      <c r="G47" s="6" t="b">
        <f>SUMIF('Final FTE BGBP'!$C$3:$BW$3,G$4,'Final FTE BGBP'!$C47:$BW47)='Final FTE By Grade'!G47</f>
        <v>1</v>
      </c>
      <c r="H47" s="6" t="b">
        <f>SUMIF('Final FTE BGBP'!$C$3:$BW$3,H$4,'Final FTE BGBP'!$C47:$BW47)='Final FTE By Grade'!H47</f>
        <v>1</v>
      </c>
      <c r="I47" s="6" t="b">
        <f>SUMIF('Final FTE BGBP'!$C$3:$BW$3,I$4,'Final FTE BGBP'!$C47:$BW47)='Final FTE By Grade'!I47</f>
        <v>1</v>
      </c>
      <c r="J47" s="6" t="b">
        <f>SUMIF('Final FTE BGBP'!$C$3:$BW$3,J$4,'Final FTE BGBP'!$C47:$BW47)='Final FTE By Grade'!J47</f>
        <v>1</v>
      </c>
      <c r="K47" s="6" t="b">
        <f>SUMIF('Final FTE BGBP'!$C$3:$BW$3,K$4,'Final FTE BGBP'!$C47:$BW47)='Final FTE By Grade'!K47</f>
        <v>1</v>
      </c>
      <c r="L47" s="6" t="b">
        <f>SUMIF('Final FTE BGBP'!$C$3:$BW$3,L$4,'Final FTE BGBP'!$C47:$BW47)='Final FTE By Grade'!L47</f>
        <v>1</v>
      </c>
      <c r="M47" s="6" t="b">
        <f>SUMIF('Final FTE BGBP'!$C$3:$BW$3,M$4,'Final FTE BGBP'!$C47:$BW47)='Final FTE By Grade'!M47</f>
        <v>1</v>
      </c>
      <c r="N47" s="6" t="b">
        <f>SUMIF('Final FTE BGBP'!$C$3:$BW$3,N$4,'Final FTE BGBP'!$C47:$BW47)='Final FTE By Grade'!N47</f>
        <v>1</v>
      </c>
      <c r="O47" s="6" t="b">
        <f>SUMIF('Final FTE BGBP'!$C$3:$BW$3,O$4,'Final FTE BGBP'!$C47:$BW47)='Final FTE By Grade'!O47</f>
        <v>1</v>
      </c>
      <c r="P47" s="6" t="b">
        <f>SUMIF('Final FTE BGBP'!$C$3:$BW$3,P$4,'Final FTE BGBP'!$C47:$BW47)='Final FTE By Grade'!P47</f>
        <v>1</v>
      </c>
      <c r="Q47" s="6" t="b">
        <f>'Final FTE BGBP'!BX47='Final FTE By Grade'!Q47</f>
        <v>1</v>
      </c>
    </row>
    <row r="48" spans="1:17" ht="15">
      <c r="A48" s="6">
        <v>44</v>
      </c>
      <c r="B48" s="6" t="s">
        <v>55</v>
      </c>
      <c r="C48" s="6" t="b">
        <f>SUMIF('Final FTE BGBP'!$C$3:$BW$3,C$4,'Final FTE BGBP'!$C48:$BW48)='Final FTE By Grade'!C48</f>
        <v>1</v>
      </c>
      <c r="D48" s="6" t="b">
        <f>SUMIF('Final FTE BGBP'!$C$3:$BW$3,D$4,'Final FTE BGBP'!$C48:$BW48)='Final FTE By Grade'!D48</f>
        <v>1</v>
      </c>
      <c r="E48" s="6" t="b">
        <f>SUMIF('Final FTE BGBP'!$C$3:$BW$3,E$4,'Final FTE BGBP'!$C48:$BW48)='Final FTE By Grade'!E48</f>
        <v>1</v>
      </c>
      <c r="F48" s="6" t="b">
        <f>SUMIF('Final FTE BGBP'!$C$3:$BW$3,F$4,'Final FTE BGBP'!$C48:$BW48)='Final FTE By Grade'!F48</f>
        <v>1</v>
      </c>
      <c r="G48" s="6" t="b">
        <f>SUMIF('Final FTE BGBP'!$C$3:$BW$3,G$4,'Final FTE BGBP'!$C48:$BW48)='Final FTE By Grade'!G48</f>
        <v>1</v>
      </c>
      <c r="H48" s="6" t="b">
        <f>SUMIF('Final FTE BGBP'!$C$3:$BW$3,H$4,'Final FTE BGBP'!$C48:$BW48)='Final FTE By Grade'!H48</f>
        <v>1</v>
      </c>
      <c r="I48" s="6" t="b">
        <f>SUMIF('Final FTE BGBP'!$C$3:$BW$3,I$4,'Final FTE BGBP'!$C48:$BW48)='Final FTE By Grade'!I48</f>
        <v>1</v>
      </c>
      <c r="J48" s="6" t="b">
        <f>SUMIF('Final FTE BGBP'!$C$3:$BW$3,J$4,'Final FTE BGBP'!$C48:$BW48)='Final FTE By Grade'!J48</f>
        <v>1</v>
      </c>
      <c r="K48" s="6" t="b">
        <f>SUMIF('Final FTE BGBP'!$C$3:$BW$3,K$4,'Final FTE BGBP'!$C48:$BW48)='Final FTE By Grade'!K48</f>
        <v>1</v>
      </c>
      <c r="L48" s="6" t="b">
        <f>SUMIF('Final FTE BGBP'!$C$3:$BW$3,L$4,'Final FTE BGBP'!$C48:$BW48)='Final FTE By Grade'!L48</f>
        <v>1</v>
      </c>
      <c r="M48" s="6" t="b">
        <f>SUMIF('Final FTE BGBP'!$C$3:$BW$3,M$4,'Final FTE BGBP'!$C48:$BW48)='Final FTE By Grade'!M48</f>
        <v>1</v>
      </c>
      <c r="N48" s="6" t="b">
        <f>SUMIF('Final FTE BGBP'!$C$3:$BW$3,N$4,'Final FTE BGBP'!$C48:$BW48)='Final FTE By Grade'!N48</f>
        <v>1</v>
      </c>
      <c r="O48" s="6" t="b">
        <f>SUMIF('Final FTE BGBP'!$C$3:$BW$3,O$4,'Final FTE BGBP'!$C48:$BW48)='Final FTE By Grade'!O48</f>
        <v>1</v>
      </c>
      <c r="P48" s="6" t="b">
        <f>SUMIF('Final FTE BGBP'!$C$3:$BW$3,P$4,'Final FTE BGBP'!$C48:$BW48)='Final FTE By Grade'!P48</f>
        <v>1</v>
      </c>
      <c r="Q48" s="6" t="b">
        <f>'Final FTE BGBP'!BX48='Final FTE By Grade'!Q48</f>
        <v>1</v>
      </c>
    </row>
    <row r="49" spans="1:17" ht="15">
      <c r="A49" s="6">
        <v>45</v>
      </c>
      <c r="B49" s="6" t="s">
        <v>56</v>
      </c>
      <c r="C49" s="6" t="b">
        <f>SUMIF('Final FTE BGBP'!$C$3:$BW$3,C$4,'Final FTE BGBP'!$C49:$BW49)='Final FTE By Grade'!C49</f>
        <v>1</v>
      </c>
      <c r="D49" s="6" t="b">
        <f>SUMIF('Final FTE BGBP'!$C$3:$BW$3,D$4,'Final FTE BGBP'!$C49:$BW49)='Final FTE By Grade'!D49</f>
        <v>1</v>
      </c>
      <c r="E49" s="6" t="b">
        <f>SUMIF('Final FTE BGBP'!$C$3:$BW$3,E$4,'Final FTE BGBP'!$C49:$BW49)='Final FTE By Grade'!E49</f>
        <v>1</v>
      </c>
      <c r="F49" s="6" t="b">
        <f>SUMIF('Final FTE BGBP'!$C$3:$BW$3,F$4,'Final FTE BGBP'!$C49:$BW49)='Final FTE By Grade'!F49</f>
        <v>1</v>
      </c>
      <c r="G49" s="6" t="b">
        <f>SUMIF('Final FTE BGBP'!$C$3:$BW$3,G$4,'Final FTE BGBP'!$C49:$BW49)='Final FTE By Grade'!G49</f>
        <v>1</v>
      </c>
      <c r="H49" s="6" t="b">
        <f>SUMIF('Final FTE BGBP'!$C$3:$BW$3,H$4,'Final FTE BGBP'!$C49:$BW49)='Final FTE By Grade'!H49</f>
        <v>1</v>
      </c>
      <c r="I49" s="6" t="b">
        <f>SUMIF('Final FTE BGBP'!$C$3:$BW$3,I$4,'Final FTE BGBP'!$C49:$BW49)='Final FTE By Grade'!I49</f>
        <v>1</v>
      </c>
      <c r="J49" s="6" t="b">
        <f>SUMIF('Final FTE BGBP'!$C$3:$BW$3,J$4,'Final FTE BGBP'!$C49:$BW49)='Final FTE By Grade'!J49</f>
        <v>1</v>
      </c>
      <c r="K49" s="6" t="b">
        <f>SUMIF('Final FTE BGBP'!$C$3:$BW$3,K$4,'Final FTE BGBP'!$C49:$BW49)='Final FTE By Grade'!K49</f>
        <v>1</v>
      </c>
      <c r="L49" s="6" t="b">
        <f>SUMIF('Final FTE BGBP'!$C$3:$BW$3,L$4,'Final FTE BGBP'!$C49:$BW49)='Final FTE By Grade'!L49</f>
        <v>1</v>
      </c>
      <c r="M49" s="6" t="b">
        <f>SUMIF('Final FTE BGBP'!$C$3:$BW$3,M$4,'Final FTE BGBP'!$C49:$BW49)='Final FTE By Grade'!M49</f>
        <v>1</v>
      </c>
      <c r="N49" s="6" t="b">
        <f>SUMIF('Final FTE BGBP'!$C$3:$BW$3,N$4,'Final FTE BGBP'!$C49:$BW49)='Final FTE By Grade'!N49</f>
        <v>1</v>
      </c>
      <c r="O49" s="6" t="b">
        <f>SUMIF('Final FTE BGBP'!$C$3:$BW$3,O$4,'Final FTE BGBP'!$C49:$BW49)='Final FTE By Grade'!O49</f>
        <v>1</v>
      </c>
      <c r="P49" s="6" t="b">
        <f>SUMIF('Final FTE BGBP'!$C$3:$BW$3,P$4,'Final FTE BGBP'!$C49:$BW49)='Final FTE By Grade'!P49</f>
        <v>1</v>
      </c>
      <c r="Q49" s="6" t="b">
        <f>'Final FTE BGBP'!BX49='Final FTE By Grade'!Q49</f>
        <v>1</v>
      </c>
    </row>
    <row r="50" spans="1:17" ht="15">
      <c r="A50" s="6">
        <v>46</v>
      </c>
      <c r="B50" s="6" t="s">
        <v>57</v>
      </c>
      <c r="C50" s="6" t="b">
        <f>SUMIF('Final FTE BGBP'!$C$3:$BW$3,C$4,'Final FTE BGBP'!$C50:$BW50)='Final FTE By Grade'!C50</f>
        <v>1</v>
      </c>
      <c r="D50" s="6" t="b">
        <f>SUMIF('Final FTE BGBP'!$C$3:$BW$3,D$4,'Final FTE BGBP'!$C50:$BW50)='Final FTE By Grade'!D50</f>
        <v>1</v>
      </c>
      <c r="E50" s="6" t="b">
        <f>SUMIF('Final FTE BGBP'!$C$3:$BW$3,E$4,'Final FTE BGBP'!$C50:$BW50)='Final FTE By Grade'!E50</f>
        <v>1</v>
      </c>
      <c r="F50" s="6" t="b">
        <f>SUMIF('Final FTE BGBP'!$C$3:$BW$3,F$4,'Final FTE BGBP'!$C50:$BW50)='Final FTE By Grade'!F50</f>
        <v>1</v>
      </c>
      <c r="G50" s="6" t="b">
        <f>SUMIF('Final FTE BGBP'!$C$3:$BW$3,G$4,'Final FTE BGBP'!$C50:$BW50)='Final FTE By Grade'!G50</f>
        <v>1</v>
      </c>
      <c r="H50" s="6" t="b">
        <f>SUMIF('Final FTE BGBP'!$C$3:$BW$3,H$4,'Final FTE BGBP'!$C50:$BW50)='Final FTE By Grade'!H50</f>
        <v>1</v>
      </c>
      <c r="I50" s="6" t="b">
        <f>SUMIF('Final FTE BGBP'!$C$3:$BW$3,I$4,'Final FTE BGBP'!$C50:$BW50)='Final FTE By Grade'!I50</f>
        <v>1</v>
      </c>
      <c r="J50" s="6" t="b">
        <f>SUMIF('Final FTE BGBP'!$C$3:$BW$3,J$4,'Final FTE BGBP'!$C50:$BW50)='Final FTE By Grade'!J50</f>
        <v>1</v>
      </c>
      <c r="K50" s="6" t="b">
        <f>SUMIF('Final FTE BGBP'!$C$3:$BW$3,K$4,'Final FTE BGBP'!$C50:$BW50)='Final FTE By Grade'!K50</f>
        <v>1</v>
      </c>
      <c r="L50" s="6" t="b">
        <f>SUMIF('Final FTE BGBP'!$C$3:$BW$3,L$4,'Final FTE BGBP'!$C50:$BW50)='Final FTE By Grade'!L50</f>
        <v>1</v>
      </c>
      <c r="M50" s="6" t="b">
        <f>SUMIF('Final FTE BGBP'!$C$3:$BW$3,M$4,'Final FTE BGBP'!$C50:$BW50)='Final FTE By Grade'!M50</f>
        <v>1</v>
      </c>
      <c r="N50" s="6" t="b">
        <f>SUMIF('Final FTE BGBP'!$C$3:$BW$3,N$4,'Final FTE BGBP'!$C50:$BW50)='Final FTE By Grade'!N50</f>
        <v>1</v>
      </c>
      <c r="O50" s="6" t="b">
        <f>SUMIF('Final FTE BGBP'!$C$3:$BW$3,O$4,'Final FTE BGBP'!$C50:$BW50)='Final FTE By Grade'!O50</f>
        <v>1</v>
      </c>
      <c r="P50" s="6" t="b">
        <f>SUMIF('Final FTE BGBP'!$C$3:$BW$3,P$4,'Final FTE BGBP'!$C50:$BW50)='Final FTE By Grade'!P50</f>
        <v>1</v>
      </c>
      <c r="Q50" s="6" t="b">
        <f>'Final FTE BGBP'!BX50='Final FTE By Grade'!Q50</f>
        <v>1</v>
      </c>
    </row>
    <row r="51" spans="1:17" ht="15">
      <c r="A51" s="6">
        <v>47</v>
      </c>
      <c r="B51" s="6" t="s">
        <v>58</v>
      </c>
      <c r="C51" s="6" t="b">
        <f>SUMIF('Final FTE BGBP'!$C$3:$BW$3,C$4,'Final FTE BGBP'!$C51:$BW51)='Final FTE By Grade'!C51</f>
        <v>1</v>
      </c>
      <c r="D51" s="6" t="b">
        <f>SUMIF('Final FTE BGBP'!$C$3:$BW$3,D$4,'Final FTE BGBP'!$C51:$BW51)='Final FTE By Grade'!D51</f>
        <v>1</v>
      </c>
      <c r="E51" s="6" t="b">
        <f>SUMIF('Final FTE BGBP'!$C$3:$BW$3,E$4,'Final FTE BGBP'!$C51:$BW51)='Final FTE By Grade'!E51</f>
        <v>1</v>
      </c>
      <c r="F51" s="6" t="b">
        <f>SUMIF('Final FTE BGBP'!$C$3:$BW$3,F$4,'Final FTE BGBP'!$C51:$BW51)='Final FTE By Grade'!F51</f>
        <v>1</v>
      </c>
      <c r="G51" s="6" t="b">
        <f>SUMIF('Final FTE BGBP'!$C$3:$BW$3,G$4,'Final FTE BGBP'!$C51:$BW51)='Final FTE By Grade'!G51</f>
        <v>1</v>
      </c>
      <c r="H51" s="6" t="b">
        <f>SUMIF('Final FTE BGBP'!$C$3:$BW$3,H$4,'Final FTE BGBP'!$C51:$BW51)='Final FTE By Grade'!H51</f>
        <v>1</v>
      </c>
      <c r="I51" s="6" t="b">
        <f>SUMIF('Final FTE BGBP'!$C$3:$BW$3,I$4,'Final FTE BGBP'!$C51:$BW51)='Final FTE By Grade'!I51</f>
        <v>1</v>
      </c>
      <c r="J51" s="6" t="b">
        <f>SUMIF('Final FTE BGBP'!$C$3:$BW$3,J$4,'Final FTE BGBP'!$C51:$BW51)='Final FTE By Grade'!J51</f>
        <v>1</v>
      </c>
      <c r="K51" s="6" t="b">
        <f>SUMIF('Final FTE BGBP'!$C$3:$BW$3,K$4,'Final FTE BGBP'!$C51:$BW51)='Final FTE By Grade'!K51</f>
        <v>1</v>
      </c>
      <c r="L51" s="6" t="b">
        <f>SUMIF('Final FTE BGBP'!$C$3:$BW$3,L$4,'Final FTE BGBP'!$C51:$BW51)='Final FTE By Grade'!L51</f>
        <v>1</v>
      </c>
      <c r="M51" s="6" t="b">
        <f>SUMIF('Final FTE BGBP'!$C$3:$BW$3,M$4,'Final FTE BGBP'!$C51:$BW51)='Final FTE By Grade'!M51</f>
        <v>1</v>
      </c>
      <c r="N51" s="6" t="b">
        <f>SUMIF('Final FTE BGBP'!$C$3:$BW$3,N$4,'Final FTE BGBP'!$C51:$BW51)='Final FTE By Grade'!N51</f>
        <v>1</v>
      </c>
      <c r="O51" s="6" t="b">
        <f>SUMIF('Final FTE BGBP'!$C$3:$BW$3,O$4,'Final FTE BGBP'!$C51:$BW51)='Final FTE By Grade'!O51</f>
        <v>1</v>
      </c>
      <c r="P51" s="6" t="b">
        <f>SUMIF('Final FTE BGBP'!$C$3:$BW$3,P$4,'Final FTE BGBP'!$C51:$BW51)='Final FTE By Grade'!P51</f>
        <v>1</v>
      </c>
      <c r="Q51" s="6" t="b">
        <f>'Final FTE BGBP'!BX51='Final FTE By Grade'!Q51</f>
        <v>1</v>
      </c>
    </row>
    <row r="52" spans="1:17" ht="15">
      <c r="A52" s="6">
        <v>48</v>
      </c>
      <c r="B52" s="6" t="s">
        <v>59</v>
      </c>
      <c r="C52" s="6" t="b">
        <f>SUMIF('Final FTE BGBP'!$C$3:$BW$3,C$4,'Final FTE BGBP'!$C52:$BW52)='Final FTE By Grade'!C52</f>
        <v>1</v>
      </c>
      <c r="D52" s="6" t="b">
        <f>SUMIF('Final FTE BGBP'!$C$3:$BW$3,D$4,'Final FTE BGBP'!$C52:$BW52)='Final FTE By Grade'!D52</f>
        <v>1</v>
      </c>
      <c r="E52" s="6" t="b">
        <f>SUMIF('Final FTE BGBP'!$C$3:$BW$3,E$4,'Final FTE BGBP'!$C52:$BW52)='Final FTE By Grade'!E52</f>
        <v>1</v>
      </c>
      <c r="F52" s="6" t="b">
        <f>SUMIF('Final FTE BGBP'!$C$3:$BW$3,F$4,'Final FTE BGBP'!$C52:$BW52)='Final FTE By Grade'!F52</f>
        <v>1</v>
      </c>
      <c r="G52" s="6" t="b">
        <f>SUMIF('Final FTE BGBP'!$C$3:$BW$3,G$4,'Final FTE BGBP'!$C52:$BW52)='Final FTE By Grade'!G52</f>
        <v>1</v>
      </c>
      <c r="H52" s="6" t="b">
        <f>SUMIF('Final FTE BGBP'!$C$3:$BW$3,H$4,'Final FTE BGBP'!$C52:$BW52)='Final FTE By Grade'!H52</f>
        <v>1</v>
      </c>
      <c r="I52" s="6" t="b">
        <f>SUMIF('Final FTE BGBP'!$C$3:$BW$3,I$4,'Final FTE BGBP'!$C52:$BW52)='Final FTE By Grade'!I52</f>
        <v>1</v>
      </c>
      <c r="J52" s="6" t="b">
        <f>SUMIF('Final FTE BGBP'!$C$3:$BW$3,J$4,'Final FTE BGBP'!$C52:$BW52)='Final FTE By Grade'!J52</f>
        <v>1</v>
      </c>
      <c r="K52" s="6" t="b">
        <f>SUMIF('Final FTE BGBP'!$C$3:$BW$3,K$4,'Final FTE BGBP'!$C52:$BW52)='Final FTE By Grade'!K52</f>
        <v>1</v>
      </c>
      <c r="L52" s="6" t="b">
        <f>SUMIF('Final FTE BGBP'!$C$3:$BW$3,L$4,'Final FTE BGBP'!$C52:$BW52)='Final FTE By Grade'!L52</f>
        <v>1</v>
      </c>
      <c r="M52" s="6" t="b">
        <f>SUMIF('Final FTE BGBP'!$C$3:$BW$3,M$4,'Final FTE BGBP'!$C52:$BW52)='Final FTE By Grade'!M52</f>
        <v>1</v>
      </c>
      <c r="N52" s="6" t="b">
        <f>SUMIF('Final FTE BGBP'!$C$3:$BW$3,N$4,'Final FTE BGBP'!$C52:$BW52)='Final FTE By Grade'!N52</f>
        <v>1</v>
      </c>
      <c r="O52" s="6" t="b">
        <f>SUMIF('Final FTE BGBP'!$C$3:$BW$3,O$4,'Final FTE BGBP'!$C52:$BW52)='Final FTE By Grade'!O52</f>
        <v>1</v>
      </c>
      <c r="P52" s="6" t="b">
        <f>SUMIF('Final FTE BGBP'!$C$3:$BW$3,P$4,'Final FTE BGBP'!$C52:$BW52)='Final FTE By Grade'!P52</f>
        <v>1</v>
      </c>
      <c r="Q52" s="6" t="b">
        <f>'Final FTE BGBP'!BX52='Final FTE By Grade'!Q52</f>
        <v>1</v>
      </c>
    </row>
    <row r="53" spans="1:17" ht="15">
      <c r="A53" s="6">
        <v>49</v>
      </c>
      <c r="B53" s="6" t="s">
        <v>60</v>
      </c>
      <c r="C53" s="6" t="b">
        <f>SUMIF('Final FTE BGBP'!$C$3:$BW$3,C$4,'Final FTE BGBP'!$C53:$BW53)='Final FTE By Grade'!C53</f>
        <v>1</v>
      </c>
      <c r="D53" s="6" t="b">
        <f>SUMIF('Final FTE BGBP'!$C$3:$BW$3,D$4,'Final FTE BGBP'!$C53:$BW53)='Final FTE By Grade'!D53</f>
        <v>1</v>
      </c>
      <c r="E53" s="6" t="b">
        <f>SUMIF('Final FTE BGBP'!$C$3:$BW$3,E$4,'Final FTE BGBP'!$C53:$BW53)='Final FTE By Grade'!E53</f>
        <v>1</v>
      </c>
      <c r="F53" s="6" t="b">
        <f>SUMIF('Final FTE BGBP'!$C$3:$BW$3,F$4,'Final FTE BGBP'!$C53:$BW53)='Final FTE By Grade'!F53</f>
        <v>1</v>
      </c>
      <c r="G53" s="6" t="b">
        <f>SUMIF('Final FTE BGBP'!$C$3:$BW$3,G$4,'Final FTE BGBP'!$C53:$BW53)='Final FTE By Grade'!G53</f>
        <v>1</v>
      </c>
      <c r="H53" s="6" t="b">
        <f>SUMIF('Final FTE BGBP'!$C$3:$BW$3,H$4,'Final FTE BGBP'!$C53:$BW53)='Final FTE By Grade'!H53</f>
        <v>1</v>
      </c>
      <c r="I53" s="6" t="b">
        <f>SUMIF('Final FTE BGBP'!$C$3:$BW$3,I$4,'Final FTE BGBP'!$C53:$BW53)='Final FTE By Grade'!I53</f>
        <v>1</v>
      </c>
      <c r="J53" s="6" t="b">
        <f>SUMIF('Final FTE BGBP'!$C$3:$BW$3,J$4,'Final FTE BGBP'!$C53:$BW53)='Final FTE By Grade'!J53</f>
        <v>1</v>
      </c>
      <c r="K53" s="6" t="b">
        <f>SUMIF('Final FTE BGBP'!$C$3:$BW$3,K$4,'Final FTE BGBP'!$C53:$BW53)='Final FTE By Grade'!K53</f>
        <v>1</v>
      </c>
      <c r="L53" s="6" t="b">
        <f>SUMIF('Final FTE BGBP'!$C$3:$BW$3,L$4,'Final FTE BGBP'!$C53:$BW53)='Final FTE By Grade'!L53</f>
        <v>1</v>
      </c>
      <c r="M53" s="6" t="b">
        <f>SUMIF('Final FTE BGBP'!$C$3:$BW$3,M$4,'Final FTE BGBP'!$C53:$BW53)='Final FTE By Grade'!M53</f>
        <v>1</v>
      </c>
      <c r="N53" s="6" t="b">
        <f>SUMIF('Final FTE BGBP'!$C$3:$BW$3,N$4,'Final FTE BGBP'!$C53:$BW53)='Final FTE By Grade'!N53</f>
        <v>1</v>
      </c>
      <c r="O53" s="6" t="b">
        <f>SUMIF('Final FTE BGBP'!$C$3:$BW$3,O$4,'Final FTE BGBP'!$C53:$BW53)='Final FTE By Grade'!O53</f>
        <v>1</v>
      </c>
      <c r="P53" s="6" t="b">
        <f>SUMIF('Final FTE BGBP'!$C$3:$BW$3,P$4,'Final FTE BGBP'!$C53:$BW53)='Final FTE By Grade'!P53</f>
        <v>1</v>
      </c>
      <c r="Q53" s="6" t="b">
        <f>'Final FTE BGBP'!BX53='Final FTE By Grade'!Q53</f>
        <v>1</v>
      </c>
    </row>
    <row r="54" spans="1:17" ht="15">
      <c r="A54" s="6">
        <v>50</v>
      </c>
      <c r="B54" s="6" t="s">
        <v>61</v>
      </c>
      <c r="C54" s="6" t="b">
        <f>SUMIF('Final FTE BGBP'!$C$3:$BW$3,C$4,'Final FTE BGBP'!$C54:$BW54)='Final FTE By Grade'!C54</f>
        <v>1</v>
      </c>
      <c r="D54" s="6" t="b">
        <f>SUMIF('Final FTE BGBP'!$C$3:$BW$3,D$4,'Final FTE BGBP'!$C54:$BW54)='Final FTE By Grade'!D54</f>
        <v>1</v>
      </c>
      <c r="E54" s="6" t="b">
        <f>SUMIF('Final FTE BGBP'!$C$3:$BW$3,E$4,'Final FTE BGBP'!$C54:$BW54)='Final FTE By Grade'!E54</f>
        <v>1</v>
      </c>
      <c r="F54" s="6" t="b">
        <f>SUMIF('Final FTE BGBP'!$C$3:$BW$3,F$4,'Final FTE BGBP'!$C54:$BW54)='Final FTE By Grade'!F54</f>
        <v>1</v>
      </c>
      <c r="G54" s="6" t="b">
        <f>SUMIF('Final FTE BGBP'!$C$3:$BW$3,G$4,'Final FTE BGBP'!$C54:$BW54)='Final FTE By Grade'!G54</f>
        <v>1</v>
      </c>
      <c r="H54" s="6" t="b">
        <f>SUMIF('Final FTE BGBP'!$C$3:$BW$3,H$4,'Final FTE BGBP'!$C54:$BW54)='Final FTE By Grade'!H54</f>
        <v>1</v>
      </c>
      <c r="I54" s="6" t="b">
        <f>SUMIF('Final FTE BGBP'!$C$3:$BW$3,I$4,'Final FTE BGBP'!$C54:$BW54)='Final FTE By Grade'!I54</f>
        <v>1</v>
      </c>
      <c r="J54" s="6" t="b">
        <f>SUMIF('Final FTE BGBP'!$C$3:$BW$3,J$4,'Final FTE BGBP'!$C54:$BW54)='Final FTE By Grade'!J54</f>
        <v>1</v>
      </c>
      <c r="K54" s="6" t="b">
        <f>SUMIF('Final FTE BGBP'!$C$3:$BW$3,K$4,'Final FTE BGBP'!$C54:$BW54)='Final FTE By Grade'!K54</f>
        <v>1</v>
      </c>
      <c r="L54" s="6" t="b">
        <f>SUMIF('Final FTE BGBP'!$C$3:$BW$3,L$4,'Final FTE BGBP'!$C54:$BW54)='Final FTE By Grade'!L54</f>
        <v>1</v>
      </c>
      <c r="M54" s="6" t="b">
        <f>SUMIF('Final FTE BGBP'!$C$3:$BW$3,M$4,'Final FTE BGBP'!$C54:$BW54)='Final FTE By Grade'!M54</f>
        <v>1</v>
      </c>
      <c r="N54" s="6" t="b">
        <f>SUMIF('Final FTE BGBP'!$C$3:$BW$3,N$4,'Final FTE BGBP'!$C54:$BW54)='Final FTE By Grade'!N54</f>
        <v>1</v>
      </c>
      <c r="O54" s="6" t="b">
        <f>SUMIF('Final FTE BGBP'!$C$3:$BW$3,O$4,'Final FTE BGBP'!$C54:$BW54)='Final FTE By Grade'!O54</f>
        <v>1</v>
      </c>
      <c r="P54" s="6" t="b">
        <f>SUMIF('Final FTE BGBP'!$C$3:$BW$3,P$4,'Final FTE BGBP'!$C54:$BW54)='Final FTE By Grade'!P54</f>
        <v>1</v>
      </c>
      <c r="Q54" s="6" t="b">
        <f>'Final FTE BGBP'!BX54='Final FTE By Grade'!Q54</f>
        <v>1</v>
      </c>
    </row>
    <row r="55" spans="1:17" ht="15">
      <c r="A55" s="6">
        <v>51</v>
      </c>
      <c r="B55" s="6" t="s">
        <v>62</v>
      </c>
      <c r="C55" s="6" t="b">
        <f>SUMIF('Final FTE BGBP'!$C$3:$BW$3,C$4,'Final FTE BGBP'!$C55:$BW55)='Final FTE By Grade'!C55</f>
        <v>1</v>
      </c>
      <c r="D55" s="6" t="b">
        <f>SUMIF('Final FTE BGBP'!$C$3:$BW$3,D$4,'Final FTE BGBP'!$C55:$BW55)='Final FTE By Grade'!D55</f>
        <v>1</v>
      </c>
      <c r="E55" s="6" t="b">
        <f>SUMIF('Final FTE BGBP'!$C$3:$BW$3,E$4,'Final FTE BGBP'!$C55:$BW55)='Final FTE By Grade'!E55</f>
        <v>1</v>
      </c>
      <c r="F55" s="6" t="b">
        <f>SUMIF('Final FTE BGBP'!$C$3:$BW$3,F$4,'Final FTE BGBP'!$C55:$BW55)='Final FTE By Grade'!F55</f>
        <v>1</v>
      </c>
      <c r="G55" s="6" t="b">
        <f>SUMIF('Final FTE BGBP'!$C$3:$BW$3,G$4,'Final FTE BGBP'!$C55:$BW55)='Final FTE By Grade'!G55</f>
        <v>1</v>
      </c>
      <c r="H55" s="6" t="b">
        <f>SUMIF('Final FTE BGBP'!$C$3:$BW$3,H$4,'Final FTE BGBP'!$C55:$BW55)='Final FTE By Grade'!H55</f>
        <v>1</v>
      </c>
      <c r="I55" s="6" t="b">
        <f>SUMIF('Final FTE BGBP'!$C$3:$BW$3,I$4,'Final FTE BGBP'!$C55:$BW55)='Final FTE By Grade'!I55</f>
        <v>1</v>
      </c>
      <c r="J55" s="6" t="b">
        <f>SUMIF('Final FTE BGBP'!$C$3:$BW$3,J$4,'Final FTE BGBP'!$C55:$BW55)='Final FTE By Grade'!J55</f>
        <v>1</v>
      </c>
      <c r="K55" s="6" t="b">
        <f>SUMIF('Final FTE BGBP'!$C$3:$BW$3,K$4,'Final FTE BGBP'!$C55:$BW55)='Final FTE By Grade'!K55</f>
        <v>1</v>
      </c>
      <c r="L55" s="6" t="b">
        <f>SUMIF('Final FTE BGBP'!$C$3:$BW$3,L$4,'Final FTE BGBP'!$C55:$BW55)='Final FTE By Grade'!L55</f>
        <v>1</v>
      </c>
      <c r="M55" s="6" t="b">
        <f>SUMIF('Final FTE BGBP'!$C$3:$BW$3,M$4,'Final FTE BGBP'!$C55:$BW55)='Final FTE By Grade'!M55</f>
        <v>1</v>
      </c>
      <c r="N55" s="6" t="b">
        <f>SUMIF('Final FTE BGBP'!$C$3:$BW$3,N$4,'Final FTE BGBP'!$C55:$BW55)='Final FTE By Grade'!N55</f>
        <v>1</v>
      </c>
      <c r="O55" s="6" t="b">
        <f>SUMIF('Final FTE BGBP'!$C$3:$BW$3,O$4,'Final FTE BGBP'!$C55:$BW55)='Final FTE By Grade'!O55</f>
        <v>1</v>
      </c>
      <c r="P55" s="6" t="b">
        <f>SUMIF('Final FTE BGBP'!$C$3:$BW$3,P$4,'Final FTE BGBP'!$C55:$BW55)='Final FTE By Grade'!P55</f>
        <v>1</v>
      </c>
      <c r="Q55" s="6" t="b">
        <f>'Final FTE BGBP'!BX55='Final FTE By Grade'!Q55</f>
        <v>1</v>
      </c>
    </row>
    <row r="56" spans="1:17" ht="15">
      <c r="A56" s="6">
        <v>52</v>
      </c>
      <c r="B56" s="6" t="s">
        <v>63</v>
      </c>
      <c r="C56" s="6" t="b">
        <f>SUMIF('Final FTE BGBP'!$C$3:$BW$3,C$4,'Final FTE BGBP'!$C56:$BW56)='Final FTE By Grade'!C56</f>
        <v>1</v>
      </c>
      <c r="D56" s="6" t="b">
        <f>SUMIF('Final FTE BGBP'!$C$3:$BW$3,D$4,'Final FTE BGBP'!$C56:$BW56)='Final FTE By Grade'!D56</f>
        <v>1</v>
      </c>
      <c r="E56" s="6" t="b">
        <f>SUMIF('Final FTE BGBP'!$C$3:$BW$3,E$4,'Final FTE BGBP'!$C56:$BW56)='Final FTE By Grade'!E56</f>
        <v>1</v>
      </c>
      <c r="F56" s="6" t="b">
        <f>SUMIF('Final FTE BGBP'!$C$3:$BW$3,F$4,'Final FTE BGBP'!$C56:$BW56)='Final FTE By Grade'!F56</f>
        <v>1</v>
      </c>
      <c r="G56" s="6" t="b">
        <f>SUMIF('Final FTE BGBP'!$C$3:$BW$3,G$4,'Final FTE BGBP'!$C56:$BW56)='Final FTE By Grade'!G56</f>
        <v>1</v>
      </c>
      <c r="H56" s="6" t="b">
        <f>SUMIF('Final FTE BGBP'!$C$3:$BW$3,H$4,'Final FTE BGBP'!$C56:$BW56)='Final FTE By Grade'!H56</f>
        <v>1</v>
      </c>
      <c r="I56" s="6" t="b">
        <f>SUMIF('Final FTE BGBP'!$C$3:$BW$3,I$4,'Final FTE BGBP'!$C56:$BW56)='Final FTE By Grade'!I56</f>
        <v>1</v>
      </c>
      <c r="J56" s="6" t="b">
        <f>SUMIF('Final FTE BGBP'!$C$3:$BW$3,J$4,'Final FTE BGBP'!$C56:$BW56)='Final FTE By Grade'!J56</f>
        <v>1</v>
      </c>
      <c r="K56" s="6" t="b">
        <f>SUMIF('Final FTE BGBP'!$C$3:$BW$3,K$4,'Final FTE BGBP'!$C56:$BW56)='Final FTE By Grade'!K56</f>
        <v>1</v>
      </c>
      <c r="L56" s="6" t="b">
        <f>SUMIF('Final FTE BGBP'!$C$3:$BW$3,L$4,'Final FTE BGBP'!$C56:$BW56)='Final FTE By Grade'!L56</f>
        <v>1</v>
      </c>
      <c r="M56" s="6" t="b">
        <f>SUMIF('Final FTE BGBP'!$C$3:$BW$3,M$4,'Final FTE BGBP'!$C56:$BW56)='Final FTE By Grade'!M56</f>
        <v>1</v>
      </c>
      <c r="N56" s="6" t="b">
        <f>SUMIF('Final FTE BGBP'!$C$3:$BW$3,N$4,'Final FTE BGBP'!$C56:$BW56)='Final FTE By Grade'!N56</f>
        <v>1</v>
      </c>
      <c r="O56" s="6" t="b">
        <f>SUMIF('Final FTE BGBP'!$C$3:$BW$3,O$4,'Final FTE BGBP'!$C56:$BW56)='Final FTE By Grade'!O56</f>
        <v>1</v>
      </c>
      <c r="P56" s="6" t="b">
        <f>SUMIF('Final FTE BGBP'!$C$3:$BW$3,P$4,'Final FTE BGBP'!$C56:$BW56)='Final FTE By Grade'!P56</f>
        <v>1</v>
      </c>
      <c r="Q56" s="6" t="b">
        <f>'Final FTE BGBP'!BX56='Final FTE By Grade'!Q56</f>
        <v>1</v>
      </c>
    </row>
    <row r="57" spans="1:17" ht="15">
      <c r="A57" s="6">
        <v>53</v>
      </c>
      <c r="B57" s="6" t="s">
        <v>64</v>
      </c>
      <c r="C57" s="6" t="b">
        <f>SUMIF('Final FTE BGBP'!$C$3:$BW$3,C$4,'Final FTE BGBP'!$C57:$BW57)='Final FTE By Grade'!C57</f>
        <v>1</v>
      </c>
      <c r="D57" s="6" t="b">
        <f>SUMIF('Final FTE BGBP'!$C$3:$BW$3,D$4,'Final FTE BGBP'!$C57:$BW57)='Final FTE By Grade'!D57</f>
        <v>1</v>
      </c>
      <c r="E57" s="6" t="b">
        <f>SUMIF('Final FTE BGBP'!$C$3:$BW$3,E$4,'Final FTE BGBP'!$C57:$BW57)='Final FTE By Grade'!E57</f>
        <v>1</v>
      </c>
      <c r="F57" s="6" t="b">
        <f>SUMIF('Final FTE BGBP'!$C$3:$BW$3,F$4,'Final FTE BGBP'!$C57:$BW57)='Final FTE By Grade'!F57</f>
        <v>1</v>
      </c>
      <c r="G57" s="6" t="b">
        <f>SUMIF('Final FTE BGBP'!$C$3:$BW$3,G$4,'Final FTE BGBP'!$C57:$BW57)='Final FTE By Grade'!G57</f>
        <v>1</v>
      </c>
      <c r="H57" s="6" t="b">
        <f>SUMIF('Final FTE BGBP'!$C$3:$BW$3,H$4,'Final FTE BGBP'!$C57:$BW57)='Final FTE By Grade'!H57</f>
        <v>1</v>
      </c>
      <c r="I57" s="6" t="b">
        <f>SUMIF('Final FTE BGBP'!$C$3:$BW$3,I$4,'Final FTE BGBP'!$C57:$BW57)='Final FTE By Grade'!I57</f>
        <v>1</v>
      </c>
      <c r="J57" s="6" t="b">
        <f>SUMIF('Final FTE BGBP'!$C$3:$BW$3,J$4,'Final FTE BGBP'!$C57:$BW57)='Final FTE By Grade'!J57</f>
        <v>1</v>
      </c>
      <c r="K57" s="6" t="b">
        <f>SUMIF('Final FTE BGBP'!$C$3:$BW$3,K$4,'Final FTE BGBP'!$C57:$BW57)='Final FTE By Grade'!K57</f>
        <v>1</v>
      </c>
      <c r="L57" s="6" t="b">
        <f>SUMIF('Final FTE BGBP'!$C$3:$BW$3,L$4,'Final FTE BGBP'!$C57:$BW57)='Final FTE By Grade'!L57</f>
        <v>1</v>
      </c>
      <c r="M57" s="6" t="b">
        <f>SUMIF('Final FTE BGBP'!$C$3:$BW$3,M$4,'Final FTE BGBP'!$C57:$BW57)='Final FTE By Grade'!M57</f>
        <v>1</v>
      </c>
      <c r="N57" s="6" t="b">
        <f>SUMIF('Final FTE BGBP'!$C$3:$BW$3,N$4,'Final FTE BGBP'!$C57:$BW57)='Final FTE By Grade'!N57</f>
        <v>1</v>
      </c>
      <c r="O57" s="6" t="b">
        <f>SUMIF('Final FTE BGBP'!$C$3:$BW$3,O$4,'Final FTE BGBP'!$C57:$BW57)='Final FTE By Grade'!O57</f>
        <v>1</v>
      </c>
      <c r="P57" s="6" t="b">
        <f>SUMIF('Final FTE BGBP'!$C$3:$BW$3,P$4,'Final FTE BGBP'!$C57:$BW57)='Final FTE By Grade'!P57</f>
        <v>1</v>
      </c>
      <c r="Q57" s="6" t="b">
        <f>'Final FTE BGBP'!BX57='Final FTE By Grade'!Q57</f>
        <v>1</v>
      </c>
    </row>
    <row r="58" spans="1:17" ht="15">
      <c r="A58" s="6">
        <v>54</v>
      </c>
      <c r="B58" s="6" t="s">
        <v>65</v>
      </c>
      <c r="C58" s="6" t="b">
        <f>SUMIF('Final FTE BGBP'!$C$3:$BW$3,C$4,'Final FTE BGBP'!$C58:$BW58)='Final FTE By Grade'!C58</f>
        <v>1</v>
      </c>
      <c r="D58" s="6" t="b">
        <f>SUMIF('Final FTE BGBP'!$C$3:$BW$3,D$4,'Final FTE BGBP'!$C58:$BW58)='Final FTE By Grade'!D58</f>
        <v>1</v>
      </c>
      <c r="E58" s="6" t="b">
        <f>SUMIF('Final FTE BGBP'!$C$3:$BW$3,E$4,'Final FTE BGBP'!$C58:$BW58)='Final FTE By Grade'!E58</f>
        <v>1</v>
      </c>
      <c r="F58" s="6" t="b">
        <f>SUMIF('Final FTE BGBP'!$C$3:$BW$3,F$4,'Final FTE BGBP'!$C58:$BW58)='Final FTE By Grade'!F58</f>
        <v>1</v>
      </c>
      <c r="G58" s="6" t="b">
        <f>SUMIF('Final FTE BGBP'!$C$3:$BW$3,G$4,'Final FTE BGBP'!$C58:$BW58)='Final FTE By Grade'!G58</f>
        <v>1</v>
      </c>
      <c r="H58" s="6" t="b">
        <f>SUMIF('Final FTE BGBP'!$C$3:$BW$3,H$4,'Final FTE BGBP'!$C58:$BW58)='Final FTE By Grade'!H58</f>
        <v>1</v>
      </c>
      <c r="I58" s="6" t="b">
        <f>SUMIF('Final FTE BGBP'!$C$3:$BW$3,I$4,'Final FTE BGBP'!$C58:$BW58)='Final FTE By Grade'!I58</f>
        <v>1</v>
      </c>
      <c r="J58" s="6" t="b">
        <f>SUMIF('Final FTE BGBP'!$C$3:$BW$3,J$4,'Final FTE BGBP'!$C58:$BW58)='Final FTE By Grade'!J58</f>
        <v>1</v>
      </c>
      <c r="K58" s="6" t="b">
        <f>SUMIF('Final FTE BGBP'!$C$3:$BW$3,K$4,'Final FTE BGBP'!$C58:$BW58)='Final FTE By Grade'!K58</f>
        <v>1</v>
      </c>
      <c r="L58" s="6" t="b">
        <f>SUMIF('Final FTE BGBP'!$C$3:$BW$3,L$4,'Final FTE BGBP'!$C58:$BW58)='Final FTE By Grade'!L58</f>
        <v>1</v>
      </c>
      <c r="M58" s="6" t="b">
        <f>SUMIF('Final FTE BGBP'!$C$3:$BW$3,M$4,'Final FTE BGBP'!$C58:$BW58)='Final FTE By Grade'!M58</f>
        <v>1</v>
      </c>
      <c r="N58" s="6" t="b">
        <f>SUMIF('Final FTE BGBP'!$C$3:$BW$3,N$4,'Final FTE BGBP'!$C58:$BW58)='Final FTE By Grade'!N58</f>
        <v>1</v>
      </c>
      <c r="O58" s="6" t="b">
        <f>SUMIF('Final FTE BGBP'!$C$3:$BW$3,O$4,'Final FTE BGBP'!$C58:$BW58)='Final FTE By Grade'!O58</f>
        <v>1</v>
      </c>
      <c r="P58" s="6" t="b">
        <f>SUMIF('Final FTE BGBP'!$C$3:$BW$3,P$4,'Final FTE BGBP'!$C58:$BW58)='Final FTE By Grade'!P58</f>
        <v>1</v>
      </c>
      <c r="Q58" s="6" t="b">
        <f>'Final FTE BGBP'!BX58='Final FTE By Grade'!Q58</f>
        <v>1</v>
      </c>
    </row>
    <row r="59" spans="1:17" ht="15">
      <c r="A59" s="6">
        <v>55</v>
      </c>
      <c r="B59" s="6" t="s">
        <v>66</v>
      </c>
      <c r="C59" s="6" t="b">
        <f>SUMIF('Final FTE BGBP'!$C$3:$BW$3,C$4,'Final FTE BGBP'!$C59:$BW59)='Final FTE By Grade'!C59</f>
        <v>1</v>
      </c>
      <c r="D59" s="6" t="b">
        <f>SUMIF('Final FTE BGBP'!$C$3:$BW$3,D$4,'Final FTE BGBP'!$C59:$BW59)='Final FTE By Grade'!D59</f>
        <v>1</v>
      </c>
      <c r="E59" s="6" t="b">
        <f>SUMIF('Final FTE BGBP'!$C$3:$BW$3,E$4,'Final FTE BGBP'!$C59:$BW59)='Final FTE By Grade'!E59</f>
        <v>1</v>
      </c>
      <c r="F59" s="6" t="b">
        <f>SUMIF('Final FTE BGBP'!$C$3:$BW$3,F$4,'Final FTE BGBP'!$C59:$BW59)='Final FTE By Grade'!F59</f>
        <v>1</v>
      </c>
      <c r="G59" s="6" t="b">
        <f>SUMIF('Final FTE BGBP'!$C$3:$BW$3,G$4,'Final FTE BGBP'!$C59:$BW59)='Final FTE By Grade'!G59</f>
        <v>1</v>
      </c>
      <c r="H59" s="6" t="b">
        <f>SUMIF('Final FTE BGBP'!$C$3:$BW$3,H$4,'Final FTE BGBP'!$C59:$BW59)='Final FTE By Grade'!H59</f>
        <v>1</v>
      </c>
      <c r="I59" s="6" t="b">
        <f>SUMIF('Final FTE BGBP'!$C$3:$BW$3,I$4,'Final FTE BGBP'!$C59:$BW59)='Final FTE By Grade'!I59</f>
        <v>1</v>
      </c>
      <c r="J59" s="6" t="b">
        <f>SUMIF('Final FTE BGBP'!$C$3:$BW$3,J$4,'Final FTE BGBP'!$C59:$BW59)='Final FTE By Grade'!J59</f>
        <v>1</v>
      </c>
      <c r="K59" s="6" t="b">
        <f>SUMIF('Final FTE BGBP'!$C$3:$BW$3,K$4,'Final FTE BGBP'!$C59:$BW59)='Final FTE By Grade'!K59</f>
        <v>1</v>
      </c>
      <c r="L59" s="6" t="b">
        <f>SUMIF('Final FTE BGBP'!$C$3:$BW$3,L$4,'Final FTE BGBP'!$C59:$BW59)='Final FTE By Grade'!L59</f>
        <v>1</v>
      </c>
      <c r="M59" s="6" t="b">
        <f>SUMIF('Final FTE BGBP'!$C$3:$BW$3,M$4,'Final FTE BGBP'!$C59:$BW59)='Final FTE By Grade'!M59</f>
        <v>1</v>
      </c>
      <c r="N59" s="6" t="b">
        <f>SUMIF('Final FTE BGBP'!$C$3:$BW$3,N$4,'Final FTE BGBP'!$C59:$BW59)='Final FTE By Grade'!N59</f>
        <v>1</v>
      </c>
      <c r="O59" s="6" t="b">
        <f>SUMIF('Final FTE BGBP'!$C$3:$BW$3,O$4,'Final FTE BGBP'!$C59:$BW59)='Final FTE By Grade'!O59</f>
        <v>1</v>
      </c>
      <c r="P59" s="6" t="b">
        <f>SUMIF('Final FTE BGBP'!$C$3:$BW$3,P$4,'Final FTE BGBP'!$C59:$BW59)='Final FTE By Grade'!P59</f>
        <v>1</v>
      </c>
      <c r="Q59" s="6" t="b">
        <f>'Final FTE BGBP'!BX59='Final FTE By Grade'!Q59</f>
        <v>1</v>
      </c>
    </row>
    <row r="60" spans="1:17" ht="15">
      <c r="A60" s="6">
        <v>56</v>
      </c>
      <c r="B60" s="6" t="s">
        <v>67</v>
      </c>
      <c r="C60" s="6" t="b">
        <f>SUMIF('Final FTE BGBP'!$C$3:$BW$3,C$4,'Final FTE BGBP'!$C60:$BW60)='Final FTE By Grade'!C60</f>
        <v>1</v>
      </c>
      <c r="D60" s="6" t="b">
        <f>SUMIF('Final FTE BGBP'!$C$3:$BW$3,D$4,'Final FTE BGBP'!$C60:$BW60)='Final FTE By Grade'!D60</f>
        <v>1</v>
      </c>
      <c r="E60" s="6" t="b">
        <f>SUMIF('Final FTE BGBP'!$C$3:$BW$3,E$4,'Final FTE BGBP'!$C60:$BW60)='Final FTE By Grade'!E60</f>
        <v>1</v>
      </c>
      <c r="F60" s="6" t="b">
        <f>SUMIF('Final FTE BGBP'!$C$3:$BW$3,F$4,'Final FTE BGBP'!$C60:$BW60)='Final FTE By Grade'!F60</f>
        <v>1</v>
      </c>
      <c r="G60" s="6" t="b">
        <f>SUMIF('Final FTE BGBP'!$C$3:$BW$3,G$4,'Final FTE BGBP'!$C60:$BW60)='Final FTE By Grade'!G60</f>
        <v>1</v>
      </c>
      <c r="H60" s="6" t="b">
        <f>SUMIF('Final FTE BGBP'!$C$3:$BW$3,H$4,'Final FTE BGBP'!$C60:$BW60)='Final FTE By Grade'!H60</f>
        <v>1</v>
      </c>
      <c r="I60" s="6" t="b">
        <f>SUMIF('Final FTE BGBP'!$C$3:$BW$3,I$4,'Final FTE BGBP'!$C60:$BW60)='Final FTE By Grade'!I60</f>
        <v>1</v>
      </c>
      <c r="J60" s="6" t="b">
        <f>SUMIF('Final FTE BGBP'!$C$3:$BW$3,J$4,'Final FTE BGBP'!$C60:$BW60)='Final FTE By Grade'!J60</f>
        <v>1</v>
      </c>
      <c r="K60" s="6" t="b">
        <f>SUMIF('Final FTE BGBP'!$C$3:$BW$3,K$4,'Final FTE BGBP'!$C60:$BW60)='Final FTE By Grade'!K60</f>
        <v>1</v>
      </c>
      <c r="L60" s="6" t="b">
        <f>SUMIF('Final FTE BGBP'!$C$3:$BW$3,L$4,'Final FTE BGBP'!$C60:$BW60)='Final FTE By Grade'!L60</f>
        <v>1</v>
      </c>
      <c r="M60" s="6" t="b">
        <f>SUMIF('Final FTE BGBP'!$C$3:$BW$3,M$4,'Final FTE BGBP'!$C60:$BW60)='Final FTE By Grade'!M60</f>
        <v>1</v>
      </c>
      <c r="N60" s="6" t="b">
        <f>SUMIF('Final FTE BGBP'!$C$3:$BW$3,N$4,'Final FTE BGBP'!$C60:$BW60)='Final FTE By Grade'!N60</f>
        <v>1</v>
      </c>
      <c r="O60" s="6" t="b">
        <f>SUMIF('Final FTE BGBP'!$C$3:$BW$3,O$4,'Final FTE BGBP'!$C60:$BW60)='Final FTE By Grade'!O60</f>
        <v>1</v>
      </c>
      <c r="P60" s="6" t="b">
        <f>SUMIF('Final FTE BGBP'!$C$3:$BW$3,P$4,'Final FTE BGBP'!$C60:$BW60)='Final FTE By Grade'!P60</f>
        <v>1</v>
      </c>
      <c r="Q60" s="6" t="b">
        <f>'Final FTE BGBP'!BX60='Final FTE By Grade'!Q60</f>
        <v>1</v>
      </c>
    </row>
    <row r="61" spans="1:17" ht="15">
      <c r="A61" s="6">
        <v>57</v>
      </c>
      <c r="B61" s="6" t="s">
        <v>68</v>
      </c>
      <c r="C61" s="6" t="b">
        <f>SUMIF('Final FTE BGBP'!$C$3:$BW$3,C$4,'Final FTE BGBP'!$C61:$BW61)='Final FTE By Grade'!C61</f>
        <v>1</v>
      </c>
      <c r="D61" s="6" t="b">
        <f>SUMIF('Final FTE BGBP'!$C$3:$BW$3,D$4,'Final FTE BGBP'!$C61:$BW61)='Final FTE By Grade'!D61</f>
        <v>1</v>
      </c>
      <c r="E61" s="6" t="b">
        <f>SUMIF('Final FTE BGBP'!$C$3:$BW$3,E$4,'Final FTE BGBP'!$C61:$BW61)='Final FTE By Grade'!E61</f>
        <v>1</v>
      </c>
      <c r="F61" s="6" t="b">
        <f>SUMIF('Final FTE BGBP'!$C$3:$BW$3,F$4,'Final FTE BGBP'!$C61:$BW61)='Final FTE By Grade'!F61</f>
        <v>1</v>
      </c>
      <c r="G61" s="6" t="b">
        <f>SUMIF('Final FTE BGBP'!$C$3:$BW$3,G$4,'Final FTE BGBP'!$C61:$BW61)='Final FTE By Grade'!G61</f>
        <v>1</v>
      </c>
      <c r="H61" s="6" t="b">
        <f>SUMIF('Final FTE BGBP'!$C$3:$BW$3,H$4,'Final FTE BGBP'!$C61:$BW61)='Final FTE By Grade'!H61</f>
        <v>1</v>
      </c>
      <c r="I61" s="6" t="b">
        <f>SUMIF('Final FTE BGBP'!$C$3:$BW$3,I$4,'Final FTE BGBP'!$C61:$BW61)='Final FTE By Grade'!I61</f>
        <v>1</v>
      </c>
      <c r="J61" s="6" t="b">
        <f>SUMIF('Final FTE BGBP'!$C$3:$BW$3,J$4,'Final FTE BGBP'!$C61:$BW61)='Final FTE By Grade'!J61</f>
        <v>1</v>
      </c>
      <c r="K61" s="6" t="b">
        <f>SUMIF('Final FTE BGBP'!$C$3:$BW$3,K$4,'Final FTE BGBP'!$C61:$BW61)='Final FTE By Grade'!K61</f>
        <v>1</v>
      </c>
      <c r="L61" s="6" t="b">
        <f>SUMIF('Final FTE BGBP'!$C$3:$BW$3,L$4,'Final FTE BGBP'!$C61:$BW61)='Final FTE By Grade'!L61</f>
        <v>1</v>
      </c>
      <c r="M61" s="6" t="b">
        <f>SUMIF('Final FTE BGBP'!$C$3:$BW$3,M$4,'Final FTE BGBP'!$C61:$BW61)='Final FTE By Grade'!M61</f>
        <v>1</v>
      </c>
      <c r="N61" s="6" t="b">
        <f>SUMIF('Final FTE BGBP'!$C$3:$BW$3,N$4,'Final FTE BGBP'!$C61:$BW61)='Final FTE By Grade'!N61</f>
        <v>1</v>
      </c>
      <c r="O61" s="6" t="b">
        <f>SUMIF('Final FTE BGBP'!$C$3:$BW$3,O$4,'Final FTE BGBP'!$C61:$BW61)='Final FTE By Grade'!O61</f>
        <v>1</v>
      </c>
      <c r="P61" s="6" t="b">
        <f>SUMIF('Final FTE BGBP'!$C$3:$BW$3,P$4,'Final FTE BGBP'!$C61:$BW61)='Final FTE By Grade'!P61</f>
        <v>1</v>
      </c>
      <c r="Q61" s="6" t="b">
        <f>'Final FTE BGBP'!BX61='Final FTE By Grade'!Q61</f>
        <v>1</v>
      </c>
    </row>
    <row r="62" spans="1:17" ht="15">
      <c r="A62" s="6">
        <v>58</v>
      </c>
      <c r="B62" s="6" t="s">
        <v>69</v>
      </c>
      <c r="C62" s="6" t="b">
        <f>SUMIF('Final FTE BGBP'!$C$3:$BW$3,C$4,'Final FTE BGBP'!$C62:$BW62)='Final FTE By Grade'!C62</f>
        <v>1</v>
      </c>
      <c r="D62" s="6" t="b">
        <f>SUMIF('Final FTE BGBP'!$C$3:$BW$3,D$4,'Final FTE BGBP'!$C62:$BW62)='Final FTE By Grade'!D62</f>
        <v>1</v>
      </c>
      <c r="E62" s="6" t="b">
        <f>SUMIF('Final FTE BGBP'!$C$3:$BW$3,E$4,'Final FTE BGBP'!$C62:$BW62)='Final FTE By Grade'!E62</f>
        <v>1</v>
      </c>
      <c r="F62" s="6" t="b">
        <f>SUMIF('Final FTE BGBP'!$C$3:$BW$3,F$4,'Final FTE BGBP'!$C62:$BW62)='Final FTE By Grade'!F62</f>
        <v>1</v>
      </c>
      <c r="G62" s="6" t="b">
        <f>SUMIF('Final FTE BGBP'!$C$3:$BW$3,G$4,'Final FTE BGBP'!$C62:$BW62)='Final FTE By Grade'!G62</f>
        <v>1</v>
      </c>
      <c r="H62" s="6" t="b">
        <f>SUMIF('Final FTE BGBP'!$C$3:$BW$3,H$4,'Final FTE BGBP'!$C62:$BW62)='Final FTE By Grade'!H62</f>
        <v>1</v>
      </c>
      <c r="I62" s="6" t="b">
        <f>SUMIF('Final FTE BGBP'!$C$3:$BW$3,I$4,'Final FTE BGBP'!$C62:$BW62)='Final FTE By Grade'!I62</f>
        <v>1</v>
      </c>
      <c r="J62" s="6" t="b">
        <f>SUMIF('Final FTE BGBP'!$C$3:$BW$3,J$4,'Final FTE BGBP'!$C62:$BW62)='Final FTE By Grade'!J62</f>
        <v>1</v>
      </c>
      <c r="K62" s="6" t="b">
        <f>SUMIF('Final FTE BGBP'!$C$3:$BW$3,K$4,'Final FTE BGBP'!$C62:$BW62)='Final FTE By Grade'!K62</f>
        <v>1</v>
      </c>
      <c r="L62" s="6" t="b">
        <f>SUMIF('Final FTE BGBP'!$C$3:$BW$3,L$4,'Final FTE BGBP'!$C62:$BW62)='Final FTE By Grade'!L62</f>
        <v>1</v>
      </c>
      <c r="M62" s="6" t="b">
        <f>SUMIF('Final FTE BGBP'!$C$3:$BW$3,M$4,'Final FTE BGBP'!$C62:$BW62)='Final FTE By Grade'!M62</f>
        <v>1</v>
      </c>
      <c r="N62" s="6" t="b">
        <f>SUMIF('Final FTE BGBP'!$C$3:$BW$3,N$4,'Final FTE BGBP'!$C62:$BW62)='Final FTE By Grade'!N62</f>
        <v>1</v>
      </c>
      <c r="O62" s="6" t="b">
        <f>SUMIF('Final FTE BGBP'!$C$3:$BW$3,O$4,'Final FTE BGBP'!$C62:$BW62)='Final FTE By Grade'!O62</f>
        <v>1</v>
      </c>
      <c r="P62" s="6" t="b">
        <f>SUMIF('Final FTE BGBP'!$C$3:$BW$3,P$4,'Final FTE BGBP'!$C62:$BW62)='Final FTE By Grade'!P62</f>
        <v>1</v>
      </c>
      <c r="Q62" s="6" t="b">
        <f>'Final FTE BGBP'!BX62='Final FTE By Grade'!Q62</f>
        <v>1</v>
      </c>
    </row>
    <row r="63" spans="1:17" ht="15">
      <c r="A63" s="6">
        <v>59</v>
      </c>
      <c r="B63" s="6" t="s">
        <v>70</v>
      </c>
      <c r="C63" s="6" t="b">
        <f>SUMIF('Final FTE BGBP'!$C$3:$BW$3,C$4,'Final FTE BGBP'!$C63:$BW63)='Final FTE By Grade'!C63</f>
        <v>1</v>
      </c>
      <c r="D63" s="6" t="b">
        <f>SUMIF('Final FTE BGBP'!$C$3:$BW$3,D$4,'Final FTE BGBP'!$C63:$BW63)='Final FTE By Grade'!D63</f>
        <v>1</v>
      </c>
      <c r="E63" s="6" t="b">
        <f>SUMIF('Final FTE BGBP'!$C$3:$BW$3,E$4,'Final FTE BGBP'!$C63:$BW63)='Final FTE By Grade'!E63</f>
        <v>1</v>
      </c>
      <c r="F63" s="6" t="b">
        <f>SUMIF('Final FTE BGBP'!$C$3:$BW$3,F$4,'Final FTE BGBP'!$C63:$BW63)='Final FTE By Grade'!F63</f>
        <v>1</v>
      </c>
      <c r="G63" s="6" t="b">
        <f>SUMIF('Final FTE BGBP'!$C$3:$BW$3,G$4,'Final FTE BGBP'!$C63:$BW63)='Final FTE By Grade'!G63</f>
        <v>1</v>
      </c>
      <c r="H63" s="6" t="b">
        <f>SUMIF('Final FTE BGBP'!$C$3:$BW$3,H$4,'Final FTE BGBP'!$C63:$BW63)='Final FTE By Grade'!H63</f>
        <v>1</v>
      </c>
      <c r="I63" s="6" t="b">
        <f>SUMIF('Final FTE BGBP'!$C$3:$BW$3,I$4,'Final FTE BGBP'!$C63:$BW63)='Final FTE By Grade'!I63</f>
        <v>1</v>
      </c>
      <c r="J63" s="6" t="b">
        <f>SUMIF('Final FTE BGBP'!$C$3:$BW$3,J$4,'Final FTE BGBP'!$C63:$BW63)='Final FTE By Grade'!J63</f>
        <v>1</v>
      </c>
      <c r="K63" s="6" t="b">
        <f>SUMIF('Final FTE BGBP'!$C$3:$BW$3,K$4,'Final FTE BGBP'!$C63:$BW63)='Final FTE By Grade'!K63</f>
        <v>1</v>
      </c>
      <c r="L63" s="6" t="b">
        <f>SUMIF('Final FTE BGBP'!$C$3:$BW$3,L$4,'Final FTE BGBP'!$C63:$BW63)='Final FTE By Grade'!L63</f>
        <v>1</v>
      </c>
      <c r="M63" s="6" t="b">
        <f>SUMIF('Final FTE BGBP'!$C$3:$BW$3,M$4,'Final FTE BGBP'!$C63:$BW63)='Final FTE By Grade'!M63</f>
        <v>1</v>
      </c>
      <c r="N63" s="6" t="b">
        <f>SUMIF('Final FTE BGBP'!$C$3:$BW$3,N$4,'Final FTE BGBP'!$C63:$BW63)='Final FTE By Grade'!N63</f>
        <v>1</v>
      </c>
      <c r="O63" s="6" t="b">
        <f>SUMIF('Final FTE BGBP'!$C$3:$BW$3,O$4,'Final FTE BGBP'!$C63:$BW63)='Final FTE By Grade'!O63</f>
        <v>1</v>
      </c>
      <c r="P63" s="6" t="b">
        <f>SUMIF('Final FTE BGBP'!$C$3:$BW$3,P$4,'Final FTE BGBP'!$C63:$BW63)='Final FTE By Grade'!P63</f>
        <v>1</v>
      </c>
      <c r="Q63" s="6" t="b">
        <f>'Final FTE BGBP'!BX63='Final FTE By Grade'!Q63</f>
        <v>1</v>
      </c>
    </row>
    <row r="64" spans="1:17" ht="15">
      <c r="A64" s="6">
        <v>60</v>
      </c>
      <c r="B64" s="6" t="s">
        <v>71</v>
      </c>
      <c r="C64" s="6" t="b">
        <f>SUMIF('Final FTE BGBP'!$C$3:$BW$3,C$4,'Final FTE BGBP'!$C64:$BW64)='Final FTE By Grade'!C64</f>
        <v>1</v>
      </c>
      <c r="D64" s="6" t="b">
        <f>SUMIF('Final FTE BGBP'!$C$3:$BW$3,D$4,'Final FTE BGBP'!$C64:$BW64)='Final FTE By Grade'!D64</f>
        <v>1</v>
      </c>
      <c r="E64" s="6" t="b">
        <f>SUMIF('Final FTE BGBP'!$C$3:$BW$3,E$4,'Final FTE BGBP'!$C64:$BW64)='Final FTE By Grade'!E64</f>
        <v>1</v>
      </c>
      <c r="F64" s="6" t="b">
        <f>SUMIF('Final FTE BGBP'!$C$3:$BW$3,F$4,'Final FTE BGBP'!$C64:$BW64)='Final FTE By Grade'!F64</f>
        <v>1</v>
      </c>
      <c r="G64" s="6" t="b">
        <f>SUMIF('Final FTE BGBP'!$C$3:$BW$3,G$4,'Final FTE BGBP'!$C64:$BW64)='Final FTE By Grade'!G64</f>
        <v>1</v>
      </c>
      <c r="H64" s="6" t="b">
        <f>SUMIF('Final FTE BGBP'!$C$3:$BW$3,H$4,'Final FTE BGBP'!$C64:$BW64)='Final FTE By Grade'!H64</f>
        <v>1</v>
      </c>
      <c r="I64" s="6" t="b">
        <f>SUMIF('Final FTE BGBP'!$C$3:$BW$3,I$4,'Final FTE BGBP'!$C64:$BW64)='Final FTE By Grade'!I64</f>
        <v>1</v>
      </c>
      <c r="J64" s="6" t="b">
        <f>SUMIF('Final FTE BGBP'!$C$3:$BW$3,J$4,'Final FTE BGBP'!$C64:$BW64)='Final FTE By Grade'!J64</f>
        <v>1</v>
      </c>
      <c r="K64" s="6" t="b">
        <f>SUMIF('Final FTE BGBP'!$C$3:$BW$3,K$4,'Final FTE BGBP'!$C64:$BW64)='Final FTE By Grade'!K64</f>
        <v>1</v>
      </c>
      <c r="L64" s="6" t="b">
        <f>SUMIF('Final FTE BGBP'!$C$3:$BW$3,L$4,'Final FTE BGBP'!$C64:$BW64)='Final FTE By Grade'!L64</f>
        <v>1</v>
      </c>
      <c r="M64" s="6" t="b">
        <f>SUMIF('Final FTE BGBP'!$C$3:$BW$3,M$4,'Final FTE BGBP'!$C64:$BW64)='Final FTE By Grade'!M64</f>
        <v>1</v>
      </c>
      <c r="N64" s="6" t="b">
        <f>SUMIF('Final FTE BGBP'!$C$3:$BW$3,N$4,'Final FTE BGBP'!$C64:$BW64)='Final FTE By Grade'!N64</f>
        <v>1</v>
      </c>
      <c r="O64" s="6" t="b">
        <f>SUMIF('Final FTE BGBP'!$C$3:$BW$3,O$4,'Final FTE BGBP'!$C64:$BW64)='Final FTE By Grade'!O64</f>
        <v>1</v>
      </c>
      <c r="P64" s="6" t="b">
        <f>SUMIF('Final FTE BGBP'!$C$3:$BW$3,P$4,'Final FTE BGBP'!$C64:$BW64)='Final FTE By Grade'!P64</f>
        <v>1</v>
      </c>
      <c r="Q64" s="6" t="b">
        <f>'Final FTE BGBP'!BX64='Final FTE By Grade'!Q64</f>
        <v>1</v>
      </c>
    </row>
    <row r="65" spans="1:17" ht="15">
      <c r="A65" s="6">
        <v>61</v>
      </c>
      <c r="B65" s="6" t="s">
        <v>72</v>
      </c>
      <c r="C65" s="6" t="b">
        <f>SUMIF('Final FTE BGBP'!$C$3:$BW$3,C$4,'Final FTE BGBP'!$C65:$BW65)='Final FTE By Grade'!C65</f>
        <v>1</v>
      </c>
      <c r="D65" s="6" t="b">
        <f>SUMIF('Final FTE BGBP'!$C$3:$BW$3,D$4,'Final FTE BGBP'!$C65:$BW65)='Final FTE By Grade'!D65</f>
        <v>1</v>
      </c>
      <c r="E65" s="6" t="b">
        <f>SUMIF('Final FTE BGBP'!$C$3:$BW$3,E$4,'Final FTE BGBP'!$C65:$BW65)='Final FTE By Grade'!E65</f>
        <v>1</v>
      </c>
      <c r="F65" s="6" t="b">
        <f>SUMIF('Final FTE BGBP'!$C$3:$BW$3,F$4,'Final FTE BGBP'!$C65:$BW65)='Final FTE By Grade'!F65</f>
        <v>1</v>
      </c>
      <c r="G65" s="6" t="b">
        <f>SUMIF('Final FTE BGBP'!$C$3:$BW$3,G$4,'Final FTE BGBP'!$C65:$BW65)='Final FTE By Grade'!G65</f>
        <v>1</v>
      </c>
      <c r="H65" s="6" t="b">
        <f>SUMIF('Final FTE BGBP'!$C$3:$BW$3,H$4,'Final FTE BGBP'!$C65:$BW65)='Final FTE By Grade'!H65</f>
        <v>1</v>
      </c>
      <c r="I65" s="6" t="b">
        <f>SUMIF('Final FTE BGBP'!$C$3:$BW$3,I$4,'Final FTE BGBP'!$C65:$BW65)='Final FTE By Grade'!I65</f>
        <v>1</v>
      </c>
      <c r="J65" s="6" t="b">
        <f>SUMIF('Final FTE BGBP'!$C$3:$BW$3,J$4,'Final FTE BGBP'!$C65:$BW65)='Final FTE By Grade'!J65</f>
        <v>1</v>
      </c>
      <c r="K65" s="6" t="b">
        <f>SUMIF('Final FTE BGBP'!$C$3:$BW$3,K$4,'Final FTE BGBP'!$C65:$BW65)='Final FTE By Grade'!K65</f>
        <v>1</v>
      </c>
      <c r="L65" s="6" t="b">
        <f>SUMIF('Final FTE BGBP'!$C$3:$BW$3,L$4,'Final FTE BGBP'!$C65:$BW65)='Final FTE By Grade'!L65</f>
        <v>1</v>
      </c>
      <c r="M65" s="6" t="b">
        <f>SUMIF('Final FTE BGBP'!$C$3:$BW$3,M$4,'Final FTE BGBP'!$C65:$BW65)='Final FTE By Grade'!M65</f>
        <v>1</v>
      </c>
      <c r="N65" s="6" t="b">
        <f>SUMIF('Final FTE BGBP'!$C$3:$BW$3,N$4,'Final FTE BGBP'!$C65:$BW65)='Final FTE By Grade'!N65</f>
        <v>1</v>
      </c>
      <c r="O65" s="6" t="b">
        <f>SUMIF('Final FTE BGBP'!$C$3:$BW$3,O$4,'Final FTE BGBP'!$C65:$BW65)='Final FTE By Grade'!O65</f>
        <v>1</v>
      </c>
      <c r="P65" s="6" t="b">
        <f>SUMIF('Final FTE BGBP'!$C$3:$BW$3,P$4,'Final FTE BGBP'!$C65:$BW65)='Final FTE By Grade'!P65</f>
        <v>1</v>
      </c>
      <c r="Q65" s="6" t="b">
        <f>'Final FTE BGBP'!BX65='Final FTE By Grade'!Q65</f>
        <v>1</v>
      </c>
    </row>
    <row r="66" spans="1:17" ht="15">
      <c r="A66" s="6">
        <v>62</v>
      </c>
      <c r="B66" s="6" t="s">
        <v>73</v>
      </c>
      <c r="C66" s="6" t="b">
        <f>SUMIF('Final FTE BGBP'!$C$3:$BW$3,C$4,'Final FTE BGBP'!$C66:$BW66)='Final FTE By Grade'!C66</f>
        <v>1</v>
      </c>
      <c r="D66" s="6" t="b">
        <f>SUMIF('Final FTE BGBP'!$C$3:$BW$3,D$4,'Final FTE BGBP'!$C66:$BW66)='Final FTE By Grade'!D66</f>
        <v>1</v>
      </c>
      <c r="E66" s="6" t="b">
        <f>SUMIF('Final FTE BGBP'!$C$3:$BW$3,E$4,'Final FTE BGBP'!$C66:$BW66)='Final FTE By Grade'!E66</f>
        <v>1</v>
      </c>
      <c r="F66" s="6" t="b">
        <f>SUMIF('Final FTE BGBP'!$C$3:$BW$3,F$4,'Final FTE BGBP'!$C66:$BW66)='Final FTE By Grade'!F66</f>
        <v>1</v>
      </c>
      <c r="G66" s="6" t="b">
        <f>SUMIF('Final FTE BGBP'!$C$3:$BW$3,G$4,'Final FTE BGBP'!$C66:$BW66)='Final FTE By Grade'!G66</f>
        <v>1</v>
      </c>
      <c r="H66" s="6" t="b">
        <f>SUMIF('Final FTE BGBP'!$C$3:$BW$3,H$4,'Final FTE BGBP'!$C66:$BW66)='Final FTE By Grade'!H66</f>
        <v>1</v>
      </c>
      <c r="I66" s="6" t="b">
        <f>SUMIF('Final FTE BGBP'!$C$3:$BW$3,I$4,'Final FTE BGBP'!$C66:$BW66)='Final FTE By Grade'!I66</f>
        <v>1</v>
      </c>
      <c r="J66" s="6" t="b">
        <f>SUMIF('Final FTE BGBP'!$C$3:$BW$3,J$4,'Final FTE BGBP'!$C66:$BW66)='Final FTE By Grade'!J66</f>
        <v>1</v>
      </c>
      <c r="K66" s="6" t="b">
        <f>SUMIF('Final FTE BGBP'!$C$3:$BW$3,K$4,'Final FTE BGBP'!$C66:$BW66)='Final FTE By Grade'!K66</f>
        <v>1</v>
      </c>
      <c r="L66" s="6" t="b">
        <f>SUMIF('Final FTE BGBP'!$C$3:$BW$3,L$4,'Final FTE BGBP'!$C66:$BW66)='Final FTE By Grade'!L66</f>
        <v>1</v>
      </c>
      <c r="M66" s="6" t="b">
        <f>SUMIF('Final FTE BGBP'!$C$3:$BW$3,M$4,'Final FTE BGBP'!$C66:$BW66)='Final FTE By Grade'!M66</f>
        <v>1</v>
      </c>
      <c r="N66" s="6" t="b">
        <f>SUMIF('Final FTE BGBP'!$C$3:$BW$3,N$4,'Final FTE BGBP'!$C66:$BW66)='Final FTE By Grade'!N66</f>
        <v>1</v>
      </c>
      <c r="O66" s="6" t="b">
        <f>SUMIF('Final FTE BGBP'!$C$3:$BW$3,O$4,'Final FTE BGBP'!$C66:$BW66)='Final FTE By Grade'!O66</f>
        <v>1</v>
      </c>
      <c r="P66" s="6" t="b">
        <f>SUMIF('Final FTE BGBP'!$C$3:$BW$3,P$4,'Final FTE BGBP'!$C66:$BW66)='Final FTE By Grade'!P66</f>
        <v>1</v>
      </c>
      <c r="Q66" s="6" t="b">
        <f>'Final FTE BGBP'!BX66='Final FTE By Grade'!Q66</f>
        <v>1</v>
      </c>
    </row>
    <row r="67" spans="1:17" ht="15">
      <c r="A67" s="6">
        <v>63</v>
      </c>
      <c r="B67" s="6" t="s">
        <v>74</v>
      </c>
      <c r="C67" s="6" t="b">
        <f>SUMIF('Final FTE BGBP'!$C$3:$BW$3,C$4,'Final FTE BGBP'!$C67:$BW67)='Final FTE By Grade'!C67</f>
        <v>1</v>
      </c>
      <c r="D67" s="6" t="b">
        <f>SUMIF('Final FTE BGBP'!$C$3:$BW$3,D$4,'Final FTE BGBP'!$C67:$BW67)='Final FTE By Grade'!D67</f>
        <v>1</v>
      </c>
      <c r="E67" s="6" t="b">
        <f>SUMIF('Final FTE BGBP'!$C$3:$BW$3,E$4,'Final FTE BGBP'!$C67:$BW67)='Final FTE By Grade'!E67</f>
        <v>1</v>
      </c>
      <c r="F67" s="6" t="b">
        <f>SUMIF('Final FTE BGBP'!$C$3:$BW$3,F$4,'Final FTE BGBP'!$C67:$BW67)='Final FTE By Grade'!F67</f>
        <v>1</v>
      </c>
      <c r="G67" s="6" t="b">
        <f>SUMIF('Final FTE BGBP'!$C$3:$BW$3,G$4,'Final FTE BGBP'!$C67:$BW67)='Final FTE By Grade'!G67</f>
        <v>1</v>
      </c>
      <c r="H67" s="6" t="b">
        <f>SUMIF('Final FTE BGBP'!$C$3:$BW$3,H$4,'Final FTE BGBP'!$C67:$BW67)='Final FTE By Grade'!H67</f>
        <v>1</v>
      </c>
      <c r="I67" s="6" t="b">
        <f>SUMIF('Final FTE BGBP'!$C$3:$BW$3,I$4,'Final FTE BGBP'!$C67:$BW67)='Final FTE By Grade'!I67</f>
        <v>1</v>
      </c>
      <c r="J67" s="6" t="b">
        <f>SUMIF('Final FTE BGBP'!$C$3:$BW$3,J$4,'Final FTE BGBP'!$C67:$BW67)='Final FTE By Grade'!J67</f>
        <v>1</v>
      </c>
      <c r="K67" s="6" t="b">
        <f>SUMIF('Final FTE BGBP'!$C$3:$BW$3,K$4,'Final FTE BGBP'!$C67:$BW67)='Final FTE By Grade'!K67</f>
        <v>1</v>
      </c>
      <c r="L67" s="6" t="b">
        <f>SUMIF('Final FTE BGBP'!$C$3:$BW$3,L$4,'Final FTE BGBP'!$C67:$BW67)='Final FTE By Grade'!L67</f>
        <v>1</v>
      </c>
      <c r="M67" s="6" t="b">
        <f>SUMIF('Final FTE BGBP'!$C$3:$BW$3,M$4,'Final FTE BGBP'!$C67:$BW67)='Final FTE By Grade'!M67</f>
        <v>1</v>
      </c>
      <c r="N67" s="6" t="b">
        <f>SUMIF('Final FTE BGBP'!$C$3:$BW$3,N$4,'Final FTE BGBP'!$C67:$BW67)='Final FTE By Grade'!N67</f>
        <v>1</v>
      </c>
      <c r="O67" s="6" t="b">
        <f>SUMIF('Final FTE BGBP'!$C$3:$BW$3,O$4,'Final FTE BGBP'!$C67:$BW67)='Final FTE By Grade'!O67</f>
        <v>1</v>
      </c>
      <c r="P67" s="6" t="b">
        <f>SUMIF('Final FTE BGBP'!$C$3:$BW$3,P$4,'Final FTE BGBP'!$C67:$BW67)='Final FTE By Grade'!P67</f>
        <v>1</v>
      </c>
      <c r="Q67" s="6" t="b">
        <f>'Final FTE BGBP'!BX67='Final FTE By Grade'!Q67</f>
        <v>1</v>
      </c>
    </row>
    <row r="68" spans="1:17" ht="15">
      <c r="A68" s="6">
        <v>64</v>
      </c>
      <c r="B68" s="6" t="s">
        <v>75</v>
      </c>
      <c r="C68" s="6" t="b">
        <f>SUMIF('Final FTE BGBP'!$C$3:$BW$3,C$4,'Final FTE BGBP'!$C68:$BW68)='Final FTE By Grade'!C68</f>
        <v>1</v>
      </c>
      <c r="D68" s="6" t="b">
        <f>SUMIF('Final FTE BGBP'!$C$3:$BW$3,D$4,'Final FTE BGBP'!$C68:$BW68)='Final FTE By Grade'!D68</f>
        <v>1</v>
      </c>
      <c r="E68" s="6" t="b">
        <f>SUMIF('Final FTE BGBP'!$C$3:$BW$3,E$4,'Final FTE BGBP'!$C68:$BW68)='Final FTE By Grade'!E68</f>
        <v>1</v>
      </c>
      <c r="F68" s="6" t="b">
        <f>SUMIF('Final FTE BGBP'!$C$3:$BW$3,F$4,'Final FTE BGBP'!$C68:$BW68)='Final FTE By Grade'!F68</f>
        <v>1</v>
      </c>
      <c r="G68" s="6" t="b">
        <f>SUMIF('Final FTE BGBP'!$C$3:$BW$3,G$4,'Final FTE BGBP'!$C68:$BW68)='Final FTE By Grade'!G68</f>
        <v>1</v>
      </c>
      <c r="H68" s="6" t="b">
        <f>SUMIF('Final FTE BGBP'!$C$3:$BW$3,H$4,'Final FTE BGBP'!$C68:$BW68)='Final FTE By Grade'!H68</f>
        <v>1</v>
      </c>
      <c r="I68" s="6" t="b">
        <f>SUMIF('Final FTE BGBP'!$C$3:$BW$3,I$4,'Final FTE BGBP'!$C68:$BW68)='Final FTE By Grade'!I68</f>
        <v>1</v>
      </c>
      <c r="J68" s="6" t="b">
        <f>SUMIF('Final FTE BGBP'!$C$3:$BW$3,J$4,'Final FTE BGBP'!$C68:$BW68)='Final FTE By Grade'!J68</f>
        <v>1</v>
      </c>
      <c r="K68" s="6" t="b">
        <f>SUMIF('Final FTE BGBP'!$C$3:$BW$3,K$4,'Final FTE BGBP'!$C68:$BW68)='Final FTE By Grade'!K68</f>
        <v>1</v>
      </c>
      <c r="L68" s="6" t="b">
        <f>SUMIF('Final FTE BGBP'!$C$3:$BW$3,L$4,'Final FTE BGBP'!$C68:$BW68)='Final FTE By Grade'!L68</f>
        <v>1</v>
      </c>
      <c r="M68" s="6" t="b">
        <f>SUMIF('Final FTE BGBP'!$C$3:$BW$3,M$4,'Final FTE BGBP'!$C68:$BW68)='Final FTE By Grade'!M68</f>
        <v>1</v>
      </c>
      <c r="N68" s="6" t="b">
        <f>SUMIF('Final FTE BGBP'!$C$3:$BW$3,N$4,'Final FTE BGBP'!$C68:$BW68)='Final FTE By Grade'!N68</f>
        <v>1</v>
      </c>
      <c r="O68" s="6" t="b">
        <f>SUMIF('Final FTE BGBP'!$C$3:$BW$3,O$4,'Final FTE BGBP'!$C68:$BW68)='Final FTE By Grade'!O68</f>
        <v>1</v>
      </c>
      <c r="P68" s="6" t="b">
        <f>SUMIF('Final FTE BGBP'!$C$3:$BW$3,P$4,'Final FTE BGBP'!$C68:$BW68)='Final FTE By Grade'!P68</f>
        <v>1</v>
      </c>
      <c r="Q68" s="6" t="b">
        <f>'Final FTE BGBP'!BX68='Final FTE By Grade'!Q68</f>
        <v>1</v>
      </c>
    </row>
    <row r="69" spans="1:17" ht="15">
      <c r="A69" s="6">
        <v>65</v>
      </c>
      <c r="B69" s="6" t="s">
        <v>76</v>
      </c>
      <c r="C69" s="6" t="b">
        <f>SUMIF('Final FTE BGBP'!$C$3:$BW$3,C$4,'Final FTE BGBP'!$C69:$BW69)='Final FTE By Grade'!C69</f>
        <v>1</v>
      </c>
      <c r="D69" s="6" t="b">
        <f>SUMIF('Final FTE BGBP'!$C$3:$BW$3,D$4,'Final FTE BGBP'!$C69:$BW69)='Final FTE By Grade'!D69</f>
        <v>1</v>
      </c>
      <c r="E69" s="6" t="b">
        <f>SUMIF('Final FTE BGBP'!$C$3:$BW$3,E$4,'Final FTE BGBP'!$C69:$BW69)='Final FTE By Grade'!E69</f>
        <v>1</v>
      </c>
      <c r="F69" s="6" t="b">
        <f>SUMIF('Final FTE BGBP'!$C$3:$BW$3,F$4,'Final FTE BGBP'!$C69:$BW69)='Final FTE By Grade'!F69</f>
        <v>1</v>
      </c>
      <c r="G69" s="6" t="b">
        <f>SUMIF('Final FTE BGBP'!$C$3:$BW$3,G$4,'Final FTE BGBP'!$C69:$BW69)='Final FTE By Grade'!G69</f>
        <v>1</v>
      </c>
      <c r="H69" s="6" t="b">
        <f>SUMIF('Final FTE BGBP'!$C$3:$BW$3,H$4,'Final FTE BGBP'!$C69:$BW69)='Final FTE By Grade'!H69</f>
        <v>1</v>
      </c>
      <c r="I69" s="6" t="b">
        <f>SUMIF('Final FTE BGBP'!$C$3:$BW$3,I$4,'Final FTE BGBP'!$C69:$BW69)='Final FTE By Grade'!I69</f>
        <v>1</v>
      </c>
      <c r="J69" s="6" t="b">
        <f>SUMIF('Final FTE BGBP'!$C$3:$BW$3,J$4,'Final FTE BGBP'!$C69:$BW69)='Final FTE By Grade'!J69</f>
        <v>1</v>
      </c>
      <c r="K69" s="6" t="b">
        <f>SUMIF('Final FTE BGBP'!$C$3:$BW$3,K$4,'Final FTE BGBP'!$C69:$BW69)='Final FTE By Grade'!K69</f>
        <v>1</v>
      </c>
      <c r="L69" s="6" t="b">
        <f>SUMIF('Final FTE BGBP'!$C$3:$BW$3,L$4,'Final FTE BGBP'!$C69:$BW69)='Final FTE By Grade'!L69</f>
        <v>1</v>
      </c>
      <c r="M69" s="6" t="b">
        <f>SUMIF('Final FTE BGBP'!$C$3:$BW$3,M$4,'Final FTE BGBP'!$C69:$BW69)='Final FTE By Grade'!M69</f>
        <v>1</v>
      </c>
      <c r="N69" s="6" t="b">
        <f>SUMIF('Final FTE BGBP'!$C$3:$BW$3,N$4,'Final FTE BGBP'!$C69:$BW69)='Final FTE By Grade'!N69</f>
        <v>1</v>
      </c>
      <c r="O69" s="6" t="b">
        <f>SUMIF('Final FTE BGBP'!$C$3:$BW$3,O$4,'Final FTE BGBP'!$C69:$BW69)='Final FTE By Grade'!O69</f>
        <v>1</v>
      </c>
      <c r="P69" s="6" t="b">
        <f>SUMIF('Final FTE BGBP'!$C$3:$BW$3,P$4,'Final FTE BGBP'!$C69:$BW69)='Final FTE By Grade'!P69</f>
        <v>1</v>
      </c>
      <c r="Q69" s="6" t="b">
        <f>'Final FTE BGBP'!BX69='Final FTE By Grade'!Q69</f>
        <v>1</v>
      </c>
    </row>
    <row r="70" spans="1:17" ht="15">
      <c r="A70" s="6">
        <v>66</v>
      </c>
      <c r="B70" s="6" t="s">
        <v>77</v>
      </c>
      <c r="C70" s="6" t="b">
        <f>SUMIF('Final FTE BGBP'!$C$3:$BW$3,C$4,'Final FTE BGBP'!$C70:$BW70)='Final FTE By Grade'!C70</f>
        <v>1</v>
      </c>
      <c r="D70" s="6" t="b">
        <f>SUMIF('Final FTE BGBP'!$C$3:$BW$3,D$4,'Final FTE BGBP'!$C70:$BW70)='Final FTE By Grade'!D70</f>
        <v>1</v>
      </c>
      <c r="E70" s="6" t="b">
        <f>SUMIF('Final FTE BGBP'!$C$3:$BW$3,E$4,'Final FTE BGBP'!$C70:$BW70)='Final FTE By Grade'!E70</f>
        <v>1</v>
      </c>
      <c r="F70" s="6" t="b">
        <f>SUMIF('Final FTE BGBP'!$C$3:$BW$3,F$4,'Final FTE BGBP'!$C70:$BW70)='Final FTE By Grade'!F70</f>
        <v>1</v>
      </c>
      <c r="G70" s="6" t="b">
        <f>SUMIF('Final FTE BGBP'!$C$3:$BW$3,G$4,'Final FTE BGBP'!$C70:$BW70)='Final FTE By Grade'!G70</f>
        <v>1</v>
      </c>
      <c r="H70" s="6" t="b">
        <f>SUMIF('Final FTE BGBP'!$C$3:$BW$3,H$4,'Final FTE BGBP'!$C70:$BW70)='Final FTE By Grade'!H70</f>
        <v>1</v>
      </c>
      <c r="I70" s="6" t="b">
        <f>SUMIF('Final FTE BGBP'!$C$3:$BW$3,I$4,'Final FTE BGBP'!$C70:$BW70)='Final FTE By Grade'!I70</f>
        <v>1</v>
      </c>
      <c r="J70" s="6" t="b">
        <f>SUMIF('Final FTE BGBP'!$C$3:$BW$3,J$4,'Final FTE BGBP'!$C70:$BW70)='Final FTE By Grade'!J70</f>
        <v>1</v>
      </c>
      <c r="K70" s="6" t="b">
        <f>SUMIF('Final FTE BGBP'!$C$3:$BW$3,K$4,'Final FTE BGBP'!$C70:$BW70)='Final FTE By Grade'!K70</f>
        <v>1</v>
      </c>
      <c r="L70" s="6" t="b">
        <f>SUMIF('Final FTE BGBP'!$C$3:$BW$3,L$4,'Final FTE BGBP'!$C70:$BW70)='Final FTE By Grade'!L70</f>
        <v>1</v>
      </c>
      <c r="M70" s="6" t="b">
        <f>SUMIF('Final FTE BGBP'!$C$3:$BW$3,M$4,'Final FTE BGBP'!$C70:$BW70)='Final FTE By Grade'!M70</f>
        <v>1</v>
      </c>
      <c r="N70" s="6" t="b">
        <f>SUMIF('Final FTE BGBP'!$C$3:$BW$3,N$4,'Final FTE BGBP'!$C70:$BW70)='Final FTE By Grade'!N70</f>
        <v>1</v>
      </c>
      <c r="O70" s="6" t="b">
        <f>SUMIF('Final FTE BGBP'!$C$3:$BW$3,O$4,'Final FTE BGBP'!$C70:$BW70)='Final FTE By Grade'!O70</f>
        <v>1</v>
      </c>
      <c r="P70" s="6" t="b">
        <f>SUMIF('Final FTE BGBP'!$C$3:$BW$3,P$4,'Final FTE BGBP'!$C70:$BW70)='Final FTE By Grade'!P70</f>
        <v>1</v>
      </c>
      <c r="Q70" s="6" t="b">
        <f>'Final FTE BGBP'!BX70='Final FTE By Grade'!Q70</f>
        <v>1</v>
      </c>
    </row>
    <row r="71" spans="1:17" ht="15">
      <c r="A71" s="6">
        <v>67</v>
      </c>
      <c r="B71" s="6" t="s">
        <v>78</v>
      </c>
      <c r="C71" s="6" t="b">
        <f>SUMIF('Final FTE BGBP'!$C$3:$BW$3,C$4,'Final FTE BGBP'!$C71:$BW71)='Final FTE By Grade'!C71</f>
        <v>1</v>
      </c>
      <c r="D71" s="6" t="b">
        <f>SUMIF('Final FTE BGBP'!$C$3:$BW$3,D$4,'Final FTE BGBP'!$C71:$BW71)='Final FTE By Grade'!D71</f>
        <v>1</v>
      </c>
      <c r="E71" s="6" t="b">
        <f>SUMIF('Final FTE BGBP'!$C$3:$BW$3,E$4,'Final FTE BGBP'!$C71:$BW71)='Final FTE By Grade'!E71</f>
        <v>1</v>
      </c>
      <c r="F71" s="6" t="b">
        <f>SUMIF('Final FTE BGBP'!$C$3:$BW$3,F$4,'Final FTE BGBP'!$C71:$BW71)='Final FTE By Grade'!F71</f>
        <v>1</v>
      </c>
      <c r="G71" s="6" t="b">
        <f>SUMIF('Final FTE BGBP'!$C$3:$BW$3,G$4,'Final FTE BGBP'!$C71:$BW71)='Final FTE By Grade'!G71</f>
        <v>1</v>
      </c>
      <c r="H71" s="6" t="b">
        <f>SUMIF('Final FTE BGBP'!$C$3:$BW$3,H$4,'Final FTE BGBP'!$C71:$BW71)='Final FTE By Grade'!H71</f>
        <v>1</v>
      </c>
      <c r="I71" s="6" t="b">
        <f>SUMIF('Final FTE BGBP'!$C$3:$BW$3,I$4,'Final FTE BGBP'!$C71:$BW71)='Final FTE By Grade'!I71</f>
        <v>1</v>
      </c>
      <c r="J71" s="6" t="b">
        <f>SUMIF('Final FTE BGBP'!$C$3:$BW$3,J$4,'Final FTE BGBP'!$C71:$BW71)='Final FTE By Grade'!J71</f>
        <v>1</v>
      </c>
      <c r="K71" s="6" t="b">
        <f>SUMIF('Final FTE BGBP'!$C$3:$BW$3,K$4,'Final FTE BGBP'!$C71:$BW71)='Final FTE By Grade'!K71</f>
        <v>1</v>
      </c>
      <c r="L71" s="6" t="b">
        <f>SUMIF('Final FTE BGBP'!$C$3:$BW$3,L$4,'Final FTE BGBP'!$C71:$BW71)='Final FTE By Grade'!L71</f>
        <v>1</v>
      </c>
      <c r="M71" s="6" t="b">
        <f>SUMIF('Final FTE BGBP'!$C$3:$BW$3,M$4,'Final FTE BGBP'!$C71:$BW71)='Final FTE By Grade'!M71</f>
        <v>1</v>
      </c>
      <c r="N71" s="6" t="b">
        <f>SUMIF('Final FTE BGBP'!$C$3:$BW$3,N$4,'Final FTE BGBP'!$C71:$BW71)='Final FTE By Grade'!N71</f>
        <v>1</v>
      </c>
      <c r="O71" s="6" t="b">
        <f>SUMIF('Final FTE BGBP'!$C$3:$BW$3,O$4,'Final FTE BGBP'!$C71:$BW71)='Final FTE By Grade'!O71</f>
        <v>1</v>
      </c>
      <c r="P71" s="6" t="b">
        <f>SUMIF('Final FTE BGBP'!$C$3:$BW$3,P$4,'Final FTE BGBP'!$C71:$BW71)='Final FTE By Grade'!P71</f>
        <v>1</v>
      </c>
      <c r="Q71" s="6" t="b">
        <f>'Final FTE BGBP'!BX71='Final FTE By Grade'!Q71</f>
        <v>1</v>
      </c>
    </row>
    <row r="72" spans="1:17" ht="15">
      <c r="A72" s="6">
        <v>68</v>
      </c>
      <c r="B72" s="6" t="s">
        <v>79</v>
      </c>
      <c r="C72" s="6" t="b">
        <f>SUMIF('Final FTE BGBP'!$C$3:$BW$3,C$4,'Final FTE BGBP'!$C72:$BW72)='Final FTE By Grade'!C72</f>
        <v>1</v>
      </c>
      <c r="D72" s="6" t="b">
        <f>SUMIF('Final FTE BGBP'!$C$3:$BW$3,D$4,'Final FTE BGBP'!$C72:$BW72)='Final FTE By Grade'!D72</f>
        <v>1</v>
      </c>
      <c r="E72" s="6" t="b">
        <f>SUMIF('Final FTE BGBP'!$C$3:$BW$3,E$4,'Final FTE BGBP'!$C72:$BW72)='Final FTE By Grade'!E72</f>
        <v>1</v>
      </c>
      <c r="F72" s="6" t="b">
        <f>SUMIF('Final FTE BGBP'!$C$3:$BW$3,F$4,'Final FTE BGBP'!$C72:$BW72)='Final FTE By Grade'!F72</f>
        <v>1</v>
      </c>
      <c r="G72" s="6" t="b">
        <f>SUMIF('Final FTE BGBP'!$C$3:$BW$3,G$4,'Final FTE BGBP'!$C72:$BW72)='Final FTE By Grade'!G72</f>
        <v>1</v>
      </c>
      <c r="H72" s="6" t="b">
        <f>SUMIF('Final FTE BGBP'!$C$3:$BW$3,H$4,'Final FTE BGBP'!$C72:$BW72)='Final FTE By Grade'!H72</f>
        <v>1</v>
      </c>
      <c r="I72" s="6" t="b">
        <f>SUMIF('Final FTE BGBP'!$C$3:$BW$3,I$4,'Final FTE BGBP'!$C72:$BW72)='Final FTE By Grade'!I72</f>
        <v>1</v>
      </c>
      <c r="J72" s="6" t="b">
        <f>SUMIF('Final FTE BGBP'!$C$3:$BW$3,J$4,'Final FTE BGBP'!$C72:$BW72)='Final FTE By Grade'!J72</f>
        <v>1</v>
      </c>
      <c r="K72" s="6" t="b">
        <f>SUMIF('Final FTE BGBP'!$C$3:$BW$3,K$4,'Final FTE BGBP'!$C72:$BW72)='Final FTE By Grade'!K72</f>
        <v>1</v>
      </c>
      <c r="L72" s="6" t="b">
        <f>SUMIF('Final FTE BGBP'!$C$3:$BW$3,L$4,'Final FTE BGBP'!$C72:$BW72)='Final FTE By Grade'!L72</f>
        <v>1</v>
      </c>
      <c r="M72" s="6" t="b">
        <f>SUMIF('Final FTE BGBP'!$C$3:$BW$3,M$4,'Final FTE BGBP'!$C72:$BW72)='Final FTE By Grade'!M72</f>
        <v>1</v>
      </c>
      <c r="N72" s="6" t="b">
        <f>SUMIF('Final FTE BGBP'!$C$3:$BW$3,N$4,'Final FTE BGBP'!$C72:$BW72)='Final FTE By Grade'!N72</f>
        <v>1</v>
      </c>
      <c r="O72" s="6" t="b">
        <f>SUMIF('Final FTE BGBP'!$C$3:$BW$3,O$4,'Final FTE BGBP'!$C72:$BW72)='Final FTE By Grade'!O72</f>
        <v>1</v>
      </c>
      <c r="P72" s="6" t="b">
        <f>SUMIF('Final FTE BGBP'!$C$3:$BW$3,P$4,'Final FTE BGBP'!$C72:$BW72)='Final FTE By Grade'!P72</f>
        <v>1</v>
      </c>
      <c r="Q72" s="6" t="b">
        <f>'Final FTE BGBP'!BX72='Final FTE By Grade'!Q72</f>
        <v>1</v>
      </c>
    </row>
    <row r="73" spans="1:17" ht="15">
      <c r="A73" s="6">
        <v>69</v>
      </c>
      <c r="B73" s="6" t="s">
        <v>80</v>
      </c>
      <c r="C73" s="6" t="b">
        <f>SUMIF('Final FTE BGBP'!$C$3:$BW$3,C$4,'Final FTE BGBP'!$C73:$BW73)='Final FTE By Grade'!C73</f>
        <v>1</v>
      </c>
      <c r="D73" s="6" t="b">
        <f>SUMIF('Final FTE BGBP'!$C$3:$BW$3,D$4,'Final FTE BGBP'!$C73:$BW73)='Final FTE By Grade'!D73</f>
        <v>1</v>
      </c>
      <c r="E73" s="6" t="b">
        <f>SUMIF('Final FTE BGBP'!$C$3:$BW$3,E$4,'Final FTE BGBP'!$C73:$BW73)='Final FTE By Grade'!E73</f>
        <v>1</v>
      </c>
      <c r="F73" s="6" t="b">
        <f>SUMIF('Final FTE BGBP'!$C$3:$BW$3,F$4,'Final FTE BGBP'!$C73:$BW73)='Final FTE By Grade'!F73</f>
        <v>1</v>
      </c>
      <c r="G73" s="6" t="b">
        <f>SUMIF('Final FTE BGBP'!$C$3:$BW$3,G$4,'Final FTE BGBP'!$C73:$BW73)='Final FTE By Grade'!G73</f>
        <v>1</v>
      </c>
      <c r="H73" s="6" t="b">
        <f>SUMIF('Final FTE BGBP'!$C$3:$BW$3,H$4,'Final FTE BGBP'!$C73:$BW73)='Final FTE By Grade'!H73</f>
        <v>1</v>
      </c>
      <c r="I73" s="6" t="b">
        <f>SUMIF('Final FTE BGBP'!$C$3:$BW$3,I$4,'Final FTE BGBP'!$C73:$BW73)='Final FTE By Grade'!I73</f>
        <v>1</v>
      </c>
      <c r="J73" s="6" t="b">
        <f>SUMIF('Final FTE BGBP'!$C$3:$BW$3,J$4,'Final FTE BGBP'!$C73:$BW73)='Final FTE By Grade'!J73</f>
        <v>1</v>
      </c>
      <c r="K73" s="6" t="b">
        <f>SUMIF('Final FTE BGBP'!$C$3:$BW$3,K$4,'Final FTE BGBP'!$C73:$BW73)='Final FTE By Grade'!K73</f>
        <v>1</v>
      </c>
      <c r="L73" s="6" t="b">
        <f>SUMIF('Final FTE BGBP'!$C$3:$BW$3,L$4,'Final FTE BGBP'!$C73:$BW73)='Final FTE By Grade'!L73</f>
        <v>1</v>
      </c>
      <c r="M73" s="6" t="b">
        <f>SUMIF('Final FTE BGBP'!$C$3:$BW$3,M$4,'Final FTE BGBP'!$C73:$BW73)='Final FTE By Grade'!M73</f>
        <v>1</v>
      </c>
      <c r="N73" s="6" t="b">
        <f>SUMIF('Final FTE BGBP'!$C$3:$BW$3,N$4,'Final FTE BGBP'!$C73:$BW73)='Final FTE By Grade'!N73</f>
        <v>1</v>
      </c>
      <c r="O73" s="6" t="b">
        <f>SUMIF('Final FTE BGBP'!$C$3:$BW$3,O$4,'Final FTE BGBP'!$C73:$BW73)='Final FTE By Grade'!O73</f>
        <v>1</v>
      </c>
      <c r="P73" s="6" t="b">
        <f>SUMIF('Final FTE BGBP'!$C$3:$BW$3,P$4,'Final FTE BGBP'!$C73:$BW73)='Final FTE By Grade'!P73</f>
        <v>1</v>
      </c>
      <c r="Q73" s="6" t="b">
        <f>'Final FTE BGBP'!BX73='Final FTE By Grade'!Q73</f>
        <v>1</v>
      </c>
    </row>
    <row r="74" spans="1:17" ht="15">
      <c r="A74" s="6">
        <v>70</v>
      </c>
      <c r="B74" s="6" t="s">
        <v>84</v>
      </c>
      <c r="C74" s="6" t="b">
        <f>SUMIF('Final FTE BGBP'!$C$3:$BW$3,C$4,'Final FTE BGBP'!$C74:$BW74)='Final FTE By Grade'!C74</f>
        <v>1</v>
      </c>
      <c r="D74" s="6" t="b">
        <f>SUMIF('Final FTE BGBP'!$C$3:$BW$3,D$4,'Final FTE BGBP'!$C74:$BW74)='Final FTE By Grade'!D74</f>
        <v>1</v>
      </c>
      <c r="E74" s="6" t="b">
        <f>SUMIF('Final FTE BGBP'!$C$3:$BW$3,E$4,'Final FTE BGBP'!$C74:$BW74)='Final FTE By Grade'!E74</f>
        <v>1</v>
      </c>
      <c r="F74" s="6" t="b">
        <f>SUMIF('Final FTE BGBP'!$C$3:$BW$3,F$4,'Final FTE BGBP'!$C74:$BW74)='Final FTE By Grade'!F74</f>
        <v>1</v>
      </c>
      <c r="G74" s="6" t="b">
        <f>SUMIF('Final FTE BGBP'!$C$3:$BW$3,G$4,'Final FTE BGBP'!$C74:$BW74)='Final FTE By Grade'!G74</f>
        <v>1</v>
      </c>
      <c r="H74" s="6" t="b">
        <f>SUMIF('Final FTE BGBP'!$C$3:$BW$3,H$4,'Final FTE BGBP'!$C74:$BW74)='Final FTE By Grade'!H74</f>
        <v>1</v>
      </c>
      <c r="I74" s="6" t="b">
        <f>SUMIF('Final FTE BGBP'!$C$3:$BW$3,I$4,'Final FTE BGBP'!$C74:$BW74)='Final FTE By Grade'!I74</f>
        <v>1</v>
      </c>
      <c r="J74" s="6" t="b">
        <f>SUMIF('Final FTE BGBP'!$C$3:$BW$3,J$4,'Final FTE BGBP'!$C74:$BW74)='Final FTE By Grade'!J74</f>
        <v>1</v>
      </c>
      <c r="K74" s="6" t="b">
        <f>SUMIF('Final FTE BGBP'!$C$3:$BW$3,K$4,'Final FTE BGBP'!$C74:$BW74)='Final FTE By Grade'!K74</f>
        <v>1</v>
      </c>
      <c r="L74" s="6" t="b">
        <f>SUMIF('Final FTE BGBP'!$C$3:$BW$3,L$4,'Final FTE BGBP'!$C74:$BW74)='Final FTE By Grade'!L74</f>
        <v>1</v>
      </c>
      <c r="M74" s="6" t="b">
        <f>SUMIF('Final FTE BGBP'!$C$3:$BW$3,M$4,'Final FTE BGBP'!$C74:$BW74)='Final FTE By Grade'!M74</f>
        <v>1</v>
      </c>
      <c r="N74" s="6" t="b">
        <f>SUMIF('Final FTE BGBP'!$C$3:$BW$3,N$4,'Final FTE BGBP'!$C74:$BW74)='Final FTE By Grade'!N74</f>
        <v>1</v>
      </c>
      <c r="O74" s="6" t="b">
        <f>SUMIF('Final FTE BGBP'!$C$3:$BW$3,O$4,'Final FTE BGBP'!$C74:$BW74)='Final FTE By Grade'!O74</f>
        <v>1</v>
      </c>
      <c r="P74" s="6" t="b">
        <f>SUMIF('Final FTE BGBP'!$C$3:$BW$3,P$4,'Final FTE BGBP'!$C74:$BW74)='Final FTE By Grade'!P74</f>
        <v>1</v>
      </c>
      <c r="Q74" s="6" t="b">
        <f>'Final FTE BGBP'!BX74='Final FTE By Grade'!Q74</f>
        <v>1</v>
      </c>
    </row>
    <row r="75" spans="1:17" ht="15">
      <c r="A75" s="6">
        <v>71</v>
      </c>
      <c r="B75" s="6" t="s">
        <v>85</v>
      </c>
      <c r="C75" s="6" t="b">
        <f>SUMIF('Final FTE BGBP'!$C$3:$BW$3,C$4,'Final FTE BGBP'!$C75:$BW75)='Final FTE By Grade'!C75</f>
        <v>1</v>
      </c>
      <c r="D75" s="6" t="b">
        <f>SUMIF('Final FTE BGBP'!$C$3:$BW$3,D$4,'Final FTE BGBP'!$C75:$BW75)='Final FTE By Grade'!D75</f>
        <v>1</v>
      </c>
      <c r="E75" s="6" t="b">
        <f>SUMIF('Final FTE BGBP'!$C$3:$BW$3,E$4,'Final FTE BGBP'!$C75:$BW75)='Final FTE By Grade'!E75</f>
        <v>1</v>
      </c>
      <c r="F75" s="6" t="b">
        <f>SUMIF('Final FTE BGBP'!$C$3:$BW$3,F$4,'Final FTE BGBP'!$C75:$BW75)='Final FTE By Grade'!F75</f>
        <v>1</v>
      </c>
      <c r="G75" s="6" t="b">
        <f>SUMIF('Final FTE BGBP'!$C$3:$BW$3,G$4,'Final FTE BGBP'!$C75:$BW75)='Final FTE By Grade'!G75</f>
        <v>1</v>
      </c>
      <c r="H75" s="6" t="b">
        <f>SUMIF('Final FTE BGBP'!$C$3:$BW$3,H$4,'Final FTE BGBP'!$C75:$BW75)='Final FTE By Grade'!H75</f>
        <v>1</v>
      </c>
      <c r="I75" s="6" t="b">
        <f>SUMIF('Final FTE BGBP'!$C$3:$BW$3,I$4,'Final FTE BGBP'!$C75:$BW75)='Final FTE By Grade'!I75</f>
        <v>1</v>
      </c>
      <c r="J75" s="6" t="b">
        <f>SUMIF('Final FTE BGBP'!$C$3:$BW$3,J$4,'Final FTE BGBP'!$C75:$BW75)='Final FTE By Grade'!J75</f>
        <v>1</v>
      </c>
      <c r="K75" s="6" t="b">
        <f>SUMIF('Final FTE BGBP'!$C$3:$BW$3,K$4,'Final FTE BGBP'!$C75:$BW75)='Final FTE By Grade'!K75</f>
        <v>1</v>
      </c>
      <c r="L75" s="6" t="b">
        <f>SUMIF('Final FTE BGBP'!$C$3:$BW$3,L$4,'Final FTE BGBP'!$C75:$BW75)='Final FTE By Grade'!L75</f>
        <v>1</v>
      </c>
      <c r="M75" s="6" t="b">
        <f>SUMIF('Final FTE BGBP'!$C$3:$BW$3,M$4,'Final FTE BGBP'!$C75:$BW75)='Final FTE By Grade'!M75</f>
        <v>1</v>
      </c>
      <c r="N75" s="6" t="b">
        <f>SUMIF('Final FTE BGBP'!$C$3:$BW$3,N$4,'Final FTE BGBP'!$C75:$BW75)='Final FTE By Grade'!N75</f>
        <v>1</v>
      </c>
      <c r="O75" s="6" t="b">
        <f>SUMIF('Final FTE BGBP'!$C$3:$BW$3,O$4,'Final FTE BGBP'!$C75:$BW75)='Final FTE By Grade'!O75</f>
        <v>1</v>
      </c>
      <c r="P75" s="6" t="b">
        <f>SUMIF('Final FTE BGBP'!$C$3:$BW$3,P$4,'Final FTE BGBP'!$C75:$BW75)='Final FTE By Grade'!P75</f>
        <v>1</v>
      </c>
      <c r="Q75" s="6" t="b">
        <f>'Final FTE BGBP'!BX75='Final FTE By Grade'!Q75</f>
        <v>1</v>
      </c>
    </row>
    <row r="76" spans="1:17" ht="15">
      <c r="A76" s="6">
        <v>72</v>
      </c>
      <c r="B76" s="6" t="s">
        <v>86</v>
      </c>
      <c r="C76" s="6" t="b">
        <f>SUMIF('Final FTE BGBP'!$C$3:$BW$3,C$4,'Final FTE BGBP'!$C76:$BW76)='Final FTE By Grade'!C76</f>
        <v>1</v>
      </c>
      <c r="D76" s="6" t="b">
        <f>SUMIF('Final FTE BGBP'!$C$3:$BW$3,D$4,'Final FTE BGBP'!$C76:$BW76)='Final FTE By Grade'!D76</f>
        <v>1</v>
      </c>
      <c r="E76" s="6" t="b">
        <f>SUMIF('Final FTE BGBP'!$C$3:$BW$3,E$4,'Final FTE BGBP'!$C76:$BW76)='Final FTE By Grade'!E76</f>
        <v>1</v>
      </c>
      <c r="F76" s="6" t="b">
        <f>SUMIF('Final FTE BGBP'!$C$3:$BW$3,F$4,'Final FTE BGBP'!$C76:$BW76)='Final FTE By Grade'!F76</f>
        <v>1</v>
      </c>
      <c r="G76" s="6" t="b">
        <f>SUMIF('Final FTE BGBP'!$C$3:$BW$3,G$4,'Final FTE BGBP'!$C76:$BW76)='Final FTE By Grade'!G76</f>
        <v>1</v>
      </c>
      <c r="H76" s="6" t="b">
        <f>SUMIF('Final FTE BGBP'!$C$3:$BW$3,H$4,'Final FTE BGBP'!$C76:$BW76)='Final FTE By Grade'!H76</f>
        <v>1</v>
      </c>
      <c r="I76" s="6" t="b">
        <f>SUMIF('Final FTE BGBP'!$C$3:$BW$3,I$4,'Final FTE BGBP'!$C76:$BW76)='Final FTE By Grade'!I76</f>
        <v>1</v>
      </c>
      <c r="J76" s="6" t="b">
        <f>SUMIF('Final FTE BGBP'!$C$3:$BW$3,J$4,'Final FTE BGBP'!$C76:$BW76)='Final FTE By Grade'!J76</f>
        <v>1</v>
      </c>
      <c r="K76" s="6" t="b">
        <f>SUMIF('Final FTE BGBP'!$C$3:$BW$3,K$4,'Final FTE BGBP'!$C76:$BW76)='Final FTE By Grade'!K76</f>
        <v>1</v>
      </c>
      <c r="L76" s="6" t="b">
        <f>SUMIF('Final FTE BGBP'!$C$3:$BW$3,L$4,'Final FTE BGBP'!$C76:$BW76)='Final FTE By Grade'!L76</f>
        <v>1</v>
      </c>
      <c r="M76" s="6" t="b">
        <f>SUMIF('Final FTE BGBP'!$C$3:$BW$3,M$4,'Final FTE BGBP'!$C76:$BW76)='Final FTE By Grade'!M76</f>
        <v>1</v>
      </c>
      <c r="N76" s="6" t="b">
        <f>SUMIF('Final FTE BGBP'!$C$3:$BW$3,N$4,'Final FTE BGBP'!$C76:$BW76)='Final FTE By Grade'!N76</f>
        <v>1</v>
      </c>
      <c r="O76" s="6" t="b">
        <f>SUMIF('Final FTE BGBP'!$C$3:$BW$3,O$4,'Final FTE BGBP'!$C76:$BW76)='Final FTE By Grade'!O76</f>
        <v>1</v>
      </c>
      <c r="P76" s="6" t="b">
        <f>SUMIF('Final FTE BGBP'!$C$3:$BW$3,P$4,'Final FTE BGBP'!$C76:$BW76)='Final FTE By Grade'!P76</f>
        <v>1</v>
      </c>
      <c r="Q76" s="6" t="b">
        <f>'Final FTE BGBP'!BX76='Final FTE By Grade'!Q76</f>
        <v>1</v>
      </c>
    </row>
    <row r="77" spans="1:17" ht="15">
      <c r="A77" s="6">
        <v>73</v>
      </c>
      <c r="B77" s="6" t="s">
        <v>87</v>
      </c>
      <c r="C77" s="6" t="b">
        <f>SUMIF('Final FTE BGBP'!$C$3:$BW$3,C$4,'Final FTE BGBP'!$C77:$BW77)='Final FTE By Grade'!C77</f>
        <v>1</v>
      </c>
      <c r="D77" s="6" t="b">
        <f>SUMIF('Final FTE BGBP'!$C$3:$BW$3,D$4,'Final FTE BGBP'!$C77:$BW77)='Final FTE By Grade'!D77</f>
        <v>1</v>
      </c>
      <c r="E77" s="6" t="b">
        <f>SUMIF('Final FTE BGBP'!$C$3:$BW$3,E$4,'Final FTE BGBP'!$C77:$BW77)='Final FTE By Grade'!E77</f>
        <v>1</v>
      </c>
      <c r="F77" s="6" t="b">
        <f>SUMIF('Final FTE BGBP'!$C$3:$BW$3,F$4,'Final FTE BGBP'!$C77:$BW77)='Final FTE By Grade'!F77</f>
        <v>1</v>
      </c>
      <c r="G77" s="6" t="b">
        <f>SUMIF('Final FTE BGBP'!$C$3:$BW$3,G$4,'Final FTE BGBP'!$C77:$BW77)='Final FTE By Grade'!G77</f>
        <v>1</v>
      </c>
      <c r="H77" s="6" t="b">
        <f>SUMIF('Final FTE BGBP'!$C$3:$BW$3,H$4,'Final FTE BGBP'!$C77:$BW77)='Final FTE By Grade'!H77</f>
        <v>1</v>
      </c>
      <c r="I77" s="6" t="b">
        <f>SUMIF('Final FTE BGBP'!$C$3:$BW$3,I$4,'Final FTE BGBP'!$C77:$BW77)='Final FTE By Grade'!I77</f>
        <v>1</v>
      </c>
      <c r="J77" s="6" t="b">
        <f>SUMIF('Final FTE BGBP'!$C$3:$BW$3,J$4,'Final FTE BGBP'!$C77:$BW77)='Final FTE By Grade'!J77</f>
        <v>1</v>
      </c>
      <c r="K77" s="6" t="b">
        <f>SUMIF('Final FTE BGBP'!$C$3:$BW$3,K$4,'Final FTE BGBP'!$C77:$BW77)='Final FTE By Grade'!K77</f>
        <v>1</v>
      </c>
      <c r="L77" s="6" t="b">
        <f>SUMIF('Final FTE BGBP'!$C$3:$BW$3,L$4,'Final FTE BGBP'!$C77:$BW77)='Final FTE By Grade'!L77</f>
        <v>1</v>
      </c>
      <c r="M77" s="6" t="b">
        <f>SUMIF('Final FTE BGBP'!$C$3:$BW$3,M$4,'Final FTE BGBP'!$C77:$BW77)='Final FTE By Grade'!M77</f>
        <v>1</v>
      </c>
      <c r="N77" s="6" t="b">
        <f>SUMIF('Final FTE BGBP'!$C$3:$BW$3,N$4,'Final FTE BGBP'!$C77:$BW77)='Final FTE By Grade'!N77</f>
        <v>1</v>
      </c>
      <c r="O77" s="6" t="b">
        <f>SUMIF('Final FTE BGBP'!$C$3:$BW$3,O$4,'Final FTE BGBP'!$C77:$BW77)='Final FTE By Grade'!O77</f>
        <v>1</v>
      </c>
      <c r="P77" s="6" t="b">
        <f>SUMIF('Final FTE BGBP'!$C$3:$BW$3,P$4,'Final FTE BGBP'!$C77:$BW77)='Final FTE By Grade'!P77</f>
        <v>1</v>
      </c>
      <c r="Q77" s="6" t="b">
        <f>'Final FTE BGBP'!BX77='Final FTE By Grade'!Q77</f>
        <v>1</v>
      </c>
    </row>
    <row r="78" spans="1:17" ht="15">
      <c r="A78" s="6">
        <v>74</v>
      </c>
      <c r="B78" s="6" t="s">
        <v>88</v>
      </c>
      <c r="C78" s="6" t="b">
        <f>SUMIF('Final FTE BGBP'!$C$3:$BW$3,C$4,'Final FTE BGBP'!$C78:$BW78)='Final FTE By Grade'!C78</f>
        <v>1</v>
      </c>
      <c r="D78" s="6" t="b">
        <f>SUMIF('Final FTE BGBP'!$C$3:$BW$3,D$4,'Final FTE BGBP'!$C78:$BW78)='Final FTE By Grade'!D78</f>
        <v>1</v>
      </c>
      <c r="E78" s="6" t="b">
        <f>SUMIF('Final FTE BGBP'!$C$3:$BW$3,E$4,'Final FTE BGBP'!$C78:$BW78)='Final FTE By Grade'!E78</f>
        <v>1</v>
      </c>
      <c r="F78" s="6" t="b">
        <f>SUMIF('Final FTE BGBP'!$C$3:$BW$3,F$4,'Final FTE BGBP'!$C78:$BW78)='Final FTE By Grade'!F78</f>
        <v>1</v>
      </c>
      <c r="G78" s="6" t="b">
        <f>SUMIF('Final FTE BGBP'!$C$3:$BW$3,G$4,'Final FTE BGBP'!$C78:$BW78)='Final FTE By Grade'!G78</f>
        <v>1</v>
      </c>
      <c r="H78" s="6" t="b">
        <f>SUMIF('Final FTE BGBP'!$C$3:$BW$3,H$4,'Final FTE BGBP'!$C78:$BW78)='Final FTE By Grade'!H78</f>
        <v>1</v>
      </c>
      <c r="I78" s="6" t="b">
        <f>SUMIF('Final FTE BGBP'!$C$3:$BW$3,I$4,'Final FTE BGBP'!$C78:$BW78)='Final FTE By Grade'!I78</f>
        <v>1</v>
      </c>
      <c r="J78" s="6" t="b">
        <f>SUMIF('Final FTE BGBP'!$C$3:$BW$3,J$4,'Final FTE BGBP'!$C78:$BW78)='Final FTE By Grade'!J78</f>
        <v>1</v>
      </c>
      <c r="K78" s="6" t="b">
        <f>SUMIF('Final FTE BGBP'!$C$3:$BW$3,K$4,'Final FTE BGBP'!$C78:$BW78)='Final FTE By Grade'!K78</f>
        <v>1</v>
      </c>
      <c r="L78" s="6" t="b">
        <f>SUMIF('Final FTE BGBP'!$C$3:$BW$3,L$4,'Final FTE BGBP'!$C78:$BW78)='Final FTE By Grade'!L78</f>
        <v>1</v>
      </c>
      <c r="M78" s="6" t="b">
        <f>SUMIF('Final FTE BGBP'!$C$3:$BW$3,M$4,'Final FTE BGBP'!$C78:$BW78)='Final FTE By Grade'!M78</f>
        <v>1</v>
      </c>
      <c r="N78" s="6" t="b">
        <f>SUMIF('Final FTE BGBP'!$C$3:$BW$3,N$4,'Final FTE BGBP'!$C78:$BW78)='Final FTE By Grade'!N78</f>
        <v>1</v>
      </c>
      <c r="O78" s="6" t="b">
        <f>SUMIF('Final FTE BGBP'!$C$3:$BW$3,O$4,'Final FTE BGBP'!$C78:$BW78)='Final FTE By Grade'!O78</f>
        <v>1</v>
      </c>
      <c r="P78" s="6" t="b">
        <f>SUMIF('Final FTE BGBP'!$C$3:$BW$3,P$4,'Final FTE BGBP'!$C78:$BW78)='Final FTE By Grade'!P78</f>
        <v>1</v>
      </c>
      <c r="Q78" s="6" t="b">
        <f>'Final FTE BGBP'!BX78='Final FTE By Grade'!Q78</f>
        <v>1</v>
      </c>
    </row>
    <row r="79" spans="3:17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ht="15">
      <c r="B80" s="6" t="s">
        <v>12</v>
      </c>
      <c r="C80" s="6" t="b">
        <f>SUMIF('Final FTE BGBP'!$C$3:$BW$3,C$4,'Final FTE BGBP'!$C80:$BW80)='Final FTE By Grade'!C80</f>
        <v>1</v>
      </c>
      <c r="D80" s="6" t="b">
        <f>SUMIF('Final FTE BGBP'!$C$3:$BW$3,D$4,'Final FTE BGBP'!$C80:$BW80)='Final FTE By Grade'!D80</f>
        <v>1</v>
      </c>
      <c r="E80" s="6" t="b">
        <f>SUMIF('Final FTE BGBP'!$C$3:$BW$3,E$4,'Final FTE BGBP'!$C80:$BW80)='Final FTE By Grade'!E80</f>
        <v>1</v>
      </c>
      <c r="F80" s="6" t="b">
        <f>SUMIF('Final FTE BGBP'!$C$3:$BW$3,F$4,'Final FTE BGBP'!$C80:$BW80)='Final FTE By Grade'!F80</f>
        <v>1</v>
      </c>
      <c r="G80" s="6" t="b">
        <f>SUMIF('Final FTE BGBP'!$C$3:$BW$3,G$4,'Final FTE BGBP'!$C80:$BW80)='Final FTE By Grade'!G80</f>
        <v>1</v>
      </c>
      <c r="H80" s="6" t="b">
        <f>SUMIF('Final FTE BGBP'!$C$3:$BW$3,H$4,'Final FTE BGBP'!$C80:$BW80)='Final FTE By Grade'!H80</f>
        <v>1</v>
      </c>
      <c r="I80" s="6" t="b">
        <f>SUMIF('Final FTE BGBP'!$C$3:$BW$3,I$4,'Final FTE BGBP'!$C80:$BW80)='Final FTE By Grade'!I80</f>
        <v>1</v>
      </c>
      <c r="J80" s="6" t="b">
        <f>SUMIF('Final FTE BGBP'!$C$3:$BW$3,J$4,'Final FTE BGBP'!$C80:$BW80)='Final FTE By Grade'!J80</f>
        <v>1</v>
      </c>
      <c r="K80" s="6" t="b">
        <f>SUMIF('Final FTE BGBP'!$C$3:$BW$3,K$4,'Final FTE BGBP'!$C80:$BW80)='Final FTE By Grade'!K80</f>
        <v>1</v>
      </c>
      <c r="L80" s="6" t="b">
        <f>SUMIF('Final FTE BGBP'!$C$3:$BW$3,L$4,'Final FTE BGBP'!$C80:$BW80)='Final FTE By Grade'!L80</f>
        <v>1</v>
      </c>
      <c r="M80" s="6" t="b">
        <f>SUMIF('Final FTE BGBP'!$C$3:$BW$3,M$4,'Final FTE BGBP'!$C80:$BW80)='Final FTE By Grade'!M80</f>
        <v>1</v>
      </c>
      <c r="N80" s="6" t="b">
        <f>SUMIF('Final FTE BGBP'!$C$3:$BW$3,N$4,'Final FTE BGBP'!$C80:$BW80)='Final FTE By Grade'!N80</f>
        <v>1</v>
      </c>
      <c r="O80" s="6" t="b">
        <f>SUMIF('Final FTE BGBP'!$C$3:$BW$3,O$4,'Final FTE BGBP'!$C80:$BW80)='Final FTE By Grade'!O80</f>
        <v>1</v>
      </c>
      <c r="P80" s="6" t="b">
        <f>SUMIF('Final FTE BGBP'!$C$3:$BW$3,P$4,'Final FTE BGBP'!$C80:$BW80)='Final FTE By Grade'!P80</f>
        <v>1</v>
      </c>
      <c r="Q80" s="6" t="b">
        <f>'Final FTE BGBP'!BX80='Final FTE By Grade'!Q80</f>
        <v>1</v>
      </c>
    </row>
  </sheetData>
  <sheetProtection/>
  <conditionalFormatting sqref="C5:Q78">
    <cfRule type="cellIs" priority="1" dxfId="0" operator="equal" stopIfTrue="1">
      <formula>FALSE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Q80"/>
  <sheetViews>
    <sheetView workbookViewId="0" topLeftCell="A1">
      <selection activeCell="A1" sqref="A1"/>
    </sheetView>
  </sheetViews>
  <sheetFormatPr defaultColWidth="8.88671875" defaultRowHeight="15"/>
  <cols>
    <col min="1" max="1" width="2.3359375" style="0" bestFit="1" customWidth="1"/>
    <col min="2" max="2" width="14.6640625" style="0" bestFit="1" customWidth="1"/>
    <col min="3" max="13" width="5.6640625" style="0" bestFit="1" customWidth="1"/>
  </cols>
  <sheetData>
    <row r="2" ht="15">
      <c r="B2" s="79">
        <f>COUNTIF(C5:M80,FALSE)</f>
        <v>0</v>
      </c>
    </row>
    <row r="4" spans="1:17" ht="15">
      <c r="A4" s="6"/>
      <c r="B4" s="6" t="s">
        <v>1</v>
      </c>
      <c r="C4" s="78">
        <v>101</v>
      </c>
      <c r="D4" s="78">
        <v>102</v>
      </c>
      <c r="E4" s="78">
        <v>103</v>
      </c>
      <c r="F4" s="78">
        <v>111</v>
      </c>
      <c r="G4" s="78">
        <v>112</v>
      </c>
      <c r="H4" s="78">
        <v>113</v>
      </c>
      <c r="I4" s="78">
        <v>130</v>
      </c>
      <c r="J4" s="78">
        <v>254</v>
      </c>
      <c r="K4" s="78">
        <v>255</v>
      </c>
      <c r="L4" s="78">
        <v>300</v>
      </c>
      <c r="M4" s="9" t="s">
        <v>12</v>
      </c>
      <c r="N4" s="9"/>
      <c r="O4" s="9"/>
      <c r="P4" s="9"/>
      <c r="Q4" s="9"/>
    </row>
    <row r="5" spans="1:17" ht="15">
      <c r="A5" s="6">
        <v>1</v>
      </c>
      <c r="B5" s="6" t="s">
        <v>13</v>
      </c>
      <c r="C5" s="6" t="b">
        <f>SUMIF('Final FTE BGBP'!$C$2:$BW$2,'BP Test'!C$4,'Final FTE BGBP'!$C5:$BW5)='Final FTE By Prog'!C5</f>
        <v>1</v>
      </c>
      <c r="D5" s="6" t="b">
        <f>SUMIF('Final FTE BGBP'!$C$2:$BW$2,'BP Test'!D$4,'Final FTE BGBP'!$C5:$BW5)='Final FTE By Prog'!D5</f>
        <v>1</v>
      </c>
      <c r="E5" s="6" t="b">
        <f>SUMIF('Final FTE BGBP'!$C$2:$BW$2,'BP Test'!E$4,'Final FTE BGBP'!$C5:$BW5)='Final FTE By Prog'!E5</f>
        <v>1</v>
      </c>
      <c r="F5" s="6" t="b">
        <f>SUMIF('Final FTE BGBP'!$C$2:$BW$2,'BP Test'!F$4,'Final FTE BGBP'!$C5:$BW5)='Final FTE By Prog'!F5</f>
        <v>1</v>
      </c>
      <c r="G5" s="6" t="b">
        <f>SUMIF('Final FTE BGBP'!$C$2:$BW$2,'BP Test'!G$4,'Final FTE BGBP'!$C5:$BW5)='Final FTE By Prog'!G5</f>
        <v>1</v>
      </c>
      <c r="H5" s="6" t="b">
        <f>SUMIF('Final FTE BGBP'!$C$2:$BW$2,'BP Test'!H$4,'Final FTE BGBP'!$C5:$BW5)='Final FTE By Prog'!H5</f>
        <v>1</v>
      </c>
      <c r="I5" s="6" t="b">
        <f>SUMIF('Final FTE BGBP'!$C$2:$BW$2,'BP Test'!I$4,'Final FTE BGBP'!$C5:$BW5)='Final FTE By Prog'!I5</f>
        <v>1</v>
      </c>
      <c r="J5" s="6" t="b">
        <f>SUMIF('Final FTE BGBP'!$C$2:$BW$2,'BP Test'!J$4,'Final FTE BGBP'!$C5:$BW5)='Final FTE By Prog'!J5</f>
        <v>1</v>
      </c>
      <c r="K5" s="6" t="b">
        <f>SUMIF('Final FTE BGBP'!$C$2:$BW$2,'BP Test'!K$4,'Final FTE BGBP'!$C5:$BW5)='Final FTE By Prog'!K5</f>
        <v>1</v>
      </c>
      <c r="L5" s="6" t="b">
        <f>SUMIF('Final FTE BGBP'!$C$2:$BW$2,'BP Test'!L$4,'Final FTE BGBP'!$C5:$BW5)='Final FTE By Prog'!L5</f>
        <v>1</v>
      </c>
      <c r="M5" s="6" t="b">
        <f>'Final FTE BGBP'!BX5='Final FTE By Prog'!M5</f>
        <v>1</v>
      </c>
      <c r="N5" s="6"/>
      <c r="O5" s="6"/>
      <c r="P5" s="6"/>
      <c r="Q5" s="6"/>
    </row>
    <row r="6" spans="1:17" ht="15">
      <c r="A6" s="6">
        <v>2</v>
      </c>
      <c r="B6" s="6" t="s">
        <v>14</v>
      </c>
      <c r="C6" s="6" t="b">
        <f>SUMIF('Final FTE BGBP'!$C$2:$BW$2,'BP Test'!C$4,'Final FTE BGBP'!$C6:$BW6)='Final FTE By Prog'!C6</f>
        <v>1</v>
      </c>
      <c r="D6" s="6" t="b">
        <f>SUMIF('Final FTE BGBP'!$C$2:$BW$2,'BP Test'!D$4,'Final FTE BGBP'!$C6:$BW6)='Final FTE By Prog'!D6</f>
        <v>1</v>
      </c>
      <c r="E6" s="6" t="b">
        <f>SUMIF('Final FTE BGBP'!$C$2:$BW$2,'BP Test'!E$4,'Final FTE BGBP'!$C6:$BW6)='Final FTE By Prog'!E6</f>
        <v>1</v>
      </c>
      <c r="F6" s="6" t="b">
        <f>SUMIF('Final FTE BGBP'!$C$2:$BW$2,'BP Test'!F$4,'Final FTE BGBP'!$C6:$BW6)='Final FTE By Prog'!F6</f>
        <v>1</v>
      </c>
      <c r="G6" s="6" t="b">
        <f>SUMIF('Final FTE BGBP'!$C$2:$BW$2,'BP Test'!G$4,'Final FTE BGBP'!$C6:$BW6)='Final FTE By Prog'!G6</f>
        <v>1</v>
      </c>
      <c r="H6" s="6" t="b">
        <f>SUMIF('Final FTE BGBP'!$C$2:$BW$2,'BP Test'!H$4,'Final FTE BGBP'!$C6:$BW6)='Final FTE By Prog'!H6</f>
        <v>1</v>
      </c>
      <c r="I6" s="6" t="b">
        <f>SUMIF('Final FTE BGBP'!$C$2:$BW$2,'BP Test'!I$4,'Final FTE BGBP'!$C6:$BW6)='Final FTE By Prog'!I6</f>
        <v>1</v>
      </c>
      <c r="J6" s="6" t="b">
        <f>SUMIF('Final FTE BGBP'!$C$2:$BW$2,'BP Test'!J$4,'Final FTE BGBP'!$C6:$BW6)='Final FTE By Prog'!J6</f>
        <v>1</v>
      </c>
      <c r="K6" s="6" t="b">
        <f>SUMIF('Final FTE BGBP'!$C$2:$BW$2,'BP Test'!K$4,'Final FTE BGBP'!$C6:$BW6)='Final FTE By Prog'!K6</f>
        <v>1</v>
      </c>
      <c r="L6" s="6" t="b">
        <f>SUMIF('Final FTE BGBP'!$C$2:$BW$2,'BP Test'!L$4,'Final FTE BGBP'!$C6:$BW6)='Final FTE By Prog'!L6</f>
        <v>1</v>
      </c>
      <c r="M6" s="6" t="b">
        <f>'Final FTE BGBP'!BX6='Final FTE By Prog'!M6</f>
        <v>1</v>
      </c>
      <c r="N6" s="6"/>
      <c r="O6" s="6"/>
      <c r="P6" s="6"/>
      <c r="Q6" s="6"/>
    </row>
    <row r="7" spans="1:17" ht="15">
      <c r="A7" s="6">
        <v>3</v>
      </c>
      <c r="B7" s="6" t="s">
        <v>15</v>
      </c>
      <c r="C7" s="6" t="b">
        <f>SUMIF('Final FTE BGBP'!$C$2:$BW$2,'BP Test'!C$4,'Final FTE BGBP'!$C7:$BW7)='Final FTE By Prog'!C7</f>
        <v>1</v>
      </c>
      <c r="D7" s="6" t="b">
        <f>SUMIF('Final FTE BGBP'!$C$2:$BW$2,'BP Test'!D$4,'Final FTE BGBP'!$C7:$BW7)='Final FTE By Prog'!D7</f>
        <v>1</v>
      </c>
      <c r="E7" s="6" t="b">
        <f>SUMIF('Final FTE BGBP'!$C$2:$BW$2,'BP Test'!E$4,'Final FTE BGBP'!$C7:$BW7)='Final FTE By Prog'!E7</f>
        <v>1</v>
      </c>
      <c r="F7" s="6" t="b">
        <f>SUMIF('Final FTE BGBP'!$C$2:$BW$2,'BP Test'!F$4,'Final FTE BGBP'!$C7:$BW7)='Final FTE By Prog'!F7</f>
        <v>1</v>
      </c>
      <c r="G7" s="6" t="b">
        <f>SUMIF('Final FTE BGBP'!$C$2:$BW$2,'BP Test'!G$4,'Final FTE BGBP'!$C7:$BW7)='Final FTE By Prog'!G7</f>
        <v>1</v>
      </c>
      <c r="H7" s="6" t="b">
        <f>SUMIF('Final FTE BGBP'!$C$2:$BW$2,'BP Test'!H$4,'Final FTE BGBP'!$C7:$BW7)='Final FTE By Prog'!H7</f>
        <v>1</v>
      </c>
      <c r="I7" s="6" t="b">
        <f>SUMIF('Final FTE BGBP'!$C$2:$BW$2,'BP Test'!I$4,'Final FTE BGBP'!$C7:$BW7)='Final FTE By Prog'!I7</f>
        <v>1</v>
      </c>
      <c r="J7" s="6" t="b">
        <f>SUMIF('Final FTE BGBP'!$C$2:$BW$2,'BP Test'!J$4,'Final FTE BGBP'!$C7:$BW7)='Final FTE By Prog'!J7</f>
        <v>1</v>
      </c>
      <c r="K7" s="6" t="b">
        <f>SUMIF('Final FTE BGBP'!$C$2:$BW$2,'BP Test'!K$4,'Final FTE BGBP'!$C7:$BW7)='Final FTE By Prog'!K7</f>
        <v>1</v>
      </c>
      <c r="L7" s="6" t="b">
        <f>SUMIF('Final FTE BGBP'!$C$2:$BW$2,'BP Test'!L$4,'Final FTE BGBP'!$C7:$BW7)='Final FTE By Prog'!L7</f>
        <v>1</v>
      </c>
      <c r="M7" s="6" t="b">
        <f>'Final FTE BGBP'!BX7='Final FTE By Prog'!M7</f>
        <v>1</v>
      </c>
      <c r="N7" s="6"/>
      <c r="O7" s="6"/>
      <c r="P7" s="6"/>
      <c r="Q7" s="6"/>
    </row>
    <row r="8" spans="1:17" ht="15">
      <c r="A8" s="6">
        <v>4</v>
      </c>
      <c r="B8" s="6" t="s">
        <v>16</v>
      </c>
      <c r="C8" s="6" t="b">
        <f>SUMIF('Final FTE BGBP'!$C$2:$BW$2,'BP Test'!C$4,'Final FTE BGBP'!$C8:$BW8)='Final FTE By Prog'!C8</f>
        <v>1</v>
      </c>
      <c r="D8" s="6" t="b">
        <f>SUMIF('Final FTE BGBP'!$C$2:$BW$2,'BP Test'!D$4,'Final FTE BGBP'!$C8:$BW8)='Final FTE By Prog'!D8</f>
        <v>1</v>
      </c>
      <c r="E8" s="6" t="b">
        <f>SUMIF('Final FTE BGBP'!$C$2:$BW$2,'BP Test'!E$4,'Final FTE BGBP'!$C8:$BW8)='Final FTE By Prog'!E8</f>
        <v>1</v>
      </c>
      <c r="F8" s="6" t="b">
        <f>SUMIF('Final FTE BGBP'!$C$2:$BW$2,'BP Test'!F$4,'Final FTE BGBP'!$C8:$BW8)='Final FTE By Prog'!F8</f>
        <v>1</v>
      </c>
      <c r="G8" s="6" t="b">
        <f>SUMIF('Final FTE BGBP'!$C$2:$BW$2,'BP Test'!G$4,'Final FTE BGBP'!$C8:$BW8)='Final FTE By Prog'!G8</f>
        <v>1</v>
      </c>
      <c r="H8" s="6" t="b">
        <f>SUMIF('Final FTE BGBP'!$C$2:$BW$2,'BP Test'!H$4,'Final FTE BGBP'!$C8:$BW8)='Final FTE By Prog'!H8</f>
        <v>1</v>
      </c>
      <c r="I8" s="6" t="b">
        <f>SUMIF('Final FTE BGBP'!$C$2:$BW$2,'BP Test'!I$4,'Final FTE BGBP'!$C8:$BW8)='Final FTE By Prog'!I8</f>
        <v>1</v>
      </c>
      <c r="J8" s="6" t="b">
        <f>SUMIF('Final FTE BGBP'!$C$2:$BW$2,'BP Test'!J$4,'Final FTE BGBP'!$C8:$BW8)='Final FTE By Prog'!J8</f>
        <v>1</v>
      </c>
      <c r="K8" s="6" t="b">
        <f>SUMIF('Final FTE BGBP'!$C$2:$BW$2,'BP Test'!K$4,'Final FTE BGBP'!$C8:$BW8)='Final FTE By Prog'!K8</f>
        <v>1</v>
      </c>
      <c r="L8" s="6" t="b">
        <f>SUMIF('Final FTE BGBP'!$C$2:$BW$2,'BP Test'!L$4,'Final FTE BGBP'!$C8:$BW8)='Final FTE By Prog'!L8</f>
        <v>1</v>
      </c>
      <c r="M8" s="6" t="b">
        <f>'Final FTE BGBP'!BX8='Final FTE By Prog'!M8</f>
        <v>1</v>
      </c>
      <c r="N8" s="6"/>
      <c r="O8" s="6"/>
      <c r="P8" s="6"/>
      <c r="Q8" s="6"/>
    </row>
    <row r="9" spans="1:17" ht="15">
      <c r="A9" s="6">
        <v>5</v>
      </c>
      <c r="B9" s="6" t="s">
        <v>17</v>
      </c>
      <c r="C9" s="6" t="b">
        <f>SUMIF('Final FTE BGBP'!$C$2:$BW$2,'BP Test'!C$4,'Final FTE BGBP'!$C9:$BW9)='Final FTE By Prog'!C9</f>
        <v>1</v>
      </c>
      <c r="D9" s="6" t="b">
        <f>SUMIF('Final FTE BGBP'!$C$2:$BW$2,'BP Test'!D$4,'Final FTE BGBP'!$C9:$BW9)='Final FTE By Prog'!D9</f>
        <v>1</v>
      </c>
      <c r="E9" s="6" t="b">
        <f>SUMIF('Final FTE BGBP'!$C$2:$BW$2,'BP Test'!E$4,'Final FTE BGBP'!$C9:$BW9)='Final FTE By Prog'!E9</f>
        <v>1</v>
      </c>
      <c r="F9" s="6" t="b">
        <f>SUMIF('Final FTE BGBP'!$C$2:$BW$2,'BP Test'!F$4,'Final FTE BGBP'!$C9:$BW9)='Final FTE By Prog'!F9</f>
        <v>1</v>
      </c>
      <c r="G9" s="6" t="b">
        <f>SUMIF('Final FTE BGBP'!$C$2:$BW$2,'BP Test'!G$4,'Final FTE BGBP'!$C9:$BW9)='Final FTE By Prog'!G9</f>
        <v>1</v>
      </c>
      <c r="H9" s="6" t="b">
        <f>SUMIF('Final FTE BGBP'!$C$2:$BW$2,'BP Test'!H$4,'Final FTE BGBP'!$C9:$BW9)='Final FTE By Prog'!H9</f>
        <v>1</v>
      </c>
      <c r="I9" s="6" t="b">
        <f>SUMIF('Final FTE BGBP'!$C$2:$BW$2,'BP Test'!I$4,'Final FTE BGBP'!$C9:$BW9)='Final FTE By Prog'!I9</f>
        <v>1</v>
      </c>
      <c r="J9" s="6" t="b">
        <f>SUMIF('Final FTE BGBP'!$C$2:$BW$2,'BP Test'!J$4,'Final FTE BGBP'!$C9:$BW9)='Final FTE By Prog'!J9</f>
        <v>1</v>
      </c>
      <c r="K9" s="6" t="b">
        <f>SUMIF('Final FTE BGBP'!$C$2:$BW$2,'BP Test'!K$4,'Final FTE BGBP'!$C9:$BW9)='Final FTE By Prog'!K9</f>
        <v>1</v>
      </c>
      <c r="L9" s="6" t="b">
        <f>SUMIF('Final FTE BGBP'!$C$2:$BW$2,'BP Test'!L$4,'Final FTE BGBP'!$C9:$BW9)='Final FTE By Prog'!L9</f>
        <v>1</v>
      </c>
      <c r="M9" s="6" t="b">
        <f>'Final FTE BGBP'!BX9='Final FTE By Prog'!M9</f>
        <v>1</v>
      </c>
      <c r="N9" s="6"/>
      <c r="O9" s="6"/>
      <c r="P9" s="6"/>
      <c r="Q9" s="6"/>
    </row>
    <row r="10" spans="1:17" ht="15">
      <c r="A10" s="6">
        <v>6</v>
      </c>
      <c r="B10" s="6" t="s">
        <v>18</v>
      </c>
      <c r="C10" s="6" t="b">
        <f>SUMIF('Final FTE BGBP'!$C$2:$BW$2,'BP Test'!C$4,'Final FTE BGBP'!$C10:$BW10)='Final FTE By Prog'!C10</f>
        <v>1</v>
      </c>
      <c r="D10" s="6" t="b">
        <f>SUMIF('Final FTE BGBP'!$C$2:$BW$2,'BP Test'!D$4,'Final FTE BGBP'!$C10:$BW10)='Final FTE By Prog'!D10</f>
        <v>1</v>
      </c>
      <c r="E10" s="6" t="b">
        <f>SUMIF('Final FTE BGBP'!$C$2:$BW$2,'BP Test'!E$4,'Final FTE BGBP'!$C10:$BW10)='Final FTE By Prog'!E10</f>
        <v>1</v>
      </c>
      <c r="F10" s="6" t="b">
        <f>SUMIF('Final FTE BGBP'!$C$2:$BW$2,'BP Test'!F$4,'Final FTE BGBP'!$C10:$BW10)='Final FTE By Prog'!F10</f>
        <v>1</v>
      </c>
      <c r="G10" s="6" t="b">
        <f>SUMIF('Final FTE BGBP'!$C$2:$BW$2,'BP Test'!G$4,'Final FTE BGBP'!$C10:$BW10)='Final FTE By Prog'!G10</f>
        <v>1</v>
      </c>
      <c r="H10" s="6" t="b">
        <f>SUMIF('Final FTE BGBP'!$C$2:$BW$2,'BP Test'!H$4,'Final FTE BGBP'!$C10:$BW10)='Final FTE By Prog'!H10</f>
        <v>1</v>
      </c>
      <c r="I10" s="6" t="b">
        <f>SUMIF('Final FTE BGBP'!$C$2:$BW$2,'BP Test'!I$4,'Final FTE BGBP'!$C10:$BW10)='Final FTE By Prog'!I10</f>
        <v>1</v>
      </c>
      <c r="J10" s="6" t="b">
        <f>SUMIF('Final FTE BGBP'!$C$2:$BW$2,'BP Test'!J$4,'Final FTE BGBP'!$C10:$BW10)='Final FTE By Prog'!J10</f>
        <v>1</v>
      </c>
      <c r="K10" s="6" t="b">
        <f>SUMIF('Final FTE BGBP'!$C$2:$BW$2,'BP Test'!K$4,'Final FTE BGBP'!$C10:$BW10)='Final FTE By Prog'!K10</f>
        <v>1</v>
      </c>
      <c r="L10" s="6" t="b">
        <f>SUMIF('Final FTE BGBP'!$C$2:$BW$2,'BP Test'!L$4,'Final FTE BGBP'!$C10:$BW10)='Final FTE By Prog'!L10</f>
        <v>1</v>
      </c>
      <c r="M10" s="6" t="b">
        <f>'Final FTE BGBP'!BX10='Final FTE By Prog'!M10</f>
        <v>1</v>
      </c>
      <c r="N10" s="6"/>
      <c r="O10" s="6"/>
      <c r="P10" s="6"/>
      <c r="Q10" s="6"/>
    </row>
    <row r="11" spans="1:17" ht="15">
      <c r="A11" s="6">
        <v>7</v>
      </c>
      <c r="B11" s="6" t="s">
        <v>19</v>
      </c>
      <c r="C11" s="6" t="b">
        <f>SUMIF('Final FTE BGBP'!$C$2:$BW$2,'BP Test'!C$4,'Final FTE BGBP'!$C11:$BW11)='Final FTE By Prog'!C11</f>
        <v>1</v>
      </c>
      <c r="D11" s="6" t="b">
        <f>SUMIF('Final FTE BGBP'!$C$2:$BW$2,'BP Test'!D$4,'Final FTE BGBP'!$C11:$BW11)='Final FTE By Prog'!D11</f>
        <v>1</v>
      </c>
      <c r="E11" s="6" t="b">
        <f>SUMIF('Final FTE BGBP'!$C$2:$BW$2,'BP Test'!E$4,'Final FTE BGBP'!$C11:$BW11)='Final FTE By Prog'!E11</f>
        <v>1</v>
      </c>
      <c r="F11" s="6" t="b">
        <f>SUMIF('Final FTE BGBP'!$C$2:$BW$2,'BP Test'!F$4,'Final FTE BGBP'!$C11:$BW11)='Final FTE By Prog'!F11</f>
        <v>1</v>
      </c>
      <c r="G11" s="6" t="b">
        <f>SUMIF('Final FTE BGBP'!$C$2:$BW$2,'BP Test'!G$4,'Final FTE BGBP'!$C11:$BW11)='Final FTE By Prog'!G11</f>
        <v>1</v>
      </c>
      <c r="H11" s="6" t="b">
        <f>SUMIF('Final FTE BGBP'!$C$2:$BW$2,'BP Test'!H$4,'Final FTE BGBP'!$C11:$BW11)='Final FTE By Prog'!H11</f>
        <v>1</v>
      </c>
      <c r="I11" s="6" t="b">
        <f>SUMIF('Final FTE BGBP'!$C$2:$BW$2,'BP Test'!I$4,'Final FTE BGBP'!$C11:$BW11)='Final FTE By Prog'!I11</f>
        <v>1</v>
      </c>
      <c r="J11" s="6" t="b">
        <f>SUMIF('Final FTE BGBP'!$C$2:$BW$2,'BP Test'!J$4,'Final FTE BGBP'!$C11:$BW11)='Final FTE By Prog'!J11</f>
        <v>1</v>
      </c>
      <c r="K11" s="6" t="b">
        <f>SUMIF('Final FTE BGBP'!$C$2:$BW$2,'BP Test'!K$4,'Final FTE BGBP'!$C11:$BW11)='Final FTE By Prog'!K11</f>
        <v>1</v>
      </c>
      <c r="L11" s="6" t="b">
        <f>SUMIF('Final FTE BGBP'!$C$2:$BW$2,'BP Test'!L$4,'Final FTE BGBP'!$C11:$BW11)='Final FTE By Prog'!L11</f>
        <v>1</v>
      </c>
      <c r="M11" s="6" t="b">
        <f>'Final FTE BGBP'!BX11='Final FTE By Prog'!M11</f>
        <v>1</v>
      </c>
      <c r="N11" s="6"/>
      <c r="O11" s="6"/>
      <c r="P11" s="6"/>
      <c r="Q11" s="6"/>
    </row>
    <row r="12" spans="1:17" ht="15">
      <c r="A12" s="6">
        <v>8</v>
      </c>
      <c r="B12" s="6" t="s">
        <v>20</v>
      </c>
      <c r="C12" s="6" t="b">
        <f>SUMIF('Final FTE BGBP'!$C$2:$BW$2,'BP Test'!C$4,'Final FTE BGBP'!$C12:$BW12)='Final FTE By Prog'!C12</f>
        <v>1</v>
      </c>
      <c r="D12" s="6" t="b">
        <f>SUMIF('Final FTE BGBP'!$C$2:$BW$2,'BP Test'!D$4,'Final FTE BGBP'!$C12:$BW12)='Final FTE By Prog'!D12</f>
        <v>1</v>
      </c>
      <c r="E12" s="6" t="b">
        <f>SUMIF('Final FTE BGBP'!$C$2:$BW$2,'BP Test'!E$4,'Final FTE BGBP'!$C12:$BW12)='Final FTE By Prog'!E12</f>
        <v>1</v>
      </c>
      <c r="F12" s="6" t="b">
        <f>SUMIF('Final FTE BGBP'!$C$2:$BW$2,'BP Test'!F$4,'Final FTE BGBP'!$C12:$BW12)='Final FTE By Prog'!F12</f>
        <v>1</v>
      </c>
      <c r="G12" s="6" t="b">
        <f>SUMIF('Final FTE BGBP'!$C$2:$BW$2,'BP Test'!G$4,'Final FTE BGBP'!$C12:$BW12)='Final FTE By Prog'!G12</f>
        <v>1</v>
      </c>
      <c r="H12" s="6" t="b">
        <f>SUMIF('Final FTE BGBP'!$C$2:$BW$2,'BP Test'!H$4,'Final FTE BGBP'!$C12:$BW12)='Final FTE By Prog'!H12</f>
        <v>1</v>
      </c>
      <c r="I12" s="6" t="b">
        <f>SUMIF('Final FTE BGBP'!$C$2:$BW$2,'BP Test'!I$4,'Final FTE BGBP'!$C12:$BW12)='Final FTE By Prog'!I12</f>
        <v>1</v>
      </c>
      <c r="J12" s="6" t="b">
        <f>SUMIF('Final FTE BGBP'!$C$2:$BW$2,'BP Test'!J$4,'Final FTE BGBP'!$C12:$BW12)='Final FTE By Prog'!J12</f>
        <v>1</v>
      </c>
      <c r="K12" s="6" t="b">
        <f>SUMIF('Final FTE BGBP'!$C$2:$BW$2,'BP Test'!K$4,'Final FTE BGBP'!$C12:$BW12)='Final FTE By Prog'!K12</f>
        <v>1</v>
      </c>
      <c r="L12" s="6" t="b">
        <f>SUMIF('Final FTE BGBP'!$C$2:$BW$2,'BP Test'!L$4,'Final FTE BGBP'!$C12:$BW12)='Final FTE By Prog'!L12</f>
        <v>1</v>
      </c>
      <c r="M12" s="6" t="b">
        <f>'Final FTE BGBP'!BX12='Final FTE By Prog'!M12</f>
        <v>1</v>
      </c>
      <c r="N12" s="6"/>
      <c r="O12" s="6"/>
      <c r="P12" s="6"/>
      <c r="Q12" s="6"/>
    </row>
    <row r="13" spans="1:17" ht="15">
      <c r="A13" s="6">
        <v>9</v>
      </c>
      <c r="B13" s="6" t="s">
        <v>21</v>
      </c>
      <c r="C13" s="6" t="b">
        <f>SUMIF('Final FTE BGBP'!$C$2:$BW$2,'BP Test'!C$4,'Final FTE BGBP'!$C13:$BW13)='Final FTE By Prog'!C13</f>
        <v>1</v>
      </c>
      <c r="D13" s="6" t="b">
        <f>SUMIF('Final FTE BGBP'!$C$2:$BW$2,'BP Test'!D$4,'Final FTE BGBP'!$C13:$BW13)='Final FTE By Prog'!D13</f>
        <v>1</v>
      </c>
      <c r="E13" s="6" t="b">
        <f>SUMIF('Final FTE BGBP'!$C$2:$BW$2,'BP Test'!E$4,'Final FTE BGBP'!$C13:$BW13)='Final FTE By Prog'!E13</f>
        <v>1</v>
      </c>
      <c r="F13" s="6" t="b">
        <f>SUMIF('Final FTE BGBP'!$C$2:$BW$2,'BP Test'!F$4,'Final FTE BGBP'!$C13:$BW13)='Final FTE By Prog'!F13</f>
        <v>1</v>
      </c>
      <c r="G13" s="6" t="b">
        <f>SUMIF('Final FTE BGBP'!$C$2:$BW$2,'BP Test'!G$4,'Final FTE BGBP'!$C13:$BW13)='Final FTE By Prog'!G13</f>
        <v>1</v>
      </c>
      <c r="H13" s="6" t="b">
        <f>SUMIF('Final FTE BGBP'!$C$2:$BW$2,'BP Test'!H$4,'Final FTE BGBP'!$C13:$BW13)='Final FTE By Prog'!H13</f>
        <v>1</v>
      </c>
      <c r="I13" s="6" t="b">
        <f>SUMIF('Final FTE BGBP'!$C$2:$BW$2,'BP Test'!I$4,'Final FTE BGBP'!$C13:$BW13)='Final FTE By Prog'!I13</f>
        <v>1</v>
      </c>
      <c r="J13" s="6" t="b">
        <f>SUMIF('Final FTE BGBP'!$C$2:$BW$2,'BP Test'!J$4,'Final FTE BGBP'!$C13:$BW13)='Final FTE By Prog'!J13</f>
        <v>1</v>
      </c>
      <c r="K13" s="6" t="b">
        <f>SUMIF('Final FTE BGBP'!$C$2:$BW$2,'BP Test'!K$4,'Final FTE BGBP'!$C13:$BW13)='Final FTE By Prog'!K13</f>
        <v>1</v>
      </c>
      <c r="L13" s="6" t="b">
        <f>SUMIF('Final FTE BGBP'!$C$2:$BW$2,'BP Test'!L$4,'Final FTE BGBP'!$C13:$BW13)='Final FTE By Prog'!L13</f>
        <v>1</v>
      </c>
      <c r="M13" s="6" t="b">
        <f>'Final FTE BGBP'!BX13='Final FTE By Prog'!M13</f>
        <v>1</v>
      </c>
      <c r="N13" s="6"/>
      <c r="O13" s="6"/>
      <c r="P13" s="6"/>
      <c r="Q13" s="6"/>
    </row>
    <row r="14" spans="1:17" ht="15">
      <c r="A14" s="6">
        <v>10</v>
      </c>
      <c r="B14" s="6" t="s">
        <v>22</v>
      </c>
      <c r="C14" s="6" t="b">
        <f>SUMIF('Final FTE BGBP'!$C$2:$BW$2,'BP Test'!C$4,'Final FTE BGBP'!$C14:$BW14)='Final FTE By Prog'!C14</f>
        <v>1</v>
      </c>
      <c r="D14" s="6" t="b">
        <f>SUMIF('Final FTE BGBP'!$C$2:$BW$2,'BP Test'!D$4,'Final FTE BGBP'!$C14:$BW14)='Final FTE By Prog'!D14</f>
        <v>1</v>
      </c>
      <c r="E14" s="6" t="b">
        <f>SUMIF('Final FTE BGBP'!$C$2:$BW$2,'BP Test'!E$4,'Final FTE BGBP'!$C14:$BW14)='Final FTE By Prog'!E14</f>
        <v>1</v>
      </c>
      <c r="F14" s="6" t="b">
        <f>SUMIF('Final FTE BGBP'!$C$2:$BW$2,'BP Test'!F$4,'Final FTE BGBP'!$C14:$BW14)='Final FTE By Prog'!F14</f>
        <v>1</v>
      </c>
      <c r="G14" s="6" t="b">
        <f>SUMIF('Final FTE BGBP'!$C$2:$BW$2,'BP Test'!G$4,'Final FTE BGBP'!$C14:$BW14)='Final FTE By Prog'!G14</f>
        <v>1</v>
      </c>
      <c r="H14" s="6" t="b">
        <f>SUMIF('Final FTE BGBP'!$C$2:$BW$2,'BP Test'!H$4,'Final FTE BGBP'!$C14:$BW14)='Final FTE By Prog'!H14</f>
        <v>1</v>
      </c>
      <c r="I14" s="6" t="b">
        <f>SUMIF('Final FTE BGBP'!$C$2:$BW$2,'BP Test'!I$4,'Final FTE BGBP'!$C14:$BW14)='Final FTE By Prog'!I14</f>
        <v>1</v>
      </c>
      <c r="J14" s="6" t="b">
        <f>SUMIF('Final FTE BGBP'!$C$2:$BW$2,'BP Test'!J$4,'Final FTE BGBP'!$C14:$BW14)='Final FTE By Prog'!J14</f>
        <v>1</v>
      </c>
      <c r="K14" s="6" t="b">
        <f>SUMIF('Final FTE BGBP'!$C$2:$BW$2,'BP Test'!K$4,'Final FTE BGBP'!$C14:$BW14)='Final FTE By Prog'!K14</f>
        <v>1</v>
      </c>
      <c r="L14" s="6" t="b">
        <f>SUMIF('Final FTE BGBP'!$C$2:$BW$2,'BP Test'!L$4,'Final FTE BGBP'!$C14:$BW14)='Final FTE By Prog'!L14</f>
        <v>1</v>
      </c>
      <c r="M14" s="6" t="b">
        <f>'Final FTE BGBP'!BX14='Final FTE By Prog'!M14</f>
        <v>1</v>
      </c>
      <c r="N14" s="6"/>
      <c r="O14" s="6"/>
      <c r="P14" s="6"/>
      <c r="Q14" s="6"/>
    </row>
    <row r="15" spans="1:17" ht="15">
      <c r="A15" s="6">
        <v>11</v>
      </c>
      <c r="B15" s="6" t="s">
        <v>23</v>
      </c>
      <c r="C15" s="6" t="b">
        <f>SUMIF('Final FTE BGBP'!$C$2:$BW$2,'BP Test'!C$4,'Final FTE BGBP'!$C15:$BW15)='Final FTE By Prog'!C15</f>
        <v>1</v>
      </c>
      <c r="D15" s="6" t="b">
        <f>SUMIF('Final FTE BGBP'!$C$2:$BW$2,'BP Test'!D$4,'Final FTE BGBP'!$C15:$BW15)='Final FTE By Prog'!D15</f>
        <v>1</v>
      </c>
      <c r="E15" s="6" t="b">
        <f>SUMIF('Final FTE BGBP'!$C$2:$BW$2,'BP Test'!E$4,'Final FTE BGBP'!$C15:$BW15)='Final FTE By Prog'!E15</f>
        <v>1</v>
      </c>
      <c r="F15" s="6" t="b">
        <f>SUMIF('Final FTE BGBP'!$C$2:$BW$2,'BP Test'!F$4,'Final FTE BGBP'!$C15:$BW15)='Final FTE By Prog'!F15</f>
        <v>1</v>
      </c>
      <c r="G15" s="6" t="b">
        <f>SUMIF('Final FTE BGBP'!$C$2:$BW$2,'BP Test'!G$4,'Final FTE BGBP'!$C15:$BW15)='Final FTE By Prog'!G15</f>
        <v>1</v>
      </c>
      <c r="H15" s="6" t="b">
        <f>SUMIF('Final FTE BGBP'!$C$2:$BW$2,'BP Test'!H$4,'Final FTE BGBP'!$C15:$BW15)='Final FTE By Prog'!H15</f>
        <v>1</v>
      </c>
      <c r="I15" s="6" t="b">
        <f>SUMIF('Final FTE BGBP'!$C$2:$BW$2,'BP Test'!I$4,'Final FTE BGBP'!$C15:$BW15)='Final FTE By Prog'!I15</f>
        <v>1</v>
      </c>
      <c r="J15" s="6" t="b">
        <f>SUMIF('Final FTE BGBP'!$C$2:$BW$2,'BP Test'!J$4,'Final FTE BGBP'!$C15:$BW15)='Final FTE By Prog'!J15</f>
        <v>1</v>
      </c>
      <c r="K15" s="6" t="b">
        <f>SUMIF('Final FTE BGBP'!$C$2:$BW$2,'BP Test'!K$4,'Final FTE BGBP'!$C15:$BW15)='Final FTE By Prog'!K15</f>
        <v>1</v>
      </c>
      <c r="L15" s="6" t="b">
        <f>SUMIF('Final FTE BGBP'!$C$2:$BW$2,'BP Test'!L$4,'Final FTE BGBP'!$C15:$BW15)='Final FTE By Prog'!L15</f>
        <v>1</v>
      </c>
      <c r="M15" s="6" t="b">
        <f>'Final FTE BGBP'!BX15='Final FTE By Prog'!M15</f>
        <v>1</v>
      </c>
      <c r="N15" s="6"/>
      <c r="O15" s="6"/>
      <c r="P15" s="6"/>
      <c r="Q15" s="6"/>
    </row>
    <row r="16" spans="1:17" ht="15">
      <c r="A16" s="6">
        <v>12</v>
      </c>
      <c r="B16" s="6" t="s">
        <v>24</v>
      </c>
      <c r="C16" s="6" t="b">
        <f>SUMIF('Final FTE BGBP'!$C$2:$BW$2,'BP Test'!C$4,'Final FTE BGBP'!$C16:$BW16)='Final FTE By Prog'!C16</f>
        <v>1</v>
      </c>
      <c r="D16" s="6" t="b">
        <f>SUMIF('Final FTE BGBP'!$C$2:$BW$2,'BP Test'!D$4,'Final FTE BGBP'!$C16:$BW16)='Final FTE By Prog'!D16</f>
        <v>1</v>
      </c>
      <c r="E16" s="6" t="b">
        <f>SUMIF('Final FTE BGBP'!$C$2:$BW$2,'BP Test'!E$4,'Final FTE BGBP'!$C16:$BW16)='Final FTE By Prog'!E16</f>
        <v>1</v>
      </c>
      <c r="F16" s="6" t="b">
        <f>SUMIF('Final FTE BGBP'!$C$2:$BW$2,'BP Test'!F$4,'Final FTE BGBP'!$C16:$BW16)='Final FTE By Prog'!F16</f>
        <v>1</v>
      </c>
      <c r="G16" s="6" t="b">
        <f>SUMIF('Final FTE BGBP'!$C$2:$BW$2,'BP Test'!G$4,'Final FTE BGBP'!$C16:$BW16)='Final FTE By Prog'!G16</f>
        <v>1</v>
      </c>
      <c r="H16" s="6" t="b">
        <f>SUMIF('Final FTE BGBP'!$C$2:$BW$2,'BP Test'!H$4,'Final FTE BGBP'!$C16:$BW16)='Final FTE By Prog'!H16</f>
        <v>1</v>
      </c>
      <c r="I16" s="6" t="b">
        <f>SUMIF('Final FTE BGBP'!$C$2:$BW$2,'BP Test'!I$4,'Final FTE BGBP'!$C16:$BW16)='Final FTE By Prog'!I16</f>
        <v>1</v>
      </c>
      <c r="J16" s="6" t="b">
        <f>SUMIF('Final FTE BGBP'!$C$2:$BW$2,'BP Test'!J$4,'Final FTE BGBP'!$C16:$BW16)='Final FTE By Prog'!J16</f>
        <v>1</v>
      </c>
      <c r="K16" s="6" t="b">
        <f>SUMIF('Final FTE BGBP'!$C$2:$BW$2,'BP Test'!K$4,'Final FTE BGBP'!$C16:$BW16)='Final FTE By Prog'!K16</f>
        <v>1</v>
      </c>
      <c r="L16" s="6" t="b">
        <f>SUMIF('Final FTE BGBP'!$C$2:$BW$2,'BP Test'!L$4,'Final FTE BGBP'!$C16:$BW16)='Final FTE By Prog'!L16</f>
        <v>1</v>
      </c>
      <c r="M16" s="6" t="b">
        <f>'Final FTE BGBP'!BX16='Final FTE By Prog'!M16</f>
        <v>1</v>
      </c>
      <c r="N16" s="6"/>
      <c r="O16" s="6"/>
      <c r="P16" s="6"/>
      <c r="Q16" s="6"/>
    </row>
    <row r="17" spans="1:17" ht="15">
      <c r="A17" s="6">
        <v>13</v>
      </c>
      <c r="B17" s="63" t="s">
        <v>25</v>
      </c>
      <c r="C17" s="6" t="b">
        <f>SUMIF('Final FTE BGBP'!$C$2:$BW$2,'BP Test'!C$4,'Final FTE BGBP'!$C17:$BW17)='Final FTE By Prog'!C17</f>
        <v>1</v>
      </c>
      <c r="D17" s="6" t="b">
        <f>SUMIF('Final FTE BGBP'!$C$2:$BW$2,'BP Test'!D$4,'Final FTE BGBP'!$C17:$BW17)='Final FTE By Prog'!D17</f>
        <v>1</v>
      </c>
      <c r="E17" s="6" t="b">
        <f>SUMIF('Final FTE BGBP'!$C$2:$BW$2,'BP Test'!E$4,'Final FTE BGBP'!$C17:$BW17)='Final FTE By Prog'!E17</f>
        <v>1</v>
      </c>
      <c r="F17" s="6" t="b">
        <f>SUMIF('Final FTE BGBP'!$C$2:$BW$2,'BP Test'!F$4,'Final FTE BGBP'!$C17:$BW17)='Final FTE By Prog'!F17</f>
        <v>1</v>
      </c>
      <c r="G17" s="6" t="b">
        <f>SUMIF('Final FTE BGBP'!$C$2:$BW$2,'BP Test'!G$4,'Final FTE BGBP'!$C17:$BW17)='Final FTE By Prog'!G17</f>
        <v>1</v>
      </c>
      <c r="H17" s="6" t="b">
        <f>SUMIF('Final FTE BGBP'!$C$2:$BW$2,'BP Test'!H$4,'Final FTE BGBP'!$C17:$BW17)='Final FTE By Prog'!H17</f>
        <v>1</v>
      </c>
      <c r="I17" s="6" t="b">
        <f>SUMIF('Final FTE BGBP'!$C$2:$BW$2,'BP Test'!I$4,'Final FTE BGBP'!$C17:$BW17)='Final FTE By Prog'!I17</f>
        <v>1</v>
      </c>
      <c r="J17" s="6" t="b">
        <f>SUMIF('Final FTE BGBP'!$C$2:$BW$2,'BP Test'!J$4,'Final FTE BGBP'!$C17:$BW17)='Final FTE By Prog'!J17</f>
        <v>1</v>
      </c>
      <c r="K17" s="6" t="b">
        <f>SUMIF('Final FTE BGBP'!$C$2:$BW$2,'BP Test'!K$4,'Final FTE BGBP'!$C17:$BW17)='Final FTE By Prog'!K17</f>
        <v>1</v>
      </c>
      <c r="L17" s="6" t="b">
        <f>SUMIF('Final FTE BGBP'!$C$2:$BW$2,'BP Test'!L$4,'Final FTE BGBP'!$C17:$BW17)='Final FTE By Prog'!L17</f>
        <v>1</v>
      </c>
      <c r="M17" s="6" t="b">
        <f>'Final FTE BGBP'!BX17='Final FTE By Prog'!M17</f>
        <v>1</v>
      </c>
      <c r="N17" s="6"/>
      <c r="O17" s="6"/>
      <c r="P17" s="6"/>
      <c r="Q17" s="6"/>
    </row>
    <row r="18" spans="1:17" ht="15">
      <c r="A18" s="6">
        <v>14</v>
      </c>
      <c r="B18" s="6" t="s">
        <v>83</v>
      </c>
      <c r="C18" s="6" t="b">
        <f>SUMIF('Final FTE BGBP'!$C$2:$BW$2,'BP Test'!C$4,'Final FTE BGBP'!$C18:$BW18)='Final FTE By Prog'!C18</f>
        <v>1</v>
      </c>
      <c r="D18" s="6" t="b">
        <f>SUMIF('Final FTE BGBP'!$C$2:$BW$2,'BP Test'!D$4,'Final FTE BGBP'!$C18:$BW18)='Final FTE By Prog'!D18</f>
        <v>1</v>
      </c>
      <c r="E18" s="6" t="b">
        <f>SUMIF('Final FTE BGBP'!$C$2:$BW$2,'BP Test'!E$4,'Final FTE BGBP'!$C18:$BW18)='Final FTE By Prog'!E18</f>
        <v>1</v>
      </c>
      <c r="F18" s="6" t="b">
        <f>SUMIF('Final FTE BGBP'!$C$2:$BW$2,'BP Test'!F$4,'Final FTE BGBP'!$C18:$BW18)='Final FTE By Prog'!F18</f>
        <v>1</v>
      </c>
      <c r="G18" s="6" t="b">
        <f>SUMIF('Final FTE BGBP'!$C$2:$BW$2,'BP Test'!G$4,'Final FTE BGBP'!$C18:$BW18)='Final FTE By Prog'!G18</f>
        <v>1</v>
      </c>
      <c r="H18" s="6" t="b">
        <f>SUMIF('Final FTE BGBP'!$C$2:$BW$2,'BP Test'!H$4,'Final FTE BGBP'!$C18:$BW18)='Final FTE By Prog'!H18</f>
        <v>1</v>
      </c>
      <c r="I18" s="6" t="b">
        <f>SUMIF('Final FTE BGBP'!$C$2:$BW$2,'BP Test'!I$4,'Final FTE BGBP'!$C18:$BW18)='Final FTE By Prog'!I18</f>
        <v>1</v>
      </c>
      <c r="J18" s="6" t="b">
        <f>SUMIF('Final FTE BGBP'!$C$2:$BW$2,'BP Test'!J$4,'Final FTE BGBP'!$C18:$BW18)='Final FTE By Prog'!J18</f>
        <v>1</v>
      </c>
      <c r="K18" s="6" t="b">
        <f>SUMIF('Final FTE BGBP'!$C$2:$BW$2,'BP Test'!K$4,'Final FTE BGBP'!$C18:$BW18)='Final FTE By Prog'!K18</f>
        <v>1</v>
      </c>
      <c r="L18" s="6" t="b">
        <f>SUMIF('Final FTE BGBP'!$C$2:$BW$2,'BP Test'!L$4,'Final FTE BGBP'!$C18:$BW18)='Final FTE By Prog'!L18</f>
        <v>1</v>
      </c>
      <c r="M18" s="6" t="b">
        <f>'Final FTE BGBP'!BX18='Final FTE By Prog'!M18</f>
        <v>1</v>
      </c>
      <c r="N18" s="6"/>
      <c r="O18" s="6"/>
      <c r="P18" s="6"/>
      <c r="Q18" s="6"/>
    </row>
    <row r="19" spans="1:17" ht="15">
      <c r="A19" s="6">
        <v>15</v>
      </c>
      <c r="B19" s="6" t="s">
        <v>26</v>
      </c>
      <c r="C19" s="6" t="b">
        <f>SUMIF('Final FTE BGBP'!$C$2:$BW$2,'BP Test'!C$4,'Final FTE BGBP'!$C19:$BW19)='Final FTE By Prog'!C19</f>
        <v>1</v>
      </c>
      <c r="D19" s="6" t="b">
        <f>SUMIF('Final FTE BGBP'!$C$2:$BW$2,'BP Test'!D$4,'Final FTE BGBP'!$C19:$BW19)='Final FTE By Prog'!D19</f>
        <v>1</v>
      </c>
      <c r="E19" s="6" t="b">
        <f>SUMIF('Final FTE BGBP'!$C$2:$BW$2,'BP Test'!E$4,'Final FTE BGBP'!$C19:$BW19)='Final FTE By Prog'!E19</f>
        <v>1</v>
      </c>
      <c r="F19" s="6" t="b">
        <f>SUMIF('Final FTE BGBP'!$C$2:$BW$2,'BP Test'!F$4,'Final FTE BGBP'!$C19:$BW19)='Final FTE By Prog'!F19</f>
        <v>1</v>
      </c>
      <c r="G19" s="6" t="b">
        <f>SUMIF('Final FTE BGBP'!$C$2:$BW$2,'BP Test'!G$4,'Final FTE BGBP'!$C19:$BW19)='Final FTE By Prog'!G19</f>
        <v>1</v>
      </c>
      <c r="H19" s="6" t="b">
        <f>SUMIF('Final FTE BGBP'!$C$2:$BW$2,'BP Test'!H$4,'Final FTE BGBP'!$C19:$BW19)='Final FTE By Prog'!H19</f>
        <v>1</v>
      </c>
      <c r="I19" s="6" t="b">
        <f>SUMIF('Final FTE BGBP'!$C$2:$BW$2,'BP Test'!I$4,'Final FTE BGBP'!$C19:$BW19)='Final FTE By Prog'!I19</f>
        <v>1</v>
      </c>
      <c r="J19" s="6" t="b">
        <f>SUMIF('Final FTE BGBP'!$C$2:$BW$2,'BP Test'!J$4,'Final FTE BGBP'!$C19:$BW19)='Final FTE By Prog'!J19</f>
        <v>1</v>
      </c>
      <c r="K19" s="6" t="b">
        <f>SUMIF('Final FTE BGBP'!$C$2:$BW$2,'BP Test'!K$4,'Final FTE BGBP'!$C19:$BW19)='Final FTE By Prog'!K19</f>
        <v>1</v>
      </c>
      <c r="L19" s="6" t="b">
        <f>SUMIF('Final FTE BGBP'!$C$2:$BW$2,'BP Test'!L$4,'Final FTE BGBP'!$C19:$BW19)='Final FTE By Prog'!L19</f>
        <v>1</v>
      </c>
      <c r="M19" s="6" t="b">
        <f>'Final FTE BGBP'!BX19='Final FTE By Prog'!M19</f>
        <v>1</v>
      </c>
      <c r="N19" s="6"/>
      <c r="O19" s="6"/>
      <c r="P19" s="6"/>
      <c r="Q19" s="6"/>
    </row>
    <row r="20" spans="1:17" ht="15">
      <c r="A20" s="6">
        <v>16</v>
      </c>
      <c r="B20" s="6" t="s">
        <v>27</v>
      </c>
      <c r="C20" s="6" t="b">
        <f>SUMIF('Final FTE BGBP'!$C$2:$BW$2,'BP Test'!C$4,'Final FTE BGBP'!$C20:$BW20)='Final FTE By Prog'!C20</f>
        <v>1</v>
      </c>
      <c r="D20" s="6" t="b">
        <f>SUMIF('Final FTE BGBP'!$C$2:$BW$2,'BP Test'!D$4,'Final FTE BGBP'!$C20:$BW20)='Final FTE By Prog'!D20</f>
        <v>1</v>
      </c>
      <c r="E20" s="6" t="b">
        <f>SUMIF('Final FTE BGBP'!$C$2:$BW$2,'BP Test'!E$4,'Final FTE BGBP'!$C20:$BW20)='Final FTE By Prog'!E20</f>
        <v>1</v>
      </c>
      <c r="F20" s="6" t="b">
        <f>SUMIF('Final FTE BGBP'!$C$2:$BW$2,'BP Test'!F$4,'Final FTE BGBP'!$C20:$BW20)='Final FTE By Prog'!F20</f>
        <v>1</v>
      </c>
      <c r="G20" s="6" t="b">
        <f>SUMIF('Final FTE BGBP'!$C$2:$BW$2,'BP Test'!G$4,'Final FTE BGBP'!$C20:$BW20)='Final FTE By Prog'!G20</f>
        <v>1</v>
      </c>
      <c r="H20" s="6" t="b">
        <f>SUMIF('Final FTE BGBP'!$C$2:$BW$2,'BP Test'!H$4,'Final FTE BGBP'!$C20:$BW20)='Final FTE By Prog'!H20</f>
        <v>1</v>
      </c>
      <c r="I20" s="6" t="b">
        <f>SUMIF('Final FTE BGBP'!$C$2:$BW$2,'BP Test'!I$4,'Final FTE BGBP'!$C20:$BW20)='Final FTE By Prog'!I20</f>
        <v>1</v>
      </c>
      <c r="J20" s="6" t="b">
        <f>SUMIF('Final FTE BGBP'!$C$2:$BW$2,'BP Test'!J$4,'Final FTE BGBP'!$C20:$BW20)='Final FTE By Prog'!J20</f>
        <v>1</v>
      </c>
      <c r="K20" s="6" t="b">
        <f>SUMIF('Final FTE BGBP'!$C$2:$BW$2,'BP Test'!K$4,'Final FTE BGBP'!$C20:$BW20)='Final FTE By Prog'!K20</f>
        <v>1</v>
      </c>
      <c r="L20" s="6" t="b">
        <f>SUMIF('Final FTE BGBP'!$C$2:$BW$2,'BP Test'!L$4,'Final FTE BGBP'!$C20:$BW20)='Final FTE By Prog'!L20</f>
        <v>1</v>
      </c>
      <c r="M20" s="6" t="b">
        <f>'Final FTE BGBP'!BX20='Final FTE By Prog'!M20</f>
        <v>1</v>
      </c>
      <c r="N20" s="6"/>
      <c r="O20" s="6"/>
      <c r="P20" s="6"/>
      <c r="Q20" s="6"/>
    </row>
    <row r="21" spans="1:17" ht="15">
      <c r="A21" s="6">
        <v>17</v>
      </c>
      <c r="B21" s="6" t="s">
        <v>28</v>
      </c>
      <c r="C21" s="6" t="b">
        <f>SUMIF('Final FTE BGBP'!$C$2:$BW$2,'BP Test'!C$4,'Final FTE BGBP'!$C21:$BW21)='Final FTE By Prog'!C21</f>
        <v>1</v>
      </c>
      <c r="D21" s="6" t="b">
        <f>SUMIF('Final FTE BGBP'!$C$2:$BW$2,'BP Test'!D$4,'Final FTE BGBP'!$C21:$BW21)='Final FTE By Prog'!D21</f>
        <v>1</v>
      </c>
      <c r="E21" s="6" t="b">
        <f>SUMIF('Final FTE BGBP'!$C$2:$BW$2,'BP Test'!E$4,'Final FTE BGBP'!$C21:$BW21)='Final FTE By Prog'!E21</f>
        <v>1</v>
      </c>
      <c r="F21" s="6" t="b">
        <f>SUMIF('Final FTE BGBP'!$C$2:$BW$2,'BP Test'!F$4,'Final FTE BGBP'!$C21:$BW21)='Final FTE By Prog'!F21</f>
        <v>1</v>
      </c>
      <c r="G21" s="6" t="b">
        <f>SUMIF('Final FTE BGBP'!$C$2:$BW$2,'BP Test'!G$4,'Final FTE BGBP'!$C21:$BW21)='Final FTE By Prog'!G21</f>
        <v>1</v>
      </c>
      <c r="H21" s="6" t="b">
        <f>SUMIF('Final FTE BGBP'!$C$2:$BW$2,'BP Test'!H$4,'Final FTE BGBP'!$C21:$BW21)='Final FTE By Prog'!H21</f>
        <v>1</v>
      </c>
      <c r="I21" s="6" t="b">
        <f>SUMIF('Final FTE BGBP'!$C$2:$BW$2,'BP Test'!I$4,'Final FTE BGBP'!$C21:$BW21)='Final FTE By Prog'!I21</f>
        <v>1</v>
      </c>
      <c r="J21" s="6" t="b">
        <f>SUMIF('Final FTE BGBP'!$C$2:$BW$2,'BP Test'!J$4,'Final FTE BGBP'!$C21:$BW21)='Final FTE By Prog'!J21</f>
        <v>1</v>
      </c>
      <c r="K21" s="6" t="b">
        <f>SUMIF('Final FTE BGBP'!$C$2:$BW$2,'BP Test'!K$4,'Final FTE BGBP'!$C21:$BW21)='Final FTE By Prog'!K21</f>
        <v>1</v>
      </c>
      <c r="L21" s="6" t="b">
        <f>SUMIF('Final FTE BGBP'!$C$2:$BW$2,'BP Test'!L$4,'Final FTE BGBP'!$C21:$BW21)='Final FTE By Prog'!L21</f>
        <v>1</v>
      </c>
      <c r="M21" s="6" t="b">
        <f>'Final FTE BGBP'!BX21='Final FTE By Prog'!M21</f>
        <v>1</v>
      </c>
      <c r="N21" s="6"/>
      <c r="O21" s="6"/>
      <c r="P21" s="6"/>
      <c r="Q21" s="6"/>
    </row>
    <row r="22" spans="1:17" ht="15">
      <c r="A22" s="6">
        <v>18</v>
      </c>
      <c r="B22" s="6" t="s">
        <v>29</v>
      </c>
      <c r="C22" s="6" t="b">
        <f>SUMIF('Final FTE BGBP'!$C$2:$BW$2,'BP Test'!C$4,'Final FTE BGBP'!$C22:$BW22)='Final FTE By Prog'!C22</f>
        <v>1</v>
      </c>
      <c r="D22" s="6" t="b">
        <f>SUMIF('Final FTE BGBP'!$C$2:$BW$2,'BP Test'!D$4,'Final FTE BGBP'!$C22:$BW22)='Final FTE By Prog'!D22</f>
        <v>1</v>
      </c>
      <c r="E22" s="6" t="b">
        <f>SUMIF('Final FTE BGBP'!$C$2:$BW$2,'BP Test'!E$4,'Final FTE BGBP'!$C22:$BW22)='Final FTE By Prog'!E22</f>
        <v>1</v>
      </c>
      <c r="F22" s="6" t="b">
        <f>SUMIF('Final FTE BGBP'!$C$2:$BW$2,'BP Test'!F$4,'Final FTE BGBP'!$C22:$BW22)='Final FTE By Prog'!F22</f>
        <v>1</v>
      </c>
      <c r="G22" s="6" t="b">
        <f>SUMIF('Final FTE BGBP'!$C$2:$BW$2,'BP Test'!G$4,'Final FTE BGBP'!$C22:$BW22)='Final FTE By Prog'!G22</f>
        <v>1</v>
      </c>
      <c r="H22" s="6" t="b">
        <f>SUMIF('Final FTE BGBP'!$C$2:$BW$2,'BP Test'!H$4,'Final FTE BGBP'!$C22:$BW22)='Final FTE By Prog'!H22</f>
        <v>1</v>
      </c>
      <c r="I22" s="6" t="b">
        <f>SUMIF('Final FTE BGBP'!$C$2:$BW$2,'BP Test'!I$4,'Final FTE BGBP'!$C22:$BW22)='Final FTE By Prog'!I22</f>
        <v>1</v>
      </c>
      <c r="J22" s="6" t="b">
        <f>SUMIF('Final FTE BGBP'!$C$2:$BW$2,'BP Test'!J$4,'Final FTE BGBP'!$C22:$BW22)='Final FTE By Prog'!J22</f>
        <v>1</v>
      </c>
      <c r="K22" s="6" t="b">
        <f>SUMIF('Final FTE BGBP'!$C$2:$BW$2,'BP Test'!K$4,'Final FTE BGBP'!$C22:$BW22)='Final FTE By Prog'!K22</f>
        <v>1</v>
      </c>
      <c r="L22" s="6" t="b">
        <f>SUMIF('Final FTE BGBP'!$C$2:$BW$2,'BP Test'!L$4,'Final FTE BGBP'!$C22:$BW22)='Final FTE By Prog'!L22</f>
        <v>1</v>
      </c>
      <c r="M22" s="6" t="b">
        <f>'Final FTE BGBP'!BX22='Final FTE By Prog'!M22</f>
        <v>1</v>
      </c>
      <c r="N22" s="6"/>
      <c r="O22" s="6"/>
      <c r="P22" s="6"/>
      <c r="Q22" s="6"/>
    </row>
    <row r="23" spans="1:17" ht="15">
      <c r="A23" s="6">
        <v>19</v>
      </c>
      <c r="B23" s="6" t="s">
        <v>30</v>
      </c>
      <c r="C23" s="6" t="b">
        <f>SUMIF('Final FTE BGBP'!$C$2:$BW$2,'BP Test'!C$4,'Final FTE BGBP'!$C23:$BW23)='Final FTE By Prog'!C23</f>
        <v>1</v>
      </c>
      <c r="D23" s="6" t="b">
        <f>SUMIF('Final FTE BGBP'!$C$2:$BW$2,'BP Test'!D$4,'Final FTE BGBP'!$C23:$BW23)='Final FTE By Prog'!D23</f>
        <v>1</v>
      </c>
      <c r="E23" s="6" t="b">
        <f>SUMIF('Final FTE BGBP'!$C$2:$BW$2,'BP Test'!E$4,'Final FTE BGBP'!$C23:$BW23)='Final FTE By Prog'!E23</f>
        <v>1</v>
      </c>
      <c r="F23" s="6" t="b">
        <f>SUMIF('Final FTE BGBP'!$C$2:$BW$2,'BP Test'!F$4,'Final FTE BGBP'!$C23:$BW23)='Final FTE By Prog'!F23</f>
        <v>1</v>
      </c>
      <c r="G23" s="6" t="b">
        <f>SUMIF('Final FTE BGBP'!$C$2:$BW$2,'BP Test'!G$4,'Final FTE BGBP'!$C23:$BW23)='Final FTE By Prog'!G23</f>
        <v>1</v>
      </c>
      <c r="H23" s="6" t="b">
        <f>SUMIF('Final FTE BGBP'!$C$2:$BW$2,'BP Test'!H$4,'Final FTE BGBP'!$C23:$BW23)='Final FTE By Prog'!H23</f>
        <v>1</v>
      </c>
      <c r="I23" s="6" t="b">
        <f>SUMIF('Final FTE BGBP'!$C$2:$BW$2,'BP Test'!I$4,'Final FTE BGBP'!$C23:$BW23)='Final FTE By Prog'!I23</f>
        <v>1</v>
      </c>
      <c r="J23" s="6" t="b">
        <f>SUMIF('Final FTE BGBP'!$C$2:$BW$2,'BP Test'!J$4,'Final FTE BGBP'!$C23:$BW23)='Final FTE By Prog'!J23</f>
        <v>1</v>
      </c>
      <c r="K23" s="6" t="b">
        <f>SUMIF('Final FTE BGBP'!$C$2:$BW$2,'BP Test'!K$4,'Final FTE BGBP'!$C23:$BW23)='Final FTE By Prog'!K23</f>
        <v>1</v>
      </c>
      <c r="L23" s="6" t="b">
        <f>SUMIF('Final FTE BGBP'!$C$2:$BW$2,'BP Test'!L$4,'Final FTE BGBP'!$C23:$BW23)='Final FTE By Prog'!L23</f>
        <v>1</v>
      </c>
      <c r="M23" s="6" t="b">
        <f>'Final FTE BGBP'!BX23='Final FTE By Prog'!M23</f>
        <v>1</v>
      </c>
      <c r="N23" s="6"/>
      <c r="O23" s="6"/>
      <c r="P23" s="6"/>
      <c r="Q23" s="6"/>
    </row>
    <row r="24" spans="1:17" ht="15">
      <c r="A24" s="6">
        <v>20</v>
      </c>
      <c r="B24" s="6" t="s">
        <v>31</v>
      </c>
      <c r="C24" s="6" t="b">
        <f>SUMIF('Final FTE BGBP'!$C$2:$BW$2,'BP Test'!C$4,'Final FTE BGBP'!$C24:$BW24)='Final FTE By Prog'!C24</f>
        <v>1</v>
      </c>
      <c r="D24" s="6" t="b">
        <f>SUMIF('Final FTE BGBP'!$C$2:$BW$2,'BP Test'!D$4,'Final FTE BGBP'!$C24:$BW24)='Final FTE By Prog'!D24</f>
        <v>1</v>
      </c>
      <c r="E24" s="6" t="b">
        <f>SUMIF('Final FTE BGBP'!$C$2:$BW$2,'BP Test'!E$4,'Final FTE BGBP'!$C24:$BW24)='Final FTE By Prog'!E24</f>
        <v>1</v>
      </c>
      <c r="F24" s="6" t="b">
        <f>SUMIF('Final FTE BGBP'!$C$2:$BW$2,'BP Test'!F$4,'Final FTE BGBP'!$C24:$BW24)='Final FTE By Prog'!F24</f>
        <v>1</v>
      </c>
      <c r="G24" s="6" t="b">
        <f>SUMIF('Final FTE BGBP'!$C$2:$BW$2,'BP Test'!G$4,'Final FTE BGBP'!$C24:$BW24)='Final FTE By Prog'!G24</f>
        <v>1</v>
      </c>
      <c r="H24" s="6" t="b">
        <f>SUMIF('Final FTE BGBP'!$C$2:$BW$2,'BP Test'!H$4,'Final FTE BGBP'!$C24:$BW24)='Final FTE By Prog'!H24</f>
        <v>1</v>
      </c>
      <c r="I24" s="6" t="b">
        <f>SUMIF('Final FTE BGBP'!$C$2:$BW$2,'BP Test'!I$4,'Final FTE BGBP'!$C24:$BW24)='Final FTE By Prog'!I24</f>
        <v>1</v>
      </c>
      <c r="J24" s="6" t="b">
        <f>SUMIF('Final FTE BGBP'!$C$2:$BW$2,'BP Test'!J$4,'Final FTE BGBP'!$C24:$BW24)='Final FTE By Prog'!J24</f>
        <v>1</v>
      </c>
      <c r="K24" s="6" t="b">
        <f>SUMIF('Final FTE BGBP'!$C$2:$BW$2,'BP Test'!K$4,'Final FTE BGBP'!$C24:$BW24)='Final FTE By Prog'!K24</f>
        <v>1</v>
      </c>
      <c r="L24" s="6" t="b">
        <f>SUMIF('Final FTE BGBP'!$C$2:$BW$2,'BP Test'!L$4,'Final FTE BGBP'!$C24:$BW24)='Final FTE By Prog'!L24</f>
        <v>1</v>
      </c>
      <c r="M24" s="6" t="b">
        <f>'Final FTE BGBP'!BX24='Final FTE By Prog'!M24</f>
        <v>1</v>
      </c>
      <c r="N24" s="6"/>
      <c r="O24" s="6"/>
      <c r="P24" s="6"/>
      <c r="Q24" s="6"/>
    </row>
    <row r="25" spans="1:17" ht="15">
      <c r="A25" s="6">
        <v>21</v>
      </c>
      <c r="B25" s="6" t="s">
        <v>32</v>
      </c>
      <c r="C25" s="6" t="b">
        <f>SUMIF('Final FTE BGBP'!$C$2:$BW$2,'BP Test'!C$4,'Final FTE BGBP'!$C25:$BW25)='Final FTE By Prog'!C25</f>
        <v>1</v>
      </c>
      <c r="D25" s="6" t="b">
        <f>SUMIF('Final FTE BGBP'!$C$2:$BW$2,'BP Test'!D$4,'Final FTE BGBP'!$C25:$BW25)='Final FTE By Prog'!D25</f>
        <v>1</v>
      </c>
      <c r="E25" s="6" t="b">
        <f>SUMIF('Final FTE BGBP'!$C$2:$BW$2,'BP Test'!E$4,'Final FTE BGBP'!$C25:$BW25)='Final FTE By Prog'!E25</f>
        <v>1</v>
      </c>
      <c r="F25" s="6" t="b">
        <f>SUMIF('Final FTE BGBP'!$C$2:$BW$2,'BP Test'!F$4,'Final FTE BGBP'!$C25:$BW25)='Final FTE By Prog'!F25</f>
        <v>1</v>
      </c>
      <c r="G25" s="6" t="b">
        <f>SUMIF('Final FTE BGBP'!$C$2:$BW$2,'BP Test'!G$4,'Final FTE BGBP'!$C25:$BW25)='Final FTE By Prog'!G25</f>
        <v>1</v>
      </c>
      <c r="H25" s="6" t="b">
        <f>SUMIF('Final FTE BGBP'!$C$2:$BW$2,'BP Test'!H$4,'Final FTE BGBP'!$C25:$BW25)='Final FTE By Prog'!H25</f>
        <v>1</v>
      </c>
      <c r="I25" s="6" t="b">
        <f>SUMIF('Final FTE BGBP'!$C$2:$BW$2,'BP Test'!I$4,'Final FTE BGBP'!$C25:$BW25)='Final FTE By Prog'!I25</f>
        <v>1</v>
      </c>
      <c r="J25" s="6" t="b">
        <f>SUMIF('Final FTE BGBP'!$C$2:$BW$2,'BP Test'!J$4,'Final FTE BGBP'!$C25:$BW25)='Final FTE By Prog'!J25</f>
        <v>1</v>
      </c>
      <c r="K25" s="6" t="b">
        <f>SUMIF('Final FTE BGBP'!$C$2:$BW$2,'BP Test'!K$4,'Final FTE BGBP'!$C25:$BW25)='Final FTE By Prog'!K25</f>
        <v>1</v>
      </c>
      <c r="L25" s="6" t="b">
        <f>SUMIF('Final FTE BGBP'!$C$2:$BW$2,'BP Test'!L$4,'Final FTE BGBP'!$C25:$BW25)='Final FTE By Prog'!L25</f>
        <v>1</v>
      </c>
      <c r="M25" s="6" t="b">
        <f>'Final FTE BGBP'!BX25='Final FTE By Prog'!M25</f>
        <v>1</v>
      </c>
      <c r="N25" s="6"/>
      <c r="O25" s="6"/>
      <c r="P25" s="6"/>
      <c r="Q25" s="6"/>
    </row>
    <row r="26" spans="1:17" ht="15">
      <c r="A26" s="6">
        <v>22</v>
      </c>
      <c r="B26" s="6" t="s">
        <v>33</v>
      </c>
      <c r="C26" s="6" t="b">
        <f>SUMIF('Final FTE BGBP'!$C$2:$BW$2,'BP Test'!C$4,'Final FTE BGBP'!$C26:$BW26)='Final FTE By Prog'!C26</f>
        <v>1</v>
      </c>
      <c r="D26" s="6" t="b">
        <f>SUMIF('Final FTE BGBP'!$C$2:$BW$2,'BP Test'!D$4,'Final FTE BGBP'!$C26:$BW26)='Final FTE By Prog'!D26</f>
        <v>1</v>
      </c>
      <c r="E26" s="6" t="b">
        <f>SUMIF('Final FTE BGBP'!$C$2:$BW$2,'BP Test'!E$4,'Final FTE BGBP'!$C26:$BW26)='Final FTE By Prog'!E26</f>
        <v>1</v>
      </c>
      <c r="F26" s="6" t="b">
        <f>SUMIF('Final FTE BGBP'!$C$2:$BW$2,'BP Test'!F$4,'Final FTE BGBP'!$C26:$BW26)='Final FTE By Prog'!F26</f>
        <v>1</v>
      </c>
      <c r="G26" s="6" t="b">
        <f>SUMIF('Final FTE BGBP'!$C$2:$BW$2,'BP Test'!G$4,'Final FTE BGBP'!$C26:$BW26)='Final FTE By Prog'!G26</f>
        <v>1</v>
      </c>
      <c r="H26" s="6" t="b">
        <f>SUMIF('Final FTE BGBP'!$C$2:$BW$2,'BP Test'!H$4,'Final FTE BGBP'!$C26:$BW26)='Final FTE By Prog'!H26</f>
        <v>1</v>
      </c>
      <c r="I26" s="6" t="b">
        <f>SUMIF('Final FTE BGBP'!$C$2:$BW$2,'BP Test'!I$4,'Final FTE BGBP'!$C26:$BW26)='Final FTE By Prog'!I26</f>
        <v>1</v>
      </c>
      <c r="J26" s="6" t="b">
        <f>SUMIF('Final FTE BGBP'!$C$2:$BW$2,'BP Test'!J$4,'Final FTE BGBP'!$C26:$BW26)='Final FTE By Prog'!J26</f>
        <v>1</v>
      </c>
      <c r="K26" s="6" t="b">
        <f>SUMIF('Final FTE BGBP'!$C$2:$BW$2,'BP Test'!K$4,'Final FTE BGBP'!$C26:$BW26)='Final FTE By Prog'!K26</f>
        <v>1</v>
      </c>
      <c r="L26" s="6" t="b">
        <f>SUMIF('Final FTE BGBP'!$C$2:$BW$2,'BP Test'!L$4,'Final FTE BGBP'!$C26:$BW26)='Final FTE By Prog'!L26</f>
        <v>1</v>
      </c>
      <c r="M26" s="6" t="b">
        <f>'Final FTE BGBP'!BX26='Final FTE By Prog'!M26</f>
        <v>1</v>
      </c>
      <c r="N26" s="6"/>
      <c r="O26" s="6"/>
      <c r="P26" s="6"/>
      <c r="Q26" s="6"/>
    </row>
    <row r="27" spans="1:17" ht="15">
      <c r="A27" s="6">
        <v>23</v>
      </c>
      <c r="B27" s="6" t="s">
        <v>34</v>
      </c>
      <c r="C27" s="6" t="b">
        <f>SUMIF('Final FTE BGBP'!$C$2:$BW$2,'BP Test'!C$4,'Final FTE BGBP'!$C27:$BW27)='Final FTE By Prog'!C27</f>
        <v>1</v>
      </c>
      <c r="D27" s="6" t="b">
        <f>SUMIF('Final FTE BGBP'!$C$2:$BW$2,'BP Test'!D$4,'Final FTE BGBP'!$C27:$BW27)='Final FTE By Prog'!D27</f>
        <v>1</v>
      </c>
      <c r="E27" s="6" t="b">
        <f>SUMIF('Final FTE BGBP'!$C$2:$BW$2,'BP Test'!E$4,'Final FTE BGBP'!$C27:$BW27)='Final FTE By Prog'!E27</f>
        <v>1</v>
      </c>
      <c r="F27" s="6" t="b">
        <f>SUMIF('Final FTE BGBP'!$C$2:$BW$2,'BP Test'!F$4,'Final FTE BGBP'!$C27:$BW27)='Final FTE By Prog'!F27</f>
        <v>1</v>
      </c>
      <c r="G27" s="6" t="b">
        <f>SUMIF('Final FTE BGBP'!$C$2:$BW$2,'BP Test'!G$4,'Final FTE BGBP'!$C27:$BW27)='Final FTE By Prog'!G27</f>
        <v>1</v>
      </c>
      <c r="H27" s="6" t="b">
        <f>SUMIF('Final FTE BGBP'!$C$2:$BW$2,'BP Test'!H$4,'Final FTE BGBP'!$C27:$BW27)='Final FTE By Prog'!H27</f>
        <v>1</v>
      </c>
      <c r="I27" s="6" t="b">
        <f>SUMIF('Final FTE BGBP'!$C$2:$BW$2,'BP Test'!I$4,'Final FTE BGBP'!$C27:$BW27)='Final FTE By Prog'!I27</f>
        <v>1</v>
      </c>
      <c r="J27" s="6" t="b">
        <f>SUMIF('Final FTE BGBP'!$C$2:$BW$2,'BP Test'!J$4,'Final FTE BGBP'!$C27:$BW27)='Final FTE By Prog'!J27</f>
        <v>1</v>
      </c>
      <c r="K27" s="6" t="b">
        <f>SUMIF('Final FTE BGBP'!$C$2:$BW$2,'BP Test'!K$4,'Final FTE BGBP'!$C27:$BW27)='Final FTE By Prog'!K27</f>
        <v>1</v>
      </c>
      <c r="L27" s="6" t="b">
        <f>SUMIF('Final FTE BGBP'!$C$2:$BW$2,'BP Test'!L$4,'Final FTE BGBP'!$C27:$BW27)='Final FTE By Prog'!L27</f>
        <v>1</v>
      </c>
      <c r="M27" s="6" t="b">
        <f>'Final FTE BGBP'!BX27='Final FTE By Prog'!M27</f>
        <v>1</v>
      </c>
      <c r="N27" s="6"/>
      <c r="O27" s="6"/>
      <c r="P27" s="6"/>
      <c r="Q27" s="6"/>
    </row>
    <row r="28" spans="1:17" ht="15">
      <c r="A28" s="6">
        <v>24</v>
      </c>
      <c r="B28" s="6" t="s">
        <v>35</v>
      </c>
      <c r="C28" s="6" t="b">
        <f>SUMIF('Final FTE BGBP'!$C$2:$BW$2,'BP Test'!C$4,'Final FTE BGBP'!$C28:$BW28)='Final FTE By Prog'!C28</f>
        <v>1</v>
      </c>
      <c r="D28" s="6" t="b">
        <f>SUMIF('Final FTE BGBP'!$C$2:$BW$2,'BP Test'!D$4,'Final FTE BGBP'!$C28:$BW28)='Final FTE By Prog'!D28</f>
        <v>1</v>
      </c>
      <c r="E28" s="6" t="b">
        <f>SUMIF('Final FTE BGBP'!$C$2:$BW$2,'BP Test'!E$4,'Final FTE BGBP'!$C28:$BW28)='Final FTE By Prog'!E28</f>
        <v>1</v>
      </c>
      <c r="F28" s="6" t="b">
        <f>SUMIF('Final FTE BGBP'!$C$2:$BW$2,'BP Test'!F$4,'Final FTE BGBP'!$C28:$BW28)='Final FTE By Prog'!F28</f>
        <v>1</v>
      </c>
      <c r="G28" s="6" t="b">
        <f>SUMIF('Final FTE BGBP'!$C$2:$BW$2,'BP Test'!G$4,'Final FTE BGBP'!$C28:$BW28)='Final FTE By Prog'!G28</f>
        <v>1</v>
      </c>
      <c r="H28" s="6" t="b">
        <f>SUMIF('Final FTE BGBP'!$C$2:$BW$2,'BP Test'!H$4,'Final FTE BGBP'!$C28:$BW28)='Final FTE By Prog'!H28</f>
        <v>1</v>
      </c>
      <c r="I28" s="6" t="b">
        <f>SUMIF('Final FTE BGBP'!$C$2:$BW$2,'BP Test'!I$4,'Final FTE BGBP'!$C28:$BW28)='Final FTE By Prog'!I28</f>
        <v>1</v>
      </c>
      <c r="J28" s="6" t="b">
        <f>SUMIF('Final FTE BGBP'!$C$2:$BW$2,'BP Test'!J$4,'Final FTE BGBP'!$C28:$BW28)='Final FTE By Prog'!J28</f>
        <v>1</v>
      </c>
      <c r="K28" s="6" t="b">
        <f>SUMIF('Final FTE BGBP'!$C$2:$BW$2,'BP Test'!K$4,'Final FTE BGBP'!$C28:$BW28)='Final FTE By Prog'!K28</f>
        <v>1</v>
      </c>
      <c r="L28" s="6" t="b">
        <f>SUMIF('Final FTE BGBP'!$C$2:$BW$2,'BP Test'!L$4,'Final FTE BGBP'!$C28:$BW28)='Final FTE By Prog'!L28</f>
        <v>1</v>
      </c>
      <c r="M28" s="6" t="b">
        <f>'Final FTE BGBP'!BX28='Final FTE By Prog'!M28</f>
        <v>1</v>
      </c>
      <c r="N28" s="6"/>
      <c r="O28" s="6"/>
      <c r="P28" s="6"/>
      <c r="Q28" s="6"/>
    </row>
    <row r="29" spans="1:17" ht="15">
      <c r="A29" s="6">
        <v>25</v>
      </c>
      <c r="B29" s="6" t="s">
        <v>36</v>
      </c>
      <c r="C29" s="6" t="b">
        <f>SUMIF('Final FTE BGBP'!$C$2:$BW$2,'BP Test'!C$4,'Final FTE BGBP'!$C29:$BW29)='Final FTE By Prog'!C29</f>
        <v>1</v>
      </c>
      <c r="D29" s="6" t="b">
        <f>SUMIF('Final FTE BGBP'!$C$2:$BW$2,'BP Test'!D$4,'Final FTE BGBP'!$C29:$BW29)='Final FTE By Prog'!D29</f>
        <v>1</v>
      </c>
      <c r="E29" s="6" t="b">
        <f>SUMIF('Final FTE BGBP'!$C$2:$BW$2,'BP Test'!E$4,'Final FTE BGBP'!$C29:$BW29)='Final FTE By Prog'!E29</f>
        <v>1</v>
      </c>
      <c r="F29" s="6" t="b">
        <f>SUMIF('Final FTE BGBP'!$C$2:$BW$2,'BP Test'!F$4,'Final FTE BGBP'!$C29:$BW29)='Final FTE By Prog'!F29</f>
        <v>1</v>
      </c>
      <c r="G29" s="6" t="b">
        <f>SUMIF('Final FTE BGBP'!$C$2:$BW$2,'BP Test'!G$4,'Final FTE BGBP'!$C29:$BW29)='Final FTE By Prog'!G29</f>
        <v>1</v>
      </c>
      <c r="H29" s="6" t="b">
        <f>SUMIF('Final FTE BGBP'!$C$2:$BW$2,'BP Test'!H$4,'Final FTE BGBP'!$C29:$BW29)='Final FTE By Prog'!H29</f>
        <v>1</v>
      </c>
      <c r="I29" s="6" t="b">
        <f>SUMIF('Final FTE BGBP'!$C$2:$BW$2,'BP Test'!I$4,'Final FTE BGBP'!$C29:$BW29)='Final FTE By Prog'!I29</f>
        <v>1</v>
      </c>
      <c r="J29" s="6" t="b">
        <f>SUMIF('Final FTE BGBP'!$C$2:$BW$2,'BP Test'!J$4,'Final FTE BGBP'!$C29:$BW29)='Final FTE By Prog'!J29</f>
        <v>1</v>
      </c>
      <c r="K29" s="6" t="b">
        <f>SUMIF('Final FTE BGBP'!$C$2:$BW$2,'BP Test'!K$4,'Final FTE BGBP'!$C29:$BW29)='Final FTE By Prog'!K29</f>
        <v>1</v>
      </c>
      <c r="L29" s="6" t="b">
        <f>SUMIF('Final FTE BGBP'!$C$2:$BW$2,'BP Test'!L$4,'Final FTE BGBP'!$C29:$BW29)='Final FTE By Prog'!L29</f>
        <v>1</v>
      </c>
      <c r="M29" s="6" t="b">
        <f>'Final FTE BGBP'!BX29='Final FTE By Prog'!M29</f>
        <v>1</v>
      </c>
      <c r="N29" s="6"/>
      <c r="O29" s="6"/>
      <c r="P29" s="6"/>
      <c r="Q29" s="6"/>
    </row>
    <row r="30" spans="1:17" ht="15">
      <c r="A30" s="6">
        <v>26</v>
      </c>
      <c r="B30" s="6" t="s">
        <v>37</v>
      </c>
      <c r="C30" s="6" t="b">
        <f>SUMIF('Final FTE BGBP'!$C$2:$BW$2,'BP Test'!C$4,'Final FTE BGBP'!$C30:$BW30)='Final FTE By Prog'!C30</f>
        <v>1</v>
      </c>
      <c r="D30" s="6" t="b">
        <f>SUMIF('Final FTE BGBP'!$C$2:$BW$2,'BP Test'!D$4,'Final FTE BGBP'!$C30:$BW30)='Final FTE By Prog'!D30</f>
        <v>1</v>
      </c>
      <c r="E30" s="6" t="b">
        <f>SUMIF('Final FTE BGBP'!$C$2:$BW$2,'BP Test'!E$4,'Final FTE BGBP'!$C30:$BW30)='Final FTE By Prog'!E30</f>
        <v>1</v>
      </c>
      <c r="F30" s="6" t="b">
        <f>SUMIF('Final FTE BGBP'!$C$2:$BW$2,'BP Test'!F$4,'Final FTE BGBP'!$C30:$BW30)='Final FTE By Prog'!F30</f>
        <v>1</v>
      </c>
      <c r="G30" s="6" t="b">
        <f>SUMIF('Final FTE BGBP'!$C$2:$BW$2,'BP Test'!G$4,'Final FTE BGBP'!$C30:$BW30)='Final FTE By Prog'!G30</f>
        <v>1</v>
      </c>
      <c r="H30" s="6" t="b">
        <f>SUMIF('Final FTE BGBP'!$C$2:$BW$2,'BP Test'!H$4,'Final FTE BGBP'!$C30:$BW30)='Final FTE By Prog'!H30</f>
        <v>1</v>
      </c>
      <c r="I30" s="6" t="b">
        <f>SUMIF('Final FTE BGBP'!$C$2:$BW$2,'BP Test'!I$4,'Final FTE BGBP'!$C30:$BW30)='Final FTE By Prog'!I30</f>
        <v>1</v>
      </c>
      <c r="J30" s="6" t="b">
        <f>SUMIF('Final FTE BGBP'!$C$2:$BW$2,'BP Test'!J$4,'Final FTE BGBP'!$C30:$BW30)='Final FTE By Prog'!J30</f>
        <v>1</v>
      </c>
      <c r="K30" s="6" t="b">
        <f>SUMIF('Final FTE BGBP'!$C$2:$BW$2,'BP Test'!K$4,'Final FTE BGBP'!$C30:$BW30)='Final FTE By Prog'!K30</f>
        <v>1</v>
      </c>
      <c r="L30" s="6" t="b">
        <f>SUMIF('Final FTE BGBP'!$C$2:$BW$2,'BP Test'!L$4,'Final FTE BGBP'!$C30:$BW30)='Final FTE By Prog'!L30</f>
        <v>1</v>
      </c>
      <c r="M30" s="6" t="b">
        <f>'Final FTE BGBP'!BX30='Final FTE By Prog'!M30</f>
        <v>1</v>
      </c>
      <c r="N30" s="6"/>
      <c r="O30" s="6"/>
      <c r="P30" s="6"/>
      <c r="Q30" s="6"/>
    </row>
    <row r="31" spans="1:17" ht="15">
      <c r="A31" s="6">
        <v>27</v>
      </c>
      <c r="B31" s="6" t="s">
        <v>38</v>
      </c>
      <c r="C31" s="6" t="b">
        <f>SUMIF('Final FTE BGBP'!$C$2:$BW$2,'BP Test'!C$4,'Final FTE BGBP'!$C31:$BW31)='Final FTE By Prog'!C31</f>
        <v>1</v>
      </c>
      <c r="D31" s="6" t="b">
        <f>SUMIF('Final FTE BGBP'!$C$2:$BW$2,'BP Test'!D$4,'Final FTE BGBP'!$C31:$BW31)='Final FTE By Prog'!D31</f>
        <v>1</v>
      </c>
      <c r="E31" s="6" t="b">
        <f>SUMIF('Final FTE BGBP'!$C$2:$BW$2,'BP Test'!E$4,'Final FTE BGBP'!$C31:$BW31)='Final FTE By Prog'!E31</f>
        <v>1</v>
      </c>
      <c r="F31" s="6" t="b">
        <f>SUMIF('Final FTE BGBP'!$C$2:$BW$2,'BP Test'!F$4,'Final FTE BGBP'!$C31:$BW31)='Final FTE By Prog'!F31</f>
        <v>1</v>
      </c>
      <c r="G31" s="6" t="b">
        <f>SUMIF('Final FTE BGBP'!$C$2:$BW$2,'BP Test'!G$4,'Final FTE BGBP'!$C31:$BW31)='Final FTE By Prog'!G31</f>
        <v>1</v>
      </c>
      <c r="H31" s="6" t="b">
        <f>SUMIF('Final FTE BGBP'!$C$2:$BW$2,'BP Test'!H$4,'Final FTE BGBP'!$C31:$BW31)='Final FTE By Prog'!H31</f>
        <v>1</v>
      </c>
      <c r="I31" s="6" t="b">
        <f>SUMIF('Final FTE BGBP'!$C$2:$BW$2,'BP Test'!I$4,'Final FTE BGBP'!$C31:$BW31)='Final FTE By Prog'!I31</f>
        <v>1</v>
      </c>
      <c r="J31" s="6" t="b">
        <f>SUMIF('Final FTE BGBP'!$C$2:$BW$2,'BP Test'!J$4,'Final FTE BGBP'!$C31:$BW31)='Final FTE By Prog'!J31</f>
        <v>1</v>
      </c>
      <c r="K31" s="6" t="b">
        <f>SUMIF('Final FTE BGBP'!$C$2:$BW$2,'BP Test'!K$4,'Final FTE BGBP'!$C31:$BW31)='Final FTE By Prog'!K31</f>
        <v>1</v>
      </c>
      <c r="L31" s="6" t="b">
        <f>SUMIF('Final FTE BGBP'!$C$2:$BW$2,'BP Test'!L$4,'Final FTE BGBP'!$C31:$BW31)='Final FTE By Prog'!L31</f>
        <v>1</v>
      </c>
      <c r="M31" s="6" t="b">
        <f>'Final FTE BGBP'!BX31='Final FTE By Prog'!M31</f>
        <v>1</v>
      </c>
      <c r="N31" s="6"/>
      <c r="O31" s="6"/>
      <c r="P31" s="6"/>
      <c r="Q31" s="6"/>
    </row>
    <row r="32" spans="1:17" ht="15">
      <c r="A32" s="6">
        <v>28</v>
      </c>
      <c r="B32" s="6" t="s">
        <v>39</v>
      </c>
      <c r="C32" s="6" t="b">
        <f>SUMIF('Final FTE BGBP'!$C$2:$BW$2,'BP Test'!C$4,'Final FTE BGBP'!$C32:$BW32)='Final FTE By Prog'!C32</f>
        <v>1</v>
      </c>
      <c r="D32" s="6" t="b">
        <f>SUMIF('Final FTE BGBP'!$C$2:$BW$2,'BP Test'!D$4,'Final FTE BGBP'!$C32:$BW32)='Final FTE By Prog'!D32</f>
        <v>1</v>
      </c>
      <c r="E32" s="6" t="b">
        <f>SUMIF('Final FTE BGBP'!$C$2:$BW$2,'BP Test'!E$4,'Final FTE BGBP'!$C32:$BW32)='Final FTE By Prog'!E32</f>
        <v>1</v>
      </c>
      <c r="F32" s="6" t="b">
        <f>SUMIF('Final FTE BGBP'!$C$2:$BW$2,'BP Test'!F$4,'Final FTE BGBP'!$C32:$BW32)='Final FTE By Prog'!F32</f>
        <v>1</v>
      </c>
      <c r="G32" s="6" t="b">
        <f>SUMIF('Final FTE BGBP'!$C$2:$BW$2,'BP Test'!G$4,'Final FTE BGBP'!$C32:$BW32)='Final FTE By Prog'!G32</f>
        <v>1</v>
      </c>
      <c r="H32" s="6" t="b">
        <f>SUMIF('Final FTE BGBP'!$C$2:$BW$2,'BP Test'!H$4,'Final FTE BGBP'!$C32:$BW32)='Final FTE By Prog'!H32</f>
        <v>1</v>
      </c>
      <c r="I32" s="6" t="b">
        <f>SUMIF('Final FTE BGBP'!$C$2:$BW$2,'BP Test'!I$4,'Final FTE BGBP'!$C32:$BW32)='Final FTE By Prog'!I32</f>
        <v>1</v>
      </c>
      <c r="J32" s="6" t="b">
        <f>SUMIF('Final FTE BGBP'!$C$2:$BW$2,'BP Test'!J$4,'Final FTE BGBP'!$C32:$BW32)='Final FTE By Prog'!J32</f>
        <v>1</v>
      </c>
      <c r="K32" s="6" t="b">
        <f>SUMIF('Final FTE BGBP'!$C$2:$BW$2,'BP Test'!K$4,'Final FTE BGBP'!$C32:$BW32)='Final FTE By Prog'!K32</f>
        <v>1</v>
      </c>
      <c r="L32" s="6" t="b">
        <f>SUMIF('Final FTE BGBP'!$C$2:$BW$2,'BP Test'!L$4,'Final FTE BGBP'!$C32:$BW32)='Final FTE By Prog'!L32</f>
        <v>1</v>
      </c>
      <c r="M32" s="6" t="b">
        <f>'Final FTE BGBP'!BX32='Final FTE By Prog'!M32</f>
        <v>1</v>
      </c>
      <c r="N32" s="6"/>
      <c r="O32" s="6"/>
      <c r="P32" s="6"/>
      <c r="Q32" s="6"/>
    </row>
    <row r="33" spans="1:17" ht="15">
      <c r="A33" s="6">
        <v>29</v>
      </c>
      <c r="B33" s="6" t="s">
        <v>40</v>
      </c>
      <c r="C33" s="6" t="b">
        <f>SUMIF('Final FTE BGBP'!$C$2:$BW$2,'BP Test'!C$4,'Final FTE BGBP'!$C33:$BW33)='Final FTE By Prog'!C33</f>
        <v>1</v>
      </c>
      <c r="D33" s="6" t="b">
        <f>SUMIF('Final FTE BGBP'!$C$2:$BW$2,'BP Test'!D$4,'Final FTE BGBP'!$C33:$BW33)='Final FTE By Prog'!D33</f>
        <v>1</v>
      </c>
      <c r="E33" s="6" t="b">
        <f>SUMIF('Final FTE BGBP'!$C$2:$BW$2,'BP Test'!E$4,'Final FTE BGBP'!$C33:$BW33)='Final FTE By Prog'!E33</f>
        <v>1</v>
      </c>
      <c r="F33" s="6" t="b">
        <f>SUMIF('Final FTE BGBP'!$C$2:$BW$2,'BP Test'!F$4,'Final FTE BGBP'!$C33:$BW33)='Final FTE By Prog'!F33</f>
        <v>1</v>
      </c>
      <c r="G33" s="6" t="b">
        <f>SUMIF('Final FTE BGBP'!$C$2:$BW$2,'BP Test'!G$4,'Final FTE BGBP'!$C33:$BW33)='Final FTE By Prog'!G33</f>
        <v>1</v>
      </c>
      <c r="H33" s="6" t="b">
        <f>SUMIF('Final FTE BGBP'!$C$2:$BW$2,'BP Test'!H$4,'Final FTE BGBP'!$C33:$BW33)='Final FTE By Prog'!H33</f>
        <v>1</v>
      </c>
      <c r="I33" s="6" t="b">
        <f>SUMIF('Final FTE BGBP'!$C$2:$BW$2,'BP Test'!I$4,'Final FTE BGBP'!$C33:$BW33)='Final FTE By Prog'!I33</f>
        <v>1</v>
      </c>
      <c r="J33" s="6" t="b">
        <f>SUMIF('Final FTE BGBP'!$C$2:$BW$2,'BP Test'!J$4,'Final FTE BGBP'!$C33:$BW33)='Final FTE By Prog'!J33</f>
        <v>1</v>
      </c>
      <c r="K33" s="6" t="b">
        <f>SUMIF('Final FTE BGBP'!$C$2:$BW$2,'BP Test'!K$4,'Final FTE BGBP'!$C33:$BW33)='Final FTE By Prog'!K33</f>
        <v>1</v>
      </c>
      <c r="L33" s="6" t="b">
        <f>SUMIF('Final FTE BGBP'!$C$2:$BW$2,'BP Test'!L$4,'Final FTE BGBP'!$C33:$BW33)='Final FTE By Prog'!L33</f>
        <v>1</v>
      </c>
      <c r="M33" s="6" t="b">
        <f>'Final FTE BGBP'!BX33='Final FTE By Prog'!M33</f>
        <v>1</v>
      </c>
      <c r="N33" s="6"/>
      <c r="O33" s="6"/>
      <c r="P33" s="6"/>
      <c r="Q33" s="6"/>
    </row>
    <row r="34" spans="1:17" ht="15">
      <c r="A34" s="6">
        <v>30</v>
      </c>
      <c r="B34" s="6" t="s">
        <v>41</v>
      </c>
      <c r="C34" s="6" t="b">
        <f>SUMIF('Final FTE BGBP'!$C$2:$BW$2,'BP Test'!C$4,'Final FTE BGBP'!$C34:$BW34)='Final FTE By Prog'!C34</f>
        <v>1</v>
      </c>
      <c r="D34" s="6" t="b">
        <f>SUMIF('Final FTE BGBP'!$C$2:$BW$2,'BP Test'!D$4,'Final FTE BGBP'!$C34:$BW34)='Final FTE By Prog'!D34</f>
        <v>1</v>
      </c>
      <c r="E34" s="6" t="b">
        <f>SUMIF('Final FTE BGBP'!$C$2:$BW$2,'BP Test'!E$4,'Final FTE BGBP'!$C34:$BW34)='Final FTE By Prog'!E34</f>
        <v>1</v>
      </c>
      <c r="F34" s="6" t="b">
        <f>SUMIF('Final FTE BGBP'!$C$2:$BW$2,'BP Test'!F$4,'Final FTE BGBP'!$C34:$BW34)='Final FTE By Prog'!F34</f>
        <v>1</v>
      </c>
      <c r="G34" s="6" t="b">
        <f>SUMIF('Final FTE BGBP'!$C$2:$BW$2,'BP Test'!G$4,'Final FTE BGBP'!$C34:$BW34)='Final FTE By Prog'!G34</f>
        <v>1</v>
      </c>
      <c r="H34" s="6" t="b">
        <f>SUMIF('Final FTE BGBP'!$C$2:$BW$2,'BP Test'!H$4,'Final FTE BGBP'!$C34:$BW34)='Final FTE By Prog'!H34</f>
        <v>1</v>
      </c>
      <c r="I34" s="6" t="b">
        <f>SUMIF('Final FTE BGBP'!$C$2:$BW$2,'BP Test'!I$4,'Final FTE BGBP'!$C34:$BW34)='Final FTE By Prog'!I34</f>
        <v>1</v>
      </c>
      <c r="J34" s="6" t="b">
        <f>SUMIF('Final FTE BGBP'!$C$2:$BW$2,'BP Test'!J$4,'Final FTE BGBP'!$C34:$BW34)='Final FTE By Prog'!J34</f>
        <v>1</v>
      </c>
      <c r="K34" s="6" t="b">
        <f>SUMIF('Final FTE BGBP'!$C$2:$BW$2,'BP Test'!K$4,'Final FTE BGBP'!$C34:$BW34)='Final FTE By Prog'!K34</f>
        <v>1</v>
      </c>
      <c r="L34" s="6" t="b">
        <f>SUMIF('Final FTE BGBP'!$C$2:$BW$2,'BP Test'!L$4,'Final FTE BGBP'!$C34:$BW34)='Final FTE By Prog'!L34</f>
        <v>1</v>
      </c>
      <c r="M34" s="6" t="b">
        <f>'Final FTE BGBP'!BX34='Final FTE By Prog'!M34</f>
        <v>1</v>
      </c>
      <c r="N34" s="6"/>
      <c r="O34" s="6"/>
      <c r="P34" s="6"/>
      <c r="Q34" s="6"/>
    </row>
    <row r="35" spans="1:17" ht="15">
      <c r="A35" s="6">
        <v>31</v>
      </c>
      <c r="B35" s="6" t="s">
        <v>42</v>
      </c>
      <c r="C35" s="6" t="b">
        <f>SUMIF('Final FTE BGBP'!$C$2:$BW$2,'BP Test'!C$4,'Final FTE BGBP'!$C35:$BW35)='Final FTE By Prog'!C35</f>
        <v>1</v>
      </c>
      <c r="D35" s="6" t="b">
        <f>SUMIF('Final FTE BGBP'!$C$2:$BW$2,'BP Test'!D$4,'Final FTE BGBP'!$C35:$BW35)='Final FTE By Prog'!D35</f>
        <v>1</v>
      </c>
      <c r="E35" s="6" t="b">
        <f>SUMIF('Final FTE BGBP'!$C$2:$BW$2,'BP Test'!E$4,'Final FTE BGBP'!$C35:$BW35)='Final FTE By Prog'!E35</f>
        <v>1</v>
      </c>
      <c r="F35" s="6" t="b">
        <f>SUMIF('Final FTE BGBP'!$C$2:$BW$2,'BP Test'!F$4,'Final FTE BGBP'!$C35:$BW35)='Final FTE By Prog'!F35</f>
        <v>1</v>
      </c>
      <c r="G35" s="6" t="b">
        <f>SUMIF('Final FTE BGBP'!$C$2:$BW$2,'BP Test'!G$4,'Final FTE BGBP'!$C35:$BW35)='Final FTE By Prog'!G35</f>
        <v>1</v>
      </c>
      <c r="H35" s="6" t="b">
        <f>SUMIF('Final FTE BGBP'!$C$2:$BW$2,'BP Test'!H$4,'Final FTE BGBP'!$C35:$BW35)='Final FTE By Prog'!H35</f>
        <v>1</v>
      </c>
      <c r="I35" s="6" t="b">
        <f>SUMIF('Final FTE BGBP'!$C$2:$BW$2,'BP Test'!I$4,'Final FTE BGBP'!$C35:$BW35)='Final FTE By Prog'!I35</f>
        <v>1</v>
      </c>
      <c r="J35" s="6" t="b">
        <f>SUMIF('Final FTE BGBP'!$C$2:$BW$2,'BP Test'!J$4,'Final FTE BGBP'!$C35:$BW35)='Final FTE By Prog'!J35</f>
        <v>1</v>
      </c>
      <c r="K35" s="6" t="b">
        <f>SUMIF('Final FTE BGBP'!$C$2:$BW$2,'BP Test'!K$4,'Final FTE BGBP'!$C35:$BW35)='Final FTE By Prog'!K35</f>
        <v>1</v>
      </c>
      <c r="L35" s="6" t="b">
        <f>SUMIF('Final FTE BGBP'!$C$2:$BW$2,'BP Test'!L$4,'Final FTE BGBP'!$C35:$BW35)='Final FTE By Prog'!L35</f>
        <v>1</v>
      </c>
      <c r="M35" s="6" t="b">
        <f>'Final FTE BGBP'!BX35='Final FTE By Prog'!M35</f>
        <v>1</v>
      </c>
      <c r="N35" s="6"/>
      <c r="O35" s="6"/>
      <c r="P35" s="6"/>
      <c r="Q35" s="6"/>
    </row>
    <row r="36" spans="1:17" ht="15">
      <c r="A36" s="6">
        <v>32</v>
      </c>
      <c r="B36" s="6" t="s">
        <v>43</v>
      </c>
      <c r="C36" s="6" t="b">
        <f>SUMIF('Final FTE BGBP'!$C$2:$BW$2,'BP Test'!C$4,'Final FTE BGBP'!$C36:$BW36)='Final FTE By Prog'!C36</f>
        <v>1</v>
      </c>
      <c r="D36" s="6" t="b">
        <f>SUMIF('Final FTE BGBP'!$C$2:$BW$2,'BP Test'!D$4,'Final FTE BGBP'!$C36:$BW36)='Final FTE By Prog'!D36</f>
        <v>1</v>
      </c>
      <c r="E36" s="6" t="b">
        <f>SUMIF('Final FTE BGBP'!$C$2:$BW$2,'BP Test'!E$4,'Final FTE BGBP'!$C36:$BW36)='Final FTE By Prog'!E36</f>
        <v>1</v>
      </c>
      <c r="F36" s="6" t="b">
        <f>SUMIF('Final FTE BGBP'!$C$2:$BW$2,'BP Test'!F$4,'Final FTE BGBP'!$C36:$BW36)='Final FTE By Prog'!F36</f>
        <v>1</v>
      </c>
      <c r="G36" s="6" t="b">
        <f>SUMIF('Final FTE BGBP'!$C$2:$BW$2,'BP Test'!G$4,'Final FTE BGBP'!$C36:$BW36)='Final FTE By Prog'!G36</f>
        <v>1</v>
      </c>
      <c r="H36" s="6" t="b">
        <f>SUMIF('Final FTE BGBP'!$C$2:$BW$2,'BP Test'!H$4,'Final FTE BGBP'!$C36:$BW36)='Final FTE By Prog'!H36</f>
        <v>1</v>
      </c>
      <c r="I36" s="6" t="b">
        <f>SUMIF('Final FTE BGBP'!$C$2:$BW$2,'BP Test'!I$4,'Final FTE BGBP'!$C36:$BW36)='Final FTE By Prog'!I36</f>
        <v>1</v>
      </c>
      <c r="J36" s="6" t="b">
        <f>SUMIF('Final FTE BGBP'!$C$2:$BW$2,'BP Test'!J$4,'Final FTE BGBP'!$C36:$BW36)='Final FTE By Prog'!J36</f>
        <v>1</v>
      </c>
      <c r="K36" s="6" t="b">
        <f>SUMIF('Final FTE BGBP'!$C$2:$BW$2,'BP Test'!K$4,'Final FTE BGBP'!$C36:$BW36)='Final FTE By Prog'!K36</f>
        <v>1</v>
      </c>
      <c r="L36" s="6" t="b">
        <f>SUMIF('Final FTE BGBP'!$C$2:$BW$2,'BP Test'!L$4,'Final FTE BGBP'!$C36:$BW36)='Final FTE By Prog'!L36</f>
        <v>1</v>
      </c>
      <c r="M36" s="6" t="b">
        <f>'Final FTE BGBP'!BX36='Final FTE By Prog'!M36</f>
        <v>1</v>
      </c>
      <c r="N36" s="6"/>
      <c r="O36" s="6"/>
      <c r="P36" s="6"/>
      <c r="Q36" s="6"/>
    </row>
    <row r="37" spans="1:17" ht="15">
      <c r="A37" s="6">
        <v>33</v>
      </c>
      <c r="B37" s="6" t="s">
        <v>44</v>
      </c>
      <c r="C37" s="6" t="b">
        <f>SUMIF('Final FTE BGBP'!$C$2:$BW$2,'BP Test'!C$4,'Final FTE BGBP'!$C37:$BW37)='Final FTE By Prog'!C37</f>
        <v>1</v>
      </c>
      <c r="D37" s="6" t="b">
        <f>SUMIF('Final FTE BGBP'!$C$2:$BW$2,'BP Test'!D$4,'Final FTE BGBP'!$C37:$BW37)='Final FTE By Prog'!D37</f>
        <v>1</v>
      </c>
      <c r="E37" s="6" t="b">
        <f>SUMIF('Final FTE BGBP'!$C$2:$BW$2,'BP Test'!E$4,'Final FTE BGBP'!$C37:$BW37)='Final FTE By Prog'!E37</f>
        <v>1</v>
      </c>
      <c r="F37" s="6" t="b">
        <f>SUMIF('Final FTE BGBP'!$C$2:$BW$2,'BP Test'!F$4,'Final FTE BGBP'!$C37:$BW37)='Final FTE By Prog'!F37</f>
        <v>1</v>
      </c>
      <c r="G37" s="6" t="b">
        <f>SUMIF('Final FTE BGBP'!$C$2:$BW$2,'BP Test'!G$4,'Final FTE BGBP'!$C37:$BW37)='Final FTE By Prog'!G37</f>
        <v>1</v>
      </c>
      <c r="H37" s="6" t="b">
        <f>SUMIF('Final FTE BGBP'!$C$2:$BW$2,'BP Test'!H$4,'Final FTE BGBP'!$C37:$BW37)='Final FTE By Prog'!H37</f>
        <v>1</v>
      </c>
      <c r="I37" s="6" t="b">
        <f>SUMIF('Final FTE BGBP'!$C$2:$BW$2,'BP Test'!I$4,'Final FTE BGBP'!$C37:$BW37)='Final FTE By Prog'!I37</f>
        <v>1</v>
      </c>
      <c r="J37" s="6" t="b">
        <f>SUMIF('Final FTE BGBP'!$C$2:$BW$2,'BP Test'!J$4,'Final FTE BGBP'!$C37:$BW37)='Final FTE By Prog'!J37</f>
        <v>1</v>
      </c>
      <c r="K37" s="6" t="b">
        <f>SUMIF('Final FTE BGBP'!$C$2:$BW$2,'BP Test'!K$4,'Final FTE BGBP'!$C37:$BW37)='Final FTE By Prog'!K37</f>
        <v>1</v>
      </c>
      <c r="L37" s="6" t="b">
        <f>SUMIF('Final FTE BGBP'!$C$2:$BW$2,'BP Test'!L$4,'Final FTE BGBP'!$C37:$BW37)='Final FTE By Prog'!L37</f>
        <v>1</v>
      </c>
      <c r="M37" s="6" t="b">
        <f>'Final FTE BGBP'!BX37='Final FTE By Prog'!M37</f>
        <v>1</v>
      </c>
      <c r="N37" s="6"/>
      <c r="O37" s="6"/>
      <c r="P37" s="6"/>
      <c r="Q37" s="6"/>
    </row>
    <row r="38" spans="1:17" ht="15">
      <c r="A38" s="6">
        <v>34</v>
      </c>
      <c r="B38" s="6" t="s">
        <v>45</v>
      </c>
      <c r="C38" s="6" t="b">
        <f>SUMIF('Final FTE BGBP'!$C$2:$BW$2,'BP Test'!C$4,'Final FTE BGBP'!$C38:$BW38)='Final FTE By Prog'!C38</f>
        <v>1</v>
      </c>
      <c r="D38" s="6" t="b">
        <f>SUMIF('Final FTE BGBP'!$C$2:$BW$2,'BP Test'!D$4,'Final FTE BGBP'!$C38:$BW38)='Final FTE By Prog'!D38</f>
        <v>1</v>
      </c>
      <c r="E38" s="6" t="b">
        <f>SUMIF('Final FTE BGBP'!$C$2:$BW$2,'BP Test'!E$4,'Final FTE BGBP'!$C38:$BW38)='Final FTE By Prog'!E38</f>
        <v>1</v>
      </c>
      <c r="F38" s="6" t="b">
        <f>SUMIF('Final FTE BGBP'!$C$2:$BW$2,'BP Test'!F$4,'Final FTE BGBP'!$C38:$BW38)='Final FTE By Prog'!F38</f>
        <v>1</v>
      </c>
      <c r="G38" s="6" t="b">
        <f>SUMIF('Final FTE BGBP'!$C$2:$BW$2,'BP Test'!G$4,'Final FTE BGBP'!$C38:$BW38)='Final FTE By Prog'!G38</f>
        <v>1</v>
      </c>
      <c r="H38" s="6" t="b">
        <f>SUMIF('Final FTE BGBP'!$C$2:$BW$2,'BP Test'!H$4,'Final FTE BGBP'!$C38:$BW38)='Final FTE By Prog'!H38</f>
        <v>1</v>
      </c>
      <c r="I38" s="6" t="b">
        <f>SUMIF('Final FTE BGBP'!$C$2:$BW$2,'BP Test'!I$4,'Final FTE BGBP'!$C38:$BW38)='Final FTE By Prog'!I38</f>
        <v>1</v>
      </c>
      <c r="J38" s="6" t="b">
        <f>SUMIF('Final FTE BGBP'!$C$2:$BW$2,'BP Test'!J$4,'Final FTE BGBP'!$C38:$BW38)='Final FTE By Prog'!J38</f>
        <v>1</v>
      </c>
      <c r="K38" s="6" t="b">
        <f>SUMIF('Final FTE BGBP'!$C$2:$BW$2,'BP Test'!K$4,'Final FTE BGBP'!$C38:$BW38)='Final FTE By Prog'!K38</f>
        <v>1</v>
      </c>
      <c r="L38" s="6" t="b">
        <f>SUMIF('Final FTE BGBP'!$C$2:$BW$2,'BP Test'!L$4,'Final FTE BGBP'!$C38:$BW38)='Final FTE By Prog'!L38</f>
        <v>1</v>
      </c>
      <c r="M38" s="6" t="b">
        <f>'Final FTE BGBP'!BX38='Final FTE By Prog'!M38</f>
        <v>1</v>
      </c>
      <c r="N38" s="6"/>
      <c r="O38" s="6"/>
      <c r="P38" s="6"/>
      <c r="Q38" s="6"/>
    </row>
    <row r="39" spans="1:17" ht="15">
      <c r="A39" s="6">
        <v>35</v>
      </c>
      <c r="B39" s="6" t="s">
        <v>46</v>
      </c>
      <c r="C39" s="6" t="b">
        <f>SUMIF('Final FTE BGBP'!$C$2:$BW$2,'BP Test'!C$4,'Final FTE BGBP'!$C39:$BW39)='Final FTE By Prog'!C39</f>
        <v>1</v>
      </c>
      <c r="D39" s="6" t="b">
        <f>SUMIF('Final FTE BGBP'!$C$2:$BW$2,'BP Test'!D$4,'Final FTE BGBP'!$C39:$BW39)='Final FTE By Prog'!D39</f>
        <v>1</v>
      </c>
      <c r="E39" s="6" t="b">
        <f>SUMIF('Final FTE BGBP'!$C$2:$BW$2,'BP Test'!E$4,'Final FTE BGBP'!$C39:$BW39)='Final FTE By Prog'!E39</f>
        <v>1</v>
      </c>
      <c r="F39" s="6" t="b">
        <f>SUMIF('Final FTE BGBP'!$C$2:$BW$2,'BP Test'!F$4,'Final FTE BGBP'!$C39:$BW39)='Final FTE By Prog'!F39</f>
        <v>1</v>
      </c>
      <c r="G39" s="6" t="b">
        <f>SUMIF('Final FTE BGBP'!$C$2:$BW$2,'BP Test'!G$4,'Final FTE BGBP'!$C39:$BW39)='Final FTE By Prog'!G39</f>
        <v>1</v>
      </c>
      <c r="H39" s="6" t="b">
        <f>SUMIF('Final FTE BGBP'!$C$2:$BW$2,'BP Test'!H$4,'Final FTE BGBP'!$C39:$BW39)='Final FTE By Prog'!H39</f>
        <v>1</v>
      </c>
      <c r="I39" s="6" t="b">
        <f>SUMIF('Final FTE BGBP'!$C$2:$BW$2,'BP Test'!I$4,'Final FTE BGBP'!$C39:$BW39)='Final FTE By Prog'!I39</f>
        <v>1</v>
      </c>
      <c r="J39" s="6" t="b">
        <f>SUMIF('Final FTE BGBP'!$C$2:$BW$2,'BP Test'!J$4,'Final FTE BGBP'!$C39:$BW39)='Final FTE By Prog'!J39</f>
        <v>1</v>
      </c>
      <c r="K39" s="6" t="b">
        <f>SUMIF('Final FTE BGBP'!$C$2:$BW$2,'BP Test'!K$4,'Final FTE BGBP'!$C39:$BW39)='Final FTE By Prog'!K39</f>
        <v>1</v>
      </c>
      <c r="L39" s="6" t="b">
        <f>SUMIF('Final FTE BGBP'!$C$2:$BW$2,'BP Test'!L$4,'Final FTE BGBP'!$C39:$BW39)='Final FTE By Prog'!L39</f>
        <v>1</v>
      </c>
      <c r="M39" s="6" t="b">
        <f>'Final FTE BGBP'!BX39='Final FTE By Prog'!M39</f>
        <v>1</v>
      </c>
      <c r="N39" s="6"/>
      <c r="O39" s="6"/>
      <c r="P39" s="6"/>
      <c r="Q39" s="6"/>
    </row>
    <row r="40" spans="1:17" ht="15">
      <c r="A40" s="6">
        <v>36</v>
      </c>
      <c r="B40" s="6" t="s">
        <v>47</v>
      </c>
      <c r="C40" s="6" t="b">
        <f>SUMIF('Final FTE BGBP'!$C$2:$BW$2,'BP Test'!C$4,'Final FTE BGBP'!$C40:$BW40)='Final FTE By Prog'!C40</f>
        <v>1</v>
      </c>
      <c r="D40" s="6" t="b">
        <f>SUMIF('Final FTE BGBP'!$C$2:$BW$2,'BP Test'!D$4,'Final FTE BGBP'!$C40:$BW40)='Final FTE By Prog'!D40</f>
        <v>1</v>
      </c>
      <c r="E40" s="6" t="b">
        <f>SUMIF('Final FTE BGBP'!$C$2:$BW$2,'BP Test'!E$4,'Final FTE BGBP'!$C40:$BW40)='Final FTE By Prog'!E40</f>
        <v>1</v>
      </c>
      <c r="F40" s="6" t="b">
        <f>SUMIF('Final FTE BGBP'!$C$2:$BW$2,'BP Test'!F$4,'Final FTE BGBP'!$C40:$BW40)='Final FTE By Prog'!F40</f>
        <v>1</v>
      </c>
      <c r="G40" s="6" t="b">
        <f>SUMIF('Final FTE BGBP'!$C$2:$BW$2,'BP Test'!G$4,'Final FTE BGBP'!$C40:$BW40)='Final FTE By Prog'!G40</f>
        <v>1</v>
      </c>
      <c r="H40" s="6" t="b">
        <f>SUMIF('Final FTE BGBP'!$C$2:$BW$2,'BP Test'!H$4,'Final FTE BGBP'!$C40:$BW40)='Final FTE By Prog'!H40</f>
        <v>1</v>
      </c>
      <c r="I40" s="6" t="b">
        <f>SUMIF('Final FTE BGBP'!$C$2:$BW$2,'BP Test'!I$4,'Final FTE BGBP'!$C40:$BW40)='Final FTE By Prog'!I40</f>
        <v>1</v>
      </c>
      <c r="J40" s="6" t="b">
        <f>SUMIF('Final FTE BGBP'!$C$2:$BW$2,'BP Test'!J$4,'Final FTE BGBP'!$C40:$BW40)='Final FTE By Prog'!J40</f>
        <v>1</v>
      </c>
      <c r="K40" s="6" t="b">
        <f>SUMIF('Final FTE BGBP'!$C$2:$BW$2,'BP Test'!K$4,'Final FTE BGBP'!$C40:$BW40)='Final FTE By Prog'!K40</f>
        <v>1</v>
      </c>
      <c r="L40" s="6" t="b">
        <f>SUMIF('Final FTE BGBP'!$C$2:$BW$2,'BP Test'!L$4,'Final FTE BGBP'!$C40:$BW40)='Final FTE By Prog'!L40</f>
        <v>1</v>
      </c>
      <c r="M40" s="6" t="b">
        <f>'Final FTE BGBP'!BX40='Final FTE By Prog'!M40</f>
        <v>1</v>
      </c>
      <c r="N40" s="6"/>
      <c r="O40" s="6"/>
      <c r="P40" s="6"/>
      <c r="Q40" s="6"/>
    </row>
    <row r="41" spans="1:17" ht="15">
      <c r="A41" s="6">
        <v>37</v>
      </c>
      <c r="B41" s="6" t="s">
        <v>48</v>
      </c>
      <c r="C41" s="6" t="b">
        <f>SUMIF('Final FTE BGBP'!$C$2:$BW$2,'BP Test'!C$4,'Final FTE BGBP'!$C41:$BW41)='Final FTE By Prog'!C41</f>
        <v>1</v>
      </c>
      <c r="D41" s="6" t="b">
        <f>SUMIF('Final FTE BGBP'!$C$2:$BW$2,'BP Test'!D$4,'Final FTE BGBP'!$C41:$BW41)='Final FTE By Prog'!D41</f>
        <v>1</v>
      </c>
      <c r="E41" s="6" t="b">
        <f>SUMIF('Final FTE BGBP'!$C$2:$BW$2,'BP Test'!E$4,'Final FTE BGBP'!$C41:$BW41)='Final FTE By Prog'!E41</f>
        <v>1</v>
      </c>
      <c r="F41" s="6" t="b">
        <f>SUMIF('Final FTE BGBP'!$C$2:$BW$2,'BP Test'!F$4,'Final FTE BGBP'!$C41:$BW41)='Final FTE By Prog'!F41</f>
        <v>1</v>
      </c>
      <c r="G41" s="6" t="b">
        <f>SUMIF('Final FTE BGBP'!$C$2:$BW$2,'BP Test'!G$4,'Final FTE BGBP'!$C41:$BW41)='Final FTE By Prog'!G41</f>
        <v>1</v>
      </c>
      <c r="H41" s="6" t="b">
        <f>SUMIF('Final FTE BGBP'!$C$2:$BW$2,'BP Test'!H$4,'Final FTE BGBP'!$C41:$BW41)='Final FTE By Prog'!H41</f>
        <v>1</v>
      </c>
      <c r="I41" s="6" t="b">
        <f>SUMIF('Final FTE BGBP'!$C$2:$BW$2,'BP Test'!I$4,'Final FTE BGBP'!$C41:$BW41)='Final FTE By Prog'!I41</f>
        <v>1</v>
      </c>
      <c r="J41" s="6" t="b">
        <f>SUMIF('Final FTE BGBP'!$C$2:$BW$2,'BP Test'!J$4,'Final FTE BGBP'!$C41:$BW41)='Final FTE By Prog'!J41</f>
        <v>1</v>
      </c>
      <c r="K41" s="6" t="b">
        <f>SUMIF('Final FTE BGBP'!$C$2:$BW$2,'BP Test'!K$4,'Final FTE BGBP'!$C41:$BW41)='Final FTE By Prog'!K41</f>
        <v>1</v>
      </c>
      <c r="L41" s="6" t="b">
        <f>SUMIF('Final FTE BGBP'!$C$2:$BW$2,'BP Test'!L$4,'Final FTE BGBP'!$C41:$BW41)='Final FTE By Prog'!L41</f>
        <v>1</v>
      </c>
      <c r="M41" s="6" t="b">
        <f>'Final FTE BGBP'!BX41='Final FTE By Prog'!M41</f>
        <v>1</v>
      </c>
      <c r="N41" s="6"/>
      <c r="O41" s="6"/>
      <c r="P41" s="6"/>
      <c r="Q41" s="6"/>
    </row>
    <row r="42" spans="1:17" ht="15">
      <c r="A42" s="6">
        <v>38</v>
      </c>
      <c r="B42" s="6" t="s">
        <v>49</v>
      </c>
      <c r="C42" s="6" t="b">
        <f>SUMIF('Final FTE BGBP'!$C$2:$BW$2,'BP Test'!C$4,'Final FTE BGBP'!$C42:$BW42)='Final FTE By Prog'!C42</f>
        <v>1</v>
      </c>
      <c r="D42" s="6" t="b">
        <f>SUMIF('Final FTE BGBP'!$C$2:$BW$2,'BP Test'!D$4,'Final FTE BGBP'!$C42:$BW42)='Final FTE By Prog'!D42</f>
        <v>1</v>
      </c>
      <c r="E42" s="6" t="b">
        <f>SUMIF('Final FTE BGBP'!$C$2:$BW$2,'BP Test'!E$4,'Final FTE BGBP'!$C42:$BW42)='Final FTE By Prog'!E42</f>
        <v>1</v>
      </c>
      <c r="F42" s="6" t="b">
        <f>SUMIF('Final FTE BGBP'!$C$2:$BW$2,'BP Test'!F$4,'Final FTE BGBP'!$C42:$BW42)='Final FTE By Prog'!F42</f>
        <v>1</v>
      </c>
      <c r="G42" s="6" t="b">
        <f>SUMIF('Final FTE BGBP'!$C$2:$BW$2,'BP Test'!G$4,'Final FTE BGBP'!$C42:$BW42)='Final FTE By Prog'!G42</f>
        <v>1</v>
      </c>
      <c r="H42" s="6" t="b">
        <f>SUMIF('Final FTE BGBP'!$C$2:$BW$2,'BP Test'!H$4,'Final FTE BGBP'!$C42:$BW42)='Final FTE By Prog'!H42</f>
        <v>1</v>
      </c>
      <c r="I42" s="6" t="b">
        <f>SUMIF('Final FTE BGBP'!$C$2:$BW$2,'BP Test'!I$4,'Final FTE BGBP'!$C42:$BW42)='Final FTE By Prog'!I42</f>
        <v>1</v>
      </c>
      <c r="J42" s="6" t="b">
        <f>SUMIF('Final FTE BGBP'!$C$2:$BW$2,'BP Test'!J$4,'Final FTE BGBP'!$C42:$BW42)='Final FTE By Prog'!J42</f>
        <v>1</v>
      </c>
      <c r="K42" s="6" t="b">
        <f>SUMIF('Final FTE BGBP'!$C$2:$BW$2,'BP Test'!K$4,'Final FTE BGBP'!$C42:$BW42)='Final FTE By Prog'!K42</f>
        <v>1</v>
      </c>
      <c r="L42" s="6" t="b">
        <f>SUMIF('Final FTE BGBP'!$C$2:$BW$2,'BP Test'!L$4,'Final FTE BGBP'!$C42:$BW42)='Final FTE By Prog'!L42</f>
        <v>1</v>
      </c>
      <c r="M42" s="6" t="b">
        <f>'Final FTE BGBP'!BX42='Final FTE By Prog'!M42</f>
        <v>1</v>
      </c>
      <c r="N42" s="6"/>
      <c r="O42" s="6"/>
      <c r="P42" s="6"/>
      <c r="Q42" s="6"/>
    </row>
    <row r="43" spans="1:17" ht="15">
      <c r="A43" s="6">
        <v>39</v>
      </c>
      <c r="B43" s="6" t="s">
        <v>50</v>
      </c>
      <c r="C43" s="6" t="b">
        <f>SUMIF('Final FTE BGBP'!$C$2:$BW$2,'BP Test'!C$4,'Final FTE BGBP'!$C43:$BW43)='Final FTE By Prog'!C43</f>
        <v>1</v>
      </c>
      <c r="D43" s="6" t="b">
        <f>SUMIF('Final FTE BGBP'!$C$2:$BW$2,'BP Test'!D$4,'Final FTE BGBP'!$C43:$BW43)='Final FTE By Prog'!D43</f>
        <v>1</v>
      </c>
      <c r="E43" s="6" t="b">
        <f>SUMIF('Final FTE BGBP'!$C$2:$BW$2,'BP Test'!E$4,'Final FTE BGBP'!$C43:$BW43)='Final FTE By Prog'!E43</f>
        <v>1</v>
      </c>
      <c r="F43" s="6" t="b">
        <f>SUMIF('Final FTE BGBP'!$C$2:$BW$2,'BP Test'!F$4,'Final FTE BGBP'!$C43:$BW43)='Final FTE By Prog'!F43</f>
        <v>1</v>
      </c>
      <c r="G43" s="6" t="b">
        <f>SUMIF('Final FTE BGBP'!$C$2:$BW$2,'BP Test'!G$4,'Final FTE BGBP'!$C43:$BW43)='Final FTE By Prog'!G43</f>
        <v>1</v>
      </c>
      <c r="H43" s="6" t="b">
        <f>SUMIF('Final FTE BGBP'!$C$2:$BW$2,'BP Test'!H$4,'Final FTE BGBP'!$C43:$BW43)='Final FTE By Prog'!H43</f>
        <v>1</v>
      </c>
      <c r="I43" s="6" t="b">
        <f>SUMIF('Final FTE BGBP'!$C$2:$BW$2,'BP Test'!I$4,'Final FTE BGBP'!$C43:$BW43)='Final FTE By Prog'!I43</f>
        <v>1</v>
      </c>
      <c r="J43" s="6" t="b">
        <f>SUMIF('Final FTE BGBP'!$C$2:$BW$2,'BP Test'!J$4,'Final FTE BGBP'!$C43:$BW43)='Final FTE By Prog'!J43</f>
        <v>1</v>
      </c>
      <c r="K43" s="6" t="b">
        <f>SUMIF('Final FTE BGBP'!$C$2:$BW$2,'BP Test'!K$4,'Final FTE BGBP'!$C43:$BW43)='Final FTE By Prog'!K43</f>
        <v>1</v>
      </c>
      <c r="L43" s="6" t="b">
        <f>SUMIF('Final FTE BGBP'!$C$2:$BW$2,'BP Test'!L$4,'Final FTE BGBP'!$C43:$BW43)='Final FTE By Prog'!L43</f>
        <v>1</v>
      </c>
      <c r="M43" s="6" t="b">
        <f>'Final FTE BGBP'!BX43='Final FTE By Prog'!M43</f>
        <v>1</v>
      </c>
      <c r="N43" s="6"/>
      <c r="O43" s="6"/>
      <c r="P43" s="6"/>
      <c r="Q43" s="6"/>
    </row>
    <row r="44" spans="1:17" ht="15">
      <c r="A44" s="6">
        <v>40</v>
      </c>
      <c r="B44" s="6" t="s">
        <v>51</v>
      </c>
      <c r="C44" s="6" t="b">
        <f>SUMIF('Final FTE BGBP'!$C$2:$BW$2,'BP Test'!C$4,'Final FTE BGBP'!$C44:$BW44)='Final FTE By Prog'!C44</f>
        <v>1</v>
      </c>
      <c r="D44" s="6" t="b">
        <f>SUMIF('Final FTE BGBP'!$C$2:$BW$2,'BP Test'!D$4,'Final FTE BGBP'!$C44:$BW44)='Final FTE By Prog'!D44</f>
        <v>1</v>
      </c>
      <c r="E44" s="6" t="b">
        <f>SUMIF('Final FTE BGBP'!$C$2:$BW$2,'BP Test'!E$4,'Final FTE BGBP'!$C44:$BW44)='Final FTE By Prog'!E44</f>
        <v>1</v>
      </c>
      <c r="F44" s="6" t="b">
        <f>SUMIF('Final FTE BGBP'!$C$2:$BW$2,'BP Test'!F$4,'Final FTE BGBP'!$C44:$BW44)='Final FTE By Prog'!F44</f>
        <v>1</v>
      </c>
      <c r="G44" s="6" t="b">
        <f>SUMIF('Final FTE BGBP'!$C$2:$BW$2,'BP Test'!G$4,'Final FTE BGBP'!$C44:$BW44)='Final FTE By Prog'!G44</f>
        <v>1</v>
      </c>
      <c r="H44" s="6" t="b">
        <f>SUMIF('Final FTE BGBP'!$C$2:$BW$2,'BP Test'!H$4,'Final FTE BGBP'!$C44:$BW44)='Final FTE By Prog'!H44</f>
        <v>1</v>
      </c>
      <c r="I44" s="6" t="b">
        <f>SUMIF('Final FTE BGBP'!$C$2:$BW$2,'BP Test'!I$4,'Final FTE BGBP'!$C44:$BW44)='Final FTE By Prog'!I44</f>
        <v>1</v>
      </c>
      <c r="J44" s="6" t="b">
        <f>SUMIF('Final FTE BGBP'!$C$2:$BW$2,'BP Test'!J$4,'Final FTE BGBP'!$C44:$BW44)='Final FTE By Prog'!J44</f>
        <v>1</v>
      </c>
      <c r="K44" s="6" t="b">
        <f>SUMIF('Final FTE BGBP'!$C$2:$BW$2,'BP Test'!K$4,'Final FTE BGBP'!$C44:$BW44)='Final FTE By Prog'!K44</f>
        <v>1</v>
      </c>
      <c r="L44" s="6" t="b">
        <f>SUMIF('Final FTE BGBP'!$C$2:$BW$2,'BP Test'!L$4,'Final FTE BGBP'!$C44:$BW44)='Final FTE By Prog'!L44</f>
        <v>1</v>
      </c>
      <c r="M44" s="6" t="b">
        <f>'Final FTE BGBP'!BX44='Final FTE By Prog'!M44</f>
        <v>1</v>
      </c>
      <c r="N44" s="6"/>
      <c r="O44" s="6"/>
      <c r="P44" s="6"/>
      <c r="Q44" s="6"/>
    </row>
    <row r="45" spans="1:17" ht="15">
      <c r="A45" s="6">
        <v>41</v>
      </c>
      <c r="B45" s="6" t="s">
        <v>52</v>
      </c>
      <c r="C45" s="6" t="b">
        <f>SUMIF('Final FTE BGBP'!$C$2:$BW$2,'BP Test'!C$4,'Final FTE BGBP'!$C45:$BW45)='Final FTE By Prog'!C45</f>
        <v>1</v>
      </c>
      <c r="D45" s="6" t="b">
        <f>SUMIF('Final FTE BGBP'!$C$2:$BW$2,'BP Test'!D$4,'Final FTE BGBP'!$C45:$BW45)='Final FTE By Prog'!D45</f>
        <v>1</v>
      </c>
      <c r="E45" s="6" t="b">
        <f>SUMIF('Final FTE BGBP'!$C$2:$BW$2,'BP Test'!E$4,'Final FTE BGBP'!$C45:$BW45)='Final FTE By Prog'!E45</f>
        <v>1</v>
      </c>
      <c r="F45" s="6" t="b">
        <f>SUMIF('Final FTE BGBP'!$C$2:$BW$2,'BP Test'!F$4,'Final FTE BGBP'!$C45:$BW45)='Final FTE By Prog'!F45</f>
        <v>1</v>
      </c>
      <c r="G45" s="6" t="b">
        <f>SUMIF('Final FTE BGBP'!$C$2:$BW$2,'BP Test'!G$4,'Final FTE BGBP'!$C45:$BW45)='Final FTE By Prog'!G45</f>
        <v>1</v>
      </c>
      <c r="H45" s="6" t="b">
        <f>SUMIF('Final FTE BGBP'!$C$2:$BW$2,'BP Test'!H$4,'Final FTE BGBP'!$C45:$BW45)='Final FTE By Prog'!H45</f>
        <v>1</v>
      </c>
      <c r="I45" s="6" t="b">
        <f>SUMIF('Final FTE BGBP'!$C$2:$BW$2,'BP Test'!I$4,'Final FTE BGBP'!$C45:$BW45)='Final FTE By Prog'!I45</f>
        <v>1</v>
      </c>
      <c r="J45" s="6" t="b">
        <f>SUMIF('Final FTE BGBP'!$C$2:$BW$2,'BP Test'!J$4,'Final FTE BGBP'!$C45:$BW45)='Final FTE By Prog'!J45</f>
        <v>1</v>
      </c>
      <c r="K45" s="6" t="b">
        <f>SUMIF('Final FTE BGBP'!$C$2:$BW$2,'BP Test'!K$4,'Final FTE BGBP'!$C45:$BW45)='Final FTE By Prog'!K45</f>
        <v>1</v>
      </c>
      <c r="L45" s="6" t="b">
        <f>SUMIF('Final FTE BGBP'!$C$2:$BW$2,'BP Test'!L$4,'Final FTE BGBP'!$C45:$BW45)='Final FTE By Prog'!L45</f>
        <v>1</v>
      </c>
      <c r="M45" s="6" t="b">
        <f>'Final FTE BGBP'!BX45='Final FTE By Prog'!M45</f>
        <v>1</v>
      </c>
      <c r="N45" s="6"/>
      <c r="O45" s="6"/>
      <c r="P45" s="6"/>
      <c r="Q45" s="6"/>
    </row>
    <row r="46" spans="1:17" ht="15">
      <c r="A46" s="6">
        <v>42</v>
      </c>
      <c r="B46" s="6" t="s">
        <v>53</v>
      </c>
      <c r="C46" s="6" t="b">
        <f>SUMIF('Final FTE BGBP'!$C$2:$BW$2,'BP Test'!C$4,'Final FTE BGBP'!$C46:$BW46)='Final FTE By Prog'!C46</f>
        <v>1</v>
      </c>
      <c r="D46" s="6" t="b">
        <f>SUMIF('Final FTE BGBP'!$C$2:$BW$2,'BP Test'!D$4,'Final FTE BGBP'!$C46:$BW46)='Final FTE By Prog'!D46</f>
        <v>1</v>
      </c>
      <c r="E46" s="6" t="b">
        <f>SUMIF('Final FTE BGBP'!$C$2:$BW$2,'BP Test'!E$4,'Final FTE BGBP'!$C46:$BW46)='Final FTE By Prog'!E46</f>
        <v>1</v>
      </c>
      <c r="F46" s="6" t="b">
        <f>SUMIF('Final FTE BGBP'!$C$2:$BW$2,'BP Test'!F$4,'Final FTE BGBP'!$C46:$BW46)='Final FTE By Prog'!F46</f>
        <v>1</v>
      </c>
      <c r="G46" s="6" t="b">
        <f>SUMIF('Final FTE BGBP'!$C$2:$BW$2,'BP Test'!G$4,'Final FTE BGBP'!$C46:$BW46)='Final FTE By Prog'!G46</f>
        <v>1</v>
      </c>
      <c r="H46" s="6" t="b">
        <f>SUMIF('Final FTE BGBP'!$C$2:$BW$2,'BP Test'!H$4,'Final FTE BGBP'!$C46:$BW46)='Final FTE By Prog'!H46</f>
        <v>1</v>
      </c>
      <c r="I46" s="6" t="b">
        <f>SUMIF('Final FTE BGBP'!$C$2:$BW$2,'BP Test'!I$4,'Final FTE BGBP'!$C46:$BW46)='Final FTE By Prog'!I46</f>
        <v>1</v>
      </c>
      <c r="J46" s="6" t="b">
        <f>SUMIF('Final FTE BGBP'!$C$2:$BW$2,'BP Test'!J$4,'Final FTE BGBP'!$C46:$BW46)='Final FTE By Prog'!J46</f>
        <v>1</v>
      </c>
      <c r="K46" s="6" t="b">
        <f>SUMIF('Final FTE BGBP'!$C$2:$BW$2,'BP Test'!K$4,'Final FTE BGBP'!$C46:$BW46)='Final FTE By Prog'!K46</f>
        <v>1</v>
      </c>
      <c r="L46" s="6" t="b">
        <f>SUMIF('Final FTE BGBP'!$C$2:$BW$2,'BP Test'!L$4,'Final FTE BGBP'!$C46:$BW46)='Final FTE By Prog'!L46</f>
        <v>1</v>
      </c>
      <c r="M46" s="6" t="b">
        <f>'Final FTE BGBP'!BX46='Final FTE By Prog'!M46</f>
        <v>1</v>
      </c>
      <c r="N46" s="6"/>
      <c r="O46" s="6"/>
      <c r="P46" s="6"/>
      <c r="Q46" s="6"/>
    </row>
    <row r="47" spans="1:17" ht="15">
      <c r="A47" s="6">
        <v>43</v>
      </c>
      <c r="B47" s="6" t="s">
        <v>54</v>
      </c>
      <c r="C47" s="6" t="b">
        <f>SUMIF('Final FTE BGBP'!$C$2:$BW$2,'BP Test'!C$4,'Final FTE BGBP'!$C47:$BW47)='Final FTE By Prog'!C47</f>
        <v>1</v>
      </c>
      <c r="D47" s="6" t="b">
        <f>SUMIF('Final FTE BGBP'!$C$2:$BW$2,'BP Test'!D$4,'Final FTE BGBP'!$C47:$BW47)='Final FTE By Prog'!D47</f>
        <v>1</v>
      </c>
      <c r="E47" s="6" t="b">
        <f>SUMIF('Final FTE BGBP'!$C$2:$BW$2,'BP Test'!E$4,'Final FTE BGBP'!$C47:$BW47)='Final FTE By Prog'!E47</f>
        <v>1</v>
      </c>
      <c r="F47" s="6" t="b">
        <f>SUMIF('Final FTE BGBP'!$C$2:$BW$2,'BP Test'!F$4,'Final FTE BGBP'!$C47:$BW47)='Final FTE By Prog'!F47</f>
        <v>1</v>
      </c>
      <c r="G47" s="6" t="b">
        <f>SUMIF('Final FTE BGBP'!$C$2:$BW$2,'BP Test'!G$4,'Final FTE BGBP'!$C47:$BW47)='Final FTE By Prog'!G47</f>
        <v>1</v>
      </c>
      <c r="H47" s="6" t="b">
        <f>SUMIF('Final FTE BGBP'!$C$2:$BW$2,'BP Test'!H$4,'Final FTE BGBP'!$C47:$BW47)='Final FTE By Prog'!H47</f>
        <v>1</v>
      </c>
      <c r="I47" s="6" t="b">
        <f>SUMIF('Final FTE BGBP'!$C$2:$BW$2,'BP Test'!I$4,'Final FTE BGBP'!$C47:$BW47)='Final FTE By Prog'!I47</f>
        <v>1</v>
      </c>
      <c r="J47" s="6" t="b">
        <f>SUMIF('Final FTE BGBP'!$C$2:$BW$2,'BP Test'!J$4,'Final FTE BGBP'!$C47:$BW47)='Final FTE By Prog'!J47</f>
        <v>1</v>
      </c>
      <c r="K47" s="6" t="b">
        <f>SUMIF('Final FTE BGBP'!$C$2:$BW$2,'BP Test'!K$4,'Final FTE BGBP'!$C47:$BW47)='Final FTE By Prog'!K47</f>
        <v>1</v>
      </c>
      <c r="L47" s="6" t="b">
        <f>SUMIF('Final FTE BGBP'!$C$2:$BW$2,'BP Test'!L$4,'Final FTE BGBP'!$C47:$BW47)='Final FTE By Prog'!L47</f>
        <v>1</v>
      </c>
      <c r="M47" s="6" t="b">
        <f>'Final FTE BGBP'!BX47='Final FTE By Prog'!M47</f>
        <v>1</v>
      </c>
      <c r="N47" s="6"/>
      <c r="O47" s="6"/>
      <c r="P47" s="6"/>
      <c r="Q47" s="6"/>
    </row>
    <row r="48" spans="1:17" ht="15">
      <c r="A48" s="6">
        <v>44</v>
      </c>
      <c r="B48" s="6" t="s">
        <v>55</v>
      </c>
      <c r="C48" s="6" t="b">
        <f>SUMIF('Final FTE BGBP'!$C$2:$BW$2,'BP Test'!C$4,'Final FTE BGBP'!$C48:$BW48)='Final FTE By Prog'!C48</f>
        <v>1</v>
      </c>
      <c r="D48" s="6" t="b">
        <f>SUMIF('Final FTE BGBP'!$C$2:$BW$2,'BP Test'!D$4,'Final FTE BGBP'!$C48:$BW48)='Final FTE By Prog'!D48</f>
        <v>1</v>
      </c>
      <c r="E48" s="6" t="b">
        <f>SUMIF('Final FTE BGBP'!$C$2:$BW$2,'BP Test'!E$4,'Final FTE BGBP'!$C48:$BW48)='Final FTE By Prog'!E48</f>
        <v>1</v>
      </c>
      <c r="F48" s="6" t="b">
        <f>SUMIF('Final FTE BGBP'!$C$2:$BW$2,'BP Test'!F$4,'Final FTE BGBP'!$C48:$BW48)='Final FTE By Prog'!F48</f>
        <v>1</v>
      </c>
      <c r="G48" s="6" t="b">
        <f>SUMIF('Final FTE BGBP'!$C$2:$BW$2,'BP Test'!G$4,'Final FTE BGBP'!$C48:$BW48)='Final FTE By Prog'!G48</f>
        <v>1</v>
      </c>
      <c r="H48" s="6" t="b">
        <f>SUMIF('Final FTE BGBP'!$C$2:$BW$2,'BP Test'!H$4,'Final FTE BGBP'!$C48:$BW48)='Final FTE By Prog'!H48</f>
        <v>1</v>
      </c>
      <c r="I48" s="6" t="b">
        <f>SUMIF('Final FTE BGBP'!$C$2:$BW$2,'BP Test'!I$4,'Final FTE BGBP'!$C48:$BW48)='Final FTE By Prog'!I48</f>
        <v>1</v>
      </c>
      <c r="J48" s="6" t="b">
        <f>SUMIF('Final FTE BGBP'!$C$2:$BW$2,'BP Test'!J$4,'Final FTE BGBP'!$C48:$BW48)='Final FTE By Prog'!J48</f>
        <v>1</v>
      </c>
      <c r="K48" s="6" t="b">
        <f>SUMIF('Final FTE BGBP'!$C$2:$BW$2,'BP Test'!K$4,'Final FTE BGBP'!$C48:$BW48)='Final FTE By Prog'!K48</f>
        <v>1</v>
      </c>
      <c r="L48" s="6" t="b">
        <f>SUMIF('Final FTE BGBP'!$C$2:$BW$2,'BP Test'!L$4,'Final FTE BGBP'!$C48:$BW48)='Final FTE By Prog'!L48</f>
        <v>1</v>
      </c>
      <c r="M48" s="6" t="b">
        <f>'Final FTE BGBP'!BX48='Final FTE By Prog'!M48</f>
        <v>1</v>
      </c>
      <c r="N48" s="6"/>
      <c r="O48" s="6"/>
      <c r="P48" s="6"/>
      <c r="Q48" s="6"/>
    </row>
    <row r="49" spans="1:17" ht="15">
      <c r="A49" s="6">
        <v>45</v>
      </c>
      <c r="B49" s="6" t="s">
        <v>56</v>
      </c>
      <c r="C49" s="6" t="b">
        <f>SUMIF('Final FTE BGBP'!$C$2:$BW$2,'BP Test'!C$4,'Final FTE BGBP'!$C49:$BW49)='Final FTE By Prog'!C49</f>
        <v>1</v>
      </c>
      <c r="D49" s="6" t="b">
        <f>SUMIF('Final FTE BGBP'!$C$2:$BW$2,'BP Test'!D$4,'Final FTE BGBP'!$C49:$BW49)='Final FTE By Prog'!D49</f>
        <v>1</v>
      </c>
      <c r="E49" s="6" t="b">
        <f>SUMIF('Final FTE BGBP'!$C$2:$BW$2,'BP Test'!E$4,'Final FTE BGBP'!$C49:$BW49)='Final FTE By Prog'!E49</f>
        <v>1</v>
      </c>
      <c r="F49" s="6" t="b">
        <f>SUMIF('Final FTE BGBP'!$C$2:$BW$2,'BP Test'!F$4,'Final FTE BGBP'!$C49:$BW49)='Final FTE By Prog'!F49</f>
        <v>1</v>
      </c>
      <c r="G49" s="6" t="b">
        <f>SUMIF('Final FTE BGBP'!$C$2:$BW$2,'BP Test'!G$4,'Final FTE BGBP'!$C49:$BW49)='Final FTE By Prog'!G49</f>
        <v>1</v>
      </c>
      <c r="H49" s="6" t="b">
        <f>SUMIF('Final FTE BGBP'!$C$2:$BW$2,'BP Test'!H$4,'Final FTE BGBP'!$C49:$BW49)='Final FTE By Prog'!H49</f>
        <v>1</v>
      </c>
      <c r="I49" s="6" t="b">
        <f>SUMIF('Final FTE BGBP'!$C$2:$BW$2,'BP Test'!I$4,'Final FTE BGBP'!$C49:$BW49)='Final FTE By Prog'!I49</f>
        <v>1</v>
      </c>
      <c r="J49" s="6" t="b">
        <f>SUMIF('Final FTE BGBP'!$C$2:$BW$2,'BP Test'!J$4,'Final FTE BGBP'!$C49:$BW49)='Final FTE By Prog'!J49</f>
        <v>1</v>
      </c>
      <c r="K49" s="6" t="b">
        <f>SUMIF('Final FTE BGBP'!$C$2:$BW$2,'BP Test'!K$4,'Final FTE BGBP'!$C49:$BW49)='Final FTE By Prog'!K49</f>
        <v>1</v>
      </c>
      <c r="L49" s="6" t="b">
        <f>SUMIF('Final FTE BGBP'!$C$2:$BW$2,'BP Test'!L$4,'Final FTE BGBP'!$C49:$BW49)='Final FTE By Prog'!L49</f>
        <v>1</v>
      </c>
      <c r="M49" s="6" t="b">
        <f>'Final FTE BGBP'!BX49='Final FTE By Prog'!M49</f>
        <v>1</v>
      </c>
      <c r="N49" s="6"/>
      <c r="O49" s="6"/>
      <c r="P49" s="6"/>
      <c r="Q49" s="6"/>
    </row>
    <row r="50" spans="1:17" ht="15">
      <c r="A50" s="6">
        <v>46</v>
      </c>
      <c r="B50" s="6" t="s">
        <v>57</v>
      </c>
      <c r="C50" s="6" t="b">
        <f>SUMIF('Final FTE BGBP'!$C$2:$BW$2,'BP Test'!C$4,'Final FTE BGBP'!$C50:$BW50)='Final FTE By Prog'!C50</f>
        <v>1</v>
      </c>
      <c r="D50" s="6" t="b">
        <f>SUMIF('Final FTE BGBP'!$C$2:$BW$2,'BP Test'!D$4,'Final FTE BGBP'!$C50:$BW50)='Final FTE By Prog'!D50</f>
        <v>1</v>
      </c>
      <c r="E50" s="6" t="b">
        <f>SUMIF('Final FTE BGBP'!$C$2:$BW$2,'BP Test'!E$4,'Final FTE BGBP'!$C50:$BW50)='Final FTE By Prog'!E50</f>
        <v>1</v>
      </c>
      <c r="F50" s="6" t="b">
        <f>SUMIF('Final FTE BGBP'!$C$2:$BW$2,'BP Test'!F$4,'Final FTE BGBP'!$C50:$BW50)='Final FTE By Prog'!F50</f>
        <v>1</v>
      </c>
      <c r="G50" s="6" t="b">
        <f>SUMIF('Final FTE BGBP'!$C$2:$BW$2,'BP Test'!G$4,'Final FTE BGBP'!$C50:$BW50)='Final FTE By Prog'!G50</f>
        <v>1</v>
      </c>
      <c r="H50" s="6" t="b">
        <f>SUMIF('Final FTE BGBP'!$C$2:$BW$2,'BP Test'!H$4,'Final FTE BGBP'!$C50:$BW50)='Final FTE By Prog'!H50</f>
        <v>1</v>
      </c>
      <c r="I50" s="6" t="b">
        <f>SUMIF('Final FTE BGBP'!$C$2:$BW$2,'BP Test'!I$4,'Final FTE BGBP'!$C50:$BW50)='Final FTE By Prog'!I50</f>
        <v>1</v>
      </c>
      <c r="J50" s="6" t="b">
        <f>SUMIF('Final FTE BGBP'!$C$2:$BW$2,'BP Test'!J$4,'Final FTE BGBP'!$C50:$BW50)='Final FTE By Prog'!J50</f>
        <v>1</v>
      </c>
      <c r="K50" s="6" t="b">
        <f>SUMIF('Final FTE BGBP'!$C$2:$BW$2,'BP Test'!K$4,'Final FTE BGBP'!$C50:$BW50)='Final FTE By Prog'!K50</f>
        <v>1</v>
      </c>
      <c r="L50" s="6" t="b">
        <f>SUMIF('Final FTE BGBP'!$C$2:$BW$2,'BP Test'!L$4,'Final FTE BGBP'!$C50:$BW50)='Final FTE By Prog'!L50</f>
        <v>1</v>
      </c>
      <c r="M50" s="6" t="b">
        <f>'Final FTE BGBP'!BX50='Final FTE By Prog'!M50</f>
        <v>1</v>
      </c>
      <c r="N50" s="6"/>
      <c r="O50" s="6"/>
      <c r="P50" s="6"/>
      <c r="Q50" s="6"/>
    </row>
    <row r="51" spans="1:17" ht="15">
      <c r="A51" s="6">
        <v>47</v>
      </c>
      <c r="B51" s="6" t="s">
        <v>58</v>
      </c>
      <c r="C51" s="6" t="b">
        <f>SUMIF('Final FTE BGBP'!$C$2:$BW$2,'BP Test'!C$4,'Final FTE BGBP'!$C51:$BW51)='Final FTE By Prog'!C51</f>
        <v>1</v>
      </c>
      <c r="D51" s="6" t="b">
        <f>SUMIF('Final FTE BGBP'!$C$2:$BW$2,'BP Test'!D$4,'Final FTE BGBP'!$C51:$BW51)='Final FTE By Prog'!D51</f>
        <v>1</v>
      </c>
      <c r="E51" s="6" t="b">
        <f>SUMIF('Final FTE BGBP'!$C$2:$BW$2,'BP Test'!E$4,'Final FTE BGBP'!$C51:$BW51)='Final FTE By Prog'!E51</f>
        <v>1</v>
      </c>
      <c r="F51" s="6" t="b">
        <f>SUMIF('Final FTE BGBP'!$C$2:$BW$2,'BP Test'!F$4,'Final FTE BGBP'!$C51:$BW51)='Final FTE By Prog'!F51</f>
        <v>1</v>
      </c>
      <c r="G51" s="6" t="b">
        <f>SUMIF('Final FTE BGBP'!$C$2:$BW$2,'BP Test'!G$4,'Final FTE BGBP'!$C51:$BW51)='Final FTE By Prog'!G51</f>
        <v>1</v>
      </c>
      <c r="H51" s="6" t="b">
        <f>SUMIF('Final FTE BGBP'!$C$2:$BW$2,'BP Test'!H$4,'Final FTE BGBP'!$C51:$BW51)='Final FTE By Prog'!H51</f>
        <v>1</v>
      </c>
      <c r="I51" s="6" t="b">
        <f>SUMIF('Final FTE BGBP'!$C$2:$BW$2,'BP Test'!I$4,'Final FTE BGBP'!$C51:$BW51)='Final FTE By Prog'!I51</f>
        <v>1</v>
      </c>
      <c r="J51" s="6" t="b">
        <f>SUMIF('Final FTE BGBP'!$C$2:$BW$2,'BP Test'!J$4,'Final FTE BGBP'!$C51:$BW51)='Final FTE By Prog'!J51</f>
        <v>1</v>
      </c>
      <c r="K51" s="6" t="b">
        <f>SUMIF('Final FTE BGBP'!$C$2:$BW$2,'BP Test'!K$4,'Final FTE BGBP'!$C51:$BW51)='Final FTE By Prog'!K51</f>
        <v>1</v>
      </c>
      <c r="L51" s="6" t="b">
        <f>SUMIF('Final FTE BGBP'!$C$2:$BW$2,'BP Test'!L$4,'Final FTE BGBP'!$C51:$BW51)='Final FTE By Prog'!L51</f>
        <v>1</v>
      </c>
      <c r="M51" s="6" t="b">
        <f>'Final FTE BGBP'!BX51='Final FTE By Prog'!M51</f>
        <v>1</v>
      </c>
      <c r="N51" s="6"/>
      <c r="O51" s="6"/>
      <c r="P51" s="6"/>
      <c r="Q51" s="6"/>
    </row>
    <row r="52" spans="1:17" ht="15">
      <c r="A52" s="6">
        <v>48</v>
      </c>
      <c r="B52" s="6" t="s">
        <v>59</v>
      </c>
      <c r="C52" s="6" t="b">
        <f>SUMIF('Final FTE BGBP'!$C$2:$BW$2,'BP Test'!C$4,'Final FTE BGBP'!$C52:$BW52)='Final FTE By Prog'!C52</f>
        <v>1</v>
      </c>
      <c r="D52" s="6" t="b">
        <f>SUMIF('Final FTE BGBP'!$C$2:$BW$2,'BP Test'!D$4,'Final FTE BGBP'!$C52:$BW52)='Final FTE By Prog'!D52</f>
        <v>1</v>
      </c>
      <c r="E52" s="6" t="b">
        <f>SUMIF('Final FTE BGBP'!$C$2:$BW$2,'BP Test'!E$4,'Final FTE BGBP'!$C52:$BW52)='Final FTE By Prog'!E52</f>
        <v>1</v>
      </c>
      <c r="F52" s="6" t="b">
        <f>SUMIF('Final FTE BGBP'!$C$2:$BW$2,'BP Test'!F$4,'Final FTE BGBP'!$C52:$BW52)='Final FTE By Prog'!F52</f>
        <v>1</v>
      </c>
      <c r="G52" s="6" t="b">
        <f>SUMIF('Final FTE BGBP'!$C$2:$BW$2,'BP Test'!G$4,'Final FTE BGBP'!$C52:$BW52)='Final FTE By Prog'!G52</f>
        <v>1</v>
      </c>
      <c r="H52" s="6" t="b">
        <f>SUMIF('Final FTE BGBP'!$C$2:$BW$2,'BP Test'!H$4,'Final FTE BGBP'!$C52:$BW52)='Final FTE By Prog'!H52</f>
        <v>1</v>
      </c>
      <c r="I52" s="6" t="b">
        <f>SUMIF('Final FTE BGBP'!$C$2:$BW$2,'BP Test'!I$4,'Final FTE BGBP'!$C52:$BW52)='Final FTE By Prog'!I52</f>
        <v>1</v>
      </c>
      <c r="J52" s="6" t="b">
        <f>SUMIF('Final FTE BGBP'!$C$2:$BW$2,'BP Test'!J$4,'Final FTE BGBP'!$C52:$BW52)='Final FTE By Prog'!J52</f>
        <v>1</v>
      </c>
      <c r="K52" s="6" t="b">
        <f>SUMIF('Final FTE BGBP'!$C$2:$BW$2,'BP Test'!K$4,'Final FTE BGBP'!$C52:$BW52)='Final FTE By Prog'!K52</f>
        <v>1</v>
      </c>
      <c r="L52" s="6" t="b">
        <f>SUMIF('Final FTE BGBP'!$C$2:$BW$2,'BP Test'!L$4,'Final FTE BGBP'!$C52:$BW52)='Final FTE By Prog'!L52</f>
        <v>1</v>
      </c>
      <c r="M52" s="6" t="b">
        <f>'Final FTE BGBP'!BX52='Final FTE By Prog'!M52</f>
        <v>1</v>
      </c>
      <c r="N52" s="6"/>
      <c r="O52" s="6"/>
      <c r="P52" s="6"/>
      <c r="Q52" s="6"/>
    </row>
    <row r="53" spans="1:17" ht="15">
      <c r="A53" s="6">
        <v>49</v>
      </c>
      <c r="B53" s="6" t="s">
        <v>60</v>
      </c>
      <c r="C53" s="6" t="b">
        <f>SUMIF('Final FTE BGBP'!$C$2:$BW$2,'BP Test'!C$4,'Final FTE BGBP'!$C53:$BW53)='Final FTE By Prog'!C53</f>
        <v>1</v>
      </c>
      <c r="D53" s="6" t="b">
        <f>SUMIF('Final FTE BGBP'!$C$2:$BW$2,'BP Test'!D$4,'Final FTE BGBP'!$C53:$BW53)='Final FTE By Prog'!D53</f>
        <v>1</v>
      </c>
      <c r="E53" s="6" t="b">
        <f>SUMIF('Final FTE BGBP'!$C$2:$BW$2,'BP Test'!E$4,'Final FTE BGBP'!$C53:$BW53)='Final FTE By Prog'!E53</f>
        <v>1</v>
      </c>
      <c r="F53" s="6" t="b">
        <f>SUMIF('Final FTE BGBP'!$C$2:$BW$2,'BP Test'!F$4,'Final FTE BGBP'!$C53:$BW53)='Final FTE By Prog'!F53</f>
        <v>1</v>
      </c>
      <c r="G53" s="6" t="b">
        <f>SUMIF('Final FTE BGBP'!$C$2:$BW$2,'BP Test'!G$4,'Final FTE BGBP'!$C53:$BW53)='Final FTE By Prog'!G53</f>
        <v>1</v>
      </c>
      <c r="H53" s="6" t="b">
        <f>SUMIF('Final FTE BGBP'!$C$2:$BW$2,'BP Test'!H$4,'Final FTE BGBP'!$C53:$BW53)='Final FTE By Prog'!H53</f>
        <v>1</v>
      </c>
      <c r="I53" s="6" t="b">
        <f>SUMIF('Final FTE BGBP'!$C$2:$BW$2,'BP Test'!I$4,'Final FTE BGBP'!$C53:$BW53)='Final FTE By Prog'!I53</f>
        <v>1</v>
      </c>
      <c r="J53" s="6" t="b">
        <f>SUMIF('Final FTE BGBP'!$C$2:$BW$2,'BP Test'!J$4,'Final FTE BGBP'!$C53:$BW53)='Final FTE By Prog'!J53</f>
        <v>1</v>
      </c>
      <c r="K53" s="6" t="b">
        <f>SUMIF('Final FTE BGBP'!$C$2:$BW$2,'BP Test'!K$4,'Final FTE BGBP'!$C53:$BW53)='Final FTE By Prog'!K53</f>
        <v>1</v>
      </c>
      <c r="L53" s="6" t="b">
        <f>SUMIF('Final FTE BGBP'!$C$2:$BW$2,'BP Test'!L$4,'Final FTE BGBP'!$C53:$BW53)='Final FTE By Prog'!L53</f>
        <v>1</v>
      </c>
      <c r="M53" s="6" t="b">
        <f>'Final FTE BGBP'!BX53='Final FTE By Prog'!M53</f>
        <v>1</v>
      </c>
      <c r="N53" s="6"/>
      <c r="O53" s="6"/>
      <c r="P53" s="6"/>
      <c r="Q53" s="6"/>
    </row>
    <row r="54" spans="1:17" ht="15">
      <c r="A54" s="6">
        <v>50</v>
      </c>
      <c r="B54" s="6" t="s">
        <v>61</v>
      </c>
      <c r="C54" s="6" t="b">
        <f>SUMIF('Final FTE BGBP'!$C$2:$BW$2,'BP Test'!C$4,'Final FTE BGBP'!$C54:$BW54)='Final FTE By Prog'!C54</f>
        <v>1</v>
      </c>
      <c r="D54" s="6" t="b">
        <f>SUMIF('Final FTE BGBP'!$C$2:$BW$2,'BP Test'!D$4,'Final FTE BGBP'!$C54:$BW54)='Final FTE By Prog'!D54</f>
        <v>1</v>
      </c>
      <c r="E54" s="6" t="b">
        <f>SUMIF('Final FTE BGBP'!$C$2:$BW$2,'BP Test'!E$4,'Final FTE BGBP'!$C54:$BW54)='Final FTE By Prog'!E54</f>
        <v>1</v>
      </c>
      <c r="F54" s="6" t="b">
        <f>SUMIF('Final FTE BGBP'!$C$2:$BW$2,'BP Test'!F$4,'Final FTE BGBP'!$C54:$BW54)='Final FTE By Prog'!F54</f>
        <v>1</v>
      </c>
      <c r="G54" s="6" t="b">
        <f>SUMIF('Final FTE BGBP'!$C$2:$BW$2,'BP Test'!G$4,'Final FTE BGBP'!$C54:$BW54)='Final FTE By Prog'!G54</f>
        <v>1</v>
      </c>
      <c r="H54" s="6" t="b">
        <f>SUMIF('Final FTE BGBP'!$C$2:$BW$2,'BP Test'!H$4,'Final FTE BGBP'!$C54:$BW54)='Final FTE By Prog'!H54</f>
        <v>1</v>
      </c>
      <c r="I54" s="6" t="b">
        <f>SUMIF('Final FTE BGBP'!$C$2:$BW$2,'BP Test'!I$4,'Final FTE BGBP'!$C54:$BW54)='Final FTE By Prog'!I54</f>
        <v>1</v>
      </c>
      <c r="J54" s="6" t="b">
        <f>SUMIF('Final FTE BGBP'!$C$2:$BW$2,'BP Test'!J$4,'Final FTE BGBP'!$C54:$BW54)='Final FTE By Prog'!J54</f>
        <v>1</v>
      </c>
      <c r="K54" s="6" t="b">
        <f>SUMIF('Final FTE BGBP'!$C$2:$BW$2,'BP Test'!K$4,'Final FTE BGBP'!$C54:$BW54)='Final FTE By Prog'!K54</f>
        <v>1</v>
      </c>
      <c r="L54" s="6" t="b">
        <f>SUMIF('Final FTE BGBP'!$C$2:$BW$2,'BP Test'!L$4,'Final FTE BGBP'!$C54:$BW54)='Final FTE By Prog'!L54</f>
        <v>1</v>
      </c>
      <c r="M54" s="6" t="b">
        <f>'Final FTE BGBP'!BX54='Final FTE By Prog'!M54</f>
        <v>1</v>
      </c>
      <c r="N54" s="6"/>
      <c r="O54" s="6"/>
      <c r="P54" s="6"/>
      <c r="Q54" s="6"/>
    </row>
    <row r="55" spans="1:17" ht="15">
      <c r="A55" s="6">
        <v>51</v>
      </c>
      <c r="B55" s="6" t="s">
        <v>62</v>
      </c>
      <c r="C55" s="6" t="b">
        <f>SUMIF('Final FTE BGBP'!$C$2:$BW$2,'BP Test'!C$4,'Final FTE BGBP'!$C55:$BW55)='Final FTE By Prog'!C55</f>
        <v>1</v>
      </c>
      <c r="D55" s="6" t="b">
        <f>SUMIF('Final FTE BGBP'!$C$2:$BW$2,'BP Test'!D$4,'Final FTE BGBP'!$C55:$BW55)='Final FTE By Prog'!D55</f>
        <v>1</v>
      </c>
      <c r="E55" s="6" t="b">
        <f>SUMIF('Final FTE BGBP'!$C$2:$BW$2,'BP Test'!E$4,'Final FTE BGBP'!$C55:$BW55)='Final FTE By Prog'!E55</f>
        <v>1</v>
      </c>
      <c r="F55" s="6" t="b">
        <f>SUMIF('Final FTE BGBP'!$C$2:$BW$2,'BP Test'!F$4,'Final FTE BGBP'!$C55:$BW55)='Final FTE By Prog'!F55</f>
        <v>1</v>
      </c>
      <c r="G55" s="6" t="b">
        <f>SUMIF('Final FTE BGBP'!$C$2:$BW$2,'BP Test'!G$4,'Final FTE BGBP'!$C55:$BW55)='Final FTE By Prog'!G55</f>
        <v>1</v>
      </c>
      <c r="H55" s="6" t="b">
        <f>SUMIF('Final FTE BGBP'!$C$2:$BW$2,'BP Test'!H$4,'Final FTE BGBP'!$C55:$BW55)='Final FTE By Prog'!H55</f>
        <v>1</v>
      </c>
      <c r="I55" s="6" t="b">
        <f>SUMIF('Final FTE BGBP'!$C$2:$BW$2,'BP Test'!I$4,'Final FTE BGBP'!$C55:$BW55)='Final FTE By Prog'!I55</f>
        <v>1</v>
      </c>
      <c r="J55" s="6" t="b">
        <f>SUMIF('Final FTE BGBP'!$C$2:$BW$2,'BP Test'!J$4,'Final FTE BGBP'!$C55:$BW55)='Final FTE By Prog'!J55</f>
        <v>1</v>
      </c>
      <c r="K55" s="6" t="b">
        <f>SUMIF('Final FTE BGBP'!$C$2:$BW$2,'BP Test'!K$4,'Final FTE BGBP'!$C55:$BW55)='Final FTE By Prog'!K55</f>
        <v>1</v>
      </c>
      <c r="L55" s="6" t="b">
        <f>SUMIF('Final FTE BGBP'!$C$2:$BW$2,'BP Test'!L$4,'Final FTE BGBP'!$C55:$BW55)='Final FTE By Prog'!L55</f>
        <v>1</v>
      </c>
      <c r="M55" s="6" t="b">
        <f>'Final FTE BGBP'!BX55='Final FTE By Prog'!M55</f>
        <v>1</v>
      </c>
      <c r="N55" s="6"/>
      <c r="O55" s="6"/>
      <c r="P55" s="6"/>
      <c r="Q55" s="6"/>
    </row>
    <row r="56" spans="1:17" ht="15">
      <c r="A56" s="6">
        <v>52</v>
      </c>
      <c r="B56" s="6" t="s">
        <v>63</v>
      </c>
      <c r="C56" s="6" t="b">
        <f>SUMIF('Final FTE BGBP'!$C$2:$BW$2,'BP Test'!C$4,'Final FTE BGBP'!$C56:$BW56)='Final FTE By Prog'!C56</f>
        <v>1</v>
      </c>
      <c r="D56" s="6" t="b">
        <f>SUMIF('Final FTE BGBP'!$C$2:$BW$2,'BP Test'!D$4,'Final FTE BGBP'!$C56:$BW56)='Final FTE By Prog'!D56</f>
        <v>1</v>
      </c>
      <c r="E56" s="6" t="b">
        <f>SUMIF('Final FTE BGBP'!$C$2:$BW$2,'BP Test'!E$4,'Final FTE BGBP'!$C56:$BW56)='Final FTE By Prog'!E56</f>
        <v>1</v>
      </c>
      <c r="F56" s="6" t="b">
        <f>SUMIF('Final FTE BGBP'!$C$2:$BW$2,'BP Test'!F$4,'Final FTE BGBP'!$C56:$BW56)='Final FTE By Prog'!F56</f>
        <v>1</v>
      </c>
      <c r="G56" s="6" t="b">
        <f>SUMIF('Final FTE BGBP'!$C$2:$BW$2,'BP Test'!G$4,'Final FTE BGBP'!$C56:$BW56)='Final FTE By Prog'!G56</f>
        <v>1</v>
      </c>
      <c r="H56" s="6" t="b">
        <f>SUMIF('Final FTE BGBP'!$C$2:$BW$2,'BP Test'!H$4,'Final FTE BGBP'!$C56:$BW56)='Final FTE By Prog'!H56</f>
        <v>1</v>
      </c>
      <c r="I56" s="6" t="b">
        <f>SUMIF('Final FTE BGBP'!$C$2:$BW$2,'BP Test'!I$4,'Final FTE BGBP'!$C56:$BW56)='Final FTE By Prog'!I56</f>
        <v>1</v>
      </c>
      <c r="J56" s="6" t="b">
        <f>SUMIF('Final FTE BGBP'!$C$2:$BW$2,'BP Test'!J$4,'Final FTE BGBP'!$C56:$BW56)='Final FTE By Prog'!J56</f>
        <v>1</v>
      </c>
      <c r="K56" s="6" t="b">
        <f>SUMIF('Final FTE BGBP'!$C$2:$BW$2,'BP Test'!K$4,'Final FTE BGBP'!$C56:$BW56)='Final FTE By Prog'!K56</f>
        <v>1</v>
      </c>
      <c r="L56" s="6" t="b">
        <f>SUMIF('Final FTE BGBP'!$C$2:$BW$2,'BP Test'!L$4,'Final FTE BGBP'!$C56:$BW56)='Final FTE By Prog'!L56</f>
        <v>1</v>
      </c>
      <c r="M56" s="6" t="b">
        <f>'Final FTE BGBP'!BX56='Final FTE By Prog'!M56</f>
        <v>1</v>
      </c>
      <c r="N56" s="6"/>
      <c r="O56" s="6"/>
      <c r="P56" s="6"/>
      <c r="Q56" s="6"/>
    </row>
    <row r="57" spans="1:17" ht="15">
      <c r="A57" s="6">
        <v>53</v>
      </c>
      <c r="B57" s="6" t="s">
        <v>64</v>
      </c>
      <c r="C57" s="6" t="b">
        <f>SUMIF('Final FTE BGBP'!$C$2:$BW$2,'BP Test'!C$4,'Final FTE BGBP'!$C57:$BW57)='Final FTE By Prog'!C57</f>
        <v>1</v>
      </c>
      <c r="D57" s="6" t="b">
        <f>SUMIF('Final FTE BGBP'!$C$2:$BW$2,'BP Test'!D$4,'Final FTE BGBP'!$C57:$BW57)='Final FTE By Prog'!D57</f>
        <v>1</v>
      </c>
      <c r="E57" s="6" t="b">
        <f>SUMIF('Final FTE BGBP'!$C$2:$BW$2,'BP Test'!E$4,'Final FTE BGBP'!$C57:$BW57)='Final FTE By Prog'!E57</f>
        <v>1</v>
      </c>
      <c r="F57" s="6" t="b">
        <f>SUMIF('Final FTE BGBP'!$C$2:$BW$2,'BP Test'!F$4,'Final FTE BGBP'!$C57:$BW57)='Final FTE By Prog'!F57</f>
        <v>1</v>
      </c>
      <c r="G57" s="6" t="b">
        <f>SUMIF('Final FTE BGBP'!$C$2:$BW$2,'BP Test'!G$4,'Final FTE BGBP'!$C57:$BW57)='Final FTE By Prog'!G57</f>
        <v>1</v>
      </c>
      <c r="H57" s="6" t="b">
        <f>SUMIF('Final FTE BGBP'!$C$2:$BW$2,'BP Test'!H$4,'Final FTE BGBP'!$C57:$BW57)='Final FTE By Prog'!H57</f>
        <v>1</v>
      </c>
      <c r="I57" s="6" t="b">
        <f>SUMIF('Final FTE BGBP'!$C$2:$BW$2,'BP Test'!I$4,'Final FTE BGBP'!$C57:$BW57)='Final FTE By Prog'!I57</f>
        <v>1</v>
      </c>
      <c r="J57" s="6" t="b">
        <f>SUMIF('Final FTE BGBP'!$C$2:$BW$2,'BP Test'!J$4,'Final FTE BGBP'!$C57:$BW57)='Final FTE By Prog'!J57</f>
        <v>1</v>
      </c>
      <c r="K57" s="6" t="b">
        <f>SUMIF('Final FTE BGBP'!$C$2:$BW$2,'BP Test'!K$4,'Final FTE BGBP'!$C57:$BW57)='Final FTE By Prog'!K57</f>
        <v>1</v>
      </c>
      <c r="L57" s="6" t="b">
        <f>SUMIF('Final FTE BGBP'!$C$2:$BW$2,'BP Test'!L$4,'Final FTE BGBP'!$C57:$BW57)='Final FTE By Prog'!L57</f>
        <v>1</v>
      </c>
      <c r="M57" s="6" t="b">
        <f>'Final FTE BGBP'!BX57='Final FTE By Prog'!M57</f>
        <v>1</v>
      </c>
      <c r="N57" s="6"/>
      <c r="O57" s="6"/>
      <c r="P57" s="6"/>
      <c r="Q57" s="6"/>
    </row>
    <row r="58" spans="1:17" ht="15">
      <c r="A58" s="6">
        <v>54</v>
      </c>
      <c r="B58" s="6" t="s">
        <v>65</v>
      </c>
      <c r="C58" s="6" t="b">
        <f>SUMIF('Final FTE BGBP'!$C$2:$BW$2,'BP Test'!C$4,'Final FTE BGBP'!$C58:$BW58)='Final FTE By Prog'!C58</f>
        <v>1</v>
      </c>
      <c r="D58" s="6" t="b">
        <f>SUMIF('Final FTE BGBP'!$C$2:$BW$2,'BP Test'!D$4,'Final FTE BGBP'!$C58:$BW58)='Final FTE By Prog'!D58</f>
        <v>1</v>
      </c>
      <c r="E58" s="6" t="b">
        <f>SUMIF('Final FTE BGBP'!$C$2:$BW$2,'BP Test'!E$4,'Final FTE BGBP'!$C58:$BW58)='Final FTE By Prog'!E58</f>
        <v>1</v>
      </c>
      <c r="F58" s="6" t="b">
        <f>SUMIF('Final FTE BGBP'!$C$2:$BW$2,'BP Test'!F$4,'Final FTE BGBP'!$C58:$BW58)='Final FTE By Prog'!F58</f>
        <v>1</v>
      </c>
      <c r="G58" s="6" t="b">
        <f>SUMIF('Final FTE BGBP'!$C$2:$BW$2,'BP Test'!G$4,'Final FTE BGBP'!$C58:$BW58)='Final FTE By Prog'!G58</f>
        <v>1</v>
      </c>
      <c r="H58" s="6" t="b">
        <f>SUMIF('Final FTE BGBP'!$C$2:$BW$2,'BP Test'!H$4,'Final FTE BGBP'!$C58:$BW58)='Final FTE By Prog'!H58</f>
        <v>1</v>
      </c>
      <c r="I58" s="6" t="b">
        <f>SUMIF('Final FTE BGBP'!$C$2:$BW$2,'BP Test'!I$4,'Final FTE BGBP'!$C58:$BW58)='Final FTE By Prog'!I58</f>
        <v>1</v>
      </c>
      <c r="J58" s="6" t="b">
        <f>SUMIF('Final FTE BGBP'!$C$2:$BW$2,'BP Test'!J$4,'Final FTE BGBP'!$C58:$BW58)='Final FTE By Prog'!J58</f>
        <v>1</v>
      </c>
      <c r="K58" s="6" t="b">
        <f>SUMIF('Final FTE BGBP'!$C$2:$BW$2,'BP Test'!K$4,'Final FTE BGBP'!$C58:$BW58)='Final FTE By Prog'!K58</f>
        <v>1</v>
      </c>
      <c r="L58" s="6" t="b">
        <f>SUMIF('Final FTE BGBP'!$C$2:$BW$2,'BP Test'!L$4,'Final FTE BGBP'!$C58:$BW58)='Final FTE By Prog'!L58</f>
        <v>1</v>
      </c>
      <c r="M58" s="6" t="b">
        <f>'Final FTE BGBP'!BX58='Final FTE By Prog'!M58</f>
        <v>1</v>
      </c>
      <c r="N58" s="6"/>
      <c r="O58" s="6"/>
      <c r="P58" s="6"/>
      <c r="Q58" s="6"/>
    </row>
    <row r="59" spans="1:17" ht="15">
      <c r="A59" s="6">
        <v>55</v>
      </c>
      <c r="B59" s="6" t="s">
        <v>66</v>
      </c>
      <c r="C59" s="6" t="b">
        <f>SUMIF('Final FTE BGBP'!$C$2:$BW$2,'BP Test'!C$4,'Final FTE BGBP'!$C59:$BW59)='Final FTE By Prog'!C59</f>
        <v>1</v>
      </c>
      <c r="D59" s="6" t="b">
        <f>SUMIF('Final FTE BGBP'!$C$2:$BW$2,'BP Test'!D$4,'Final FTE BGBP'!$C59:$BW59)='Final FTE By Prog'!D59</f>
        <v>1</v>
      </c>
      <c r="E59" s="6" t="b">
        <f>SUMIF('Final FTE BGBP'!$C$2:$BW$2,'BP Test'!E$4,'Final FTE BGBP'!$C59:$BW59)='Final FTE By Prog'!E59</f>
        <v>1</v>
      </c>
      <c r="F59" s="6" t="b">
        <f>SUMIF('Final FTE BGBP'!$C$2:$BW$2,'BP Test'!F$4,'Final FTE BGBP'!$C59:$BW59)='Final FTE By Prog'!F59</f>
        <v>1</v>
      </c>
      <c r="G59" s="6" t="b">
        <f>SUMIF('Final FTE BGBP'!$C$2:$BW$2,'BP Test'!G$4,'Final FTE BGBP'!$C59:$BW59)='Final FTE By Prog'!G59</f>
        <v>1</v>
      </c>
      <c r="H59" s="6" t="b">
        <f>SUMIF('Final FTE BGBP'!$C$2:$BW$2,'BP Test'!H$4,'Final FTE BGBP'!$C59:$BW59)='Final FTE By Prog'!H59</f>
        <v>1</v>
      </c>
      <c r="I59" s="6" t="b">
        <f>SUMIF('Final FTE BGBP'!$C$2:$BW$2,'BP Test'!I$4,'Final FTE BGBP'!$C59:$BW59)='Final FTE By Prog'!I59</f>
        <v>1</v>
      </c>
      <c r="J59" s="6" t="b">
        <f>SUMIF('Final FTE BGBP'!$C$2:$BW$2,'BP Test'!J$4,'Final FTE BGBP'!$C59:$BW59)='Final FTE By Prog'!J59</f>
        <v>1</v>
      </c>
      <c r="K59" s="6" t="b">
        <f>SUMIF('Final FTE BGBP'!$C$2:$BW$2,'BP Test'!K$4,'Final FTE BGBP'!$C59:$BW59)='Final FTE By Prog'!K59</f>
        <v>1</v>
      </c>
      <c r="L59" s="6" t="b">
        <f>SUMIF('Final FTE BGBP'!$C$2:$BW$2,'BP Test'!L$4,'Final FTE BGBP'!$C59:$BW59)='Final FTE By Prog'!L59</f>
        <v>1</v>
      </c>
      <c r="M59" s="6" t="b">
        <f>'Final FTE BGBP'!BX59='Final FTE By Prog'!M59</f>
        <v>1</v>
      </c>
      <c r="N59" s="6"/>
      <c r="O59" s="6"/>
      <c r="P59" s="6"/>
      <c r="Q59" s="6"/>
    </row>
    <row r="60" spans="1:17" ht="15">
      <c r="A60" s="6">
        <v>56</v>
      </c>
      <c r="B60" s="6" t="s">
        <v>67</v>
      </c>
      <c r="C60" s="6" t="b">
        <f>SUMIF('Final FTE BGBP'!$C$2:$BW$2,'BP Test'!C$4,'Final FTE BGBP'!$C60:$BW60)='Final FTE By Prog'!C60</f>
        <v>1</v>
      </c>
      <c r="D60" s="6" t="b">
        <f>SUMIF('Final FTE BGBP'!$C$2:$BW$2,'BP Test'!D$4,'Final FTE BGBP'!$C60:$BW60)='Final FTE By Prog'!D60</f>
        <v>1</v>
      </c>
      <c r="E60" s="6" t="b">
        <f>SUMIF('Final FTE BGBP'!$C$2:$BW$2,'BP Test'!E$4,'Final FTE BGBP'!$C60:$BW60)='Final FTE By Prog'!E60</f>
        <v>1</v>
      </c>
      <c r="F60" s="6" t="b">
        <f>SUMIF('Final FTE BGBP'!$C$2:$BW$2,'BP Test'!F$4,'Final FTE BGBP'!$C60:$BW60)='Final FTE By Prog'!F60</f>
        <v>1</v>
      </c>
      <c r="G60" s="6" t="b">
        <f>SUMIF('Final FTE BGBP'!$C$2:$BW$2,'BP Test'!G$4,'Final FTE BGBP'!$C60:$BW60)='Final FTE By Prog'!G60</f>
        <v>1</v>
      </c>
      <c r="H60" s="6" t="b">
        <f>SUMIF('Final FTE BGBP'!$C$2:$BW$2,'BP Test'!H$4,'Final FTE BGBP'!$C60:$BW60)='Final FTE By Prog'!H60</f>
        <v>1</v>
      </c>
      <c r="I60" s="6" t="b">
        <f>SUMIF('Final FTE BGBP'!$C$2:$BW$2,'BP Test'!I$4,'Final FTE BGBP'!$C60:$BW60)='Final FTE By Prog'!I60</f>
        <v>1</v>
      </c>
      <c r="J60" s="6" t="b">
        <f>SUMIF('Final FTE BGBP'!$C$2:$BW$2,'BP Test'!J$4,'Final FTE BGBP'!$C60:$BW60)='Final FTE By Prog'!J60</f>
        <v>1</v>
      </c>
      <c r="K60" s="6" t="b">
        <f>SUMIF('Final FTE BGBP'!$C$2:$BW$2,'BP Test'!K$4,'Final FTE BGBP'!$C60:$BW60)='Final FTE By Prog'!K60</f>
        <v>1</v>
      </c>
      <c r="L60" s="6" t="b">
        <f>SUMIF('Final FTE BGBP'!$C$2:$BW$2,'BP Test'!L$4,'Final FTE BGBP'!$C60:$BW60)='Final FTE By Prog'!L60</f>
        <v>1</v>
      </c>
      <c r="M60" s="6" t="b">
        <f>'Final FTE BGBP'!BX60='Final FTE By Prog'!M60</f>
        <v>1</v>
      </c>
      <c r="N60" s="6"/>
      <c r="O60" s="6"/>
      <c r="P60" s="6"/>
      <c r="Q60" s="6"/>
    </row>
    <row r="61" spans="1:17" ht="15">
      <c r="A61" s="6">
        <v>57</v>
      </c>
      <c r="B61" s="6" t="s">
        <v>68</v>
      </c>
      <c r="C61" s="6" t="b">
        <f>SUMIF('Final FTE BGBP'!$C$2:$BW$2,'BP Test'!C$4,'Final FTE BGBP'!$C61:$BW61)='Final FTE By Prog'!C61</f>
        <v>1</v>
      </c>
      <c r="D61" s="6" t="b">
        <f>SUMIF('Final FTE BGBP'!$C$2:$BW$2,'BP Test'!D$4,'Final FTE BGBP'!$C61:$BW61)='Final FTE By Prog'!D61</f>
        <v>1</v>
      </c>
      <c r="E61" s="6" t="b">
        <f>SUMIF('Final FTE BGBP'!$C$2:$BW$2,'BP Test'!E$4,'Final FTE BGBP'!$C61:$BW61)='Final FTE By Prog'!E61</f>
        <v>1</v>
      </c>
      <c r="F61" s="6" t="b">
        <f>SUMIF('Final FTE BGBP'!$C$2:$BW$2,'BP Test'!F$4,'Final FTE BGBP'!$C61:$BW61)='Final FTE By Prog'!F61</f>
        <v>1</v>
      </c>
      <c r="G61" s="6" t="b">
        <f>SUMIF('Final FTE BGBP'!$C$2:$BW$2,'BP Test'!G$4,'Final FTE BGBP'!$C61:$BW61)='Final FTE By Prog'!G61</f>
        <v>1</v>
      </c>
      <c r="H61" s="6" t="b">
        <f>SUMIF('Final FTE BGBP'!$C$2:$BW$2,'BP Test'!H$4,'Final FTE BGBP'!$C61:$BW61)='Final FTE By Prog'!H61</f>
        <v>1</v>
      </c>
      <c r="I61" s="6" t="b">
        <f>SUMIF('Final FTE BGBP'!$C$2:$BW$2,'BP Test'!I$4,'Final FTE BGBP'!$C61:$BW61)='Final FTE By Prog'!I61</f>
        <v>1</v>
      </c>
      <c r="J61" s="6" t="b">
        <f>SUMIF('Final FTE BGBP'!$C$2:$BW$2,'BP Test'!J$4,'Final FTE BGBP'!$C61:$BW61)='Final FTE By Prog'!J61</f>
        <v>1</v>
      </c>
      <c r="K61" s="6" t="b">
        <f>SUMIF('Final FTE BGBP'!$C$2:$BW$2,'BP Test'!K$4,'Final FTE BGBP'!$C61:$BW61)='Final FTE By Prog'!K61</f>
        <v>1</v>
      </c>
      <c r="L61" s="6" t="b">
        <f>SUMIF('Final FTE BGBP'!$C$2:$BW$2,'BP Test'!L$4,'Final FTE BGBP'!$C61:$BW61)='Final FTE By Prog'!L61</f>
        <v>1</v>
      </c>
      <c r="M61" s="6" t="b">
        <f>'Final FTE BGBP'!BX61='Final FTE By Prog'!M61</f>
        <v>1</v>
      </c>
      <c r="N61" s="6"/>
      <c r="O61" s="6"/>
      <c r="P61" s="6"/>
      <c r="Q61" s="6"/>
    </row>
    <row r="62" spans="1:17" ht="15">
      <c r="A62" s="6">
        <v>58</v>
      </c>
      <c r="B62" s="6" t="s">
        <v>69</v>
      </c>
      <c r="C62" s="6" t="b">
        <f>SUMIF('Final FTE BGBP'!$C$2:$BW$2,'BP Test'!C$4,'Final FTE BGBP'!$C62:$BW62)='Final FTE By Prog'!C62</f>
        <v>1</v>
      </c>
      <c r="D62" s="6" t="b">
        <f>SUMIF('Final FTE BGBP'!$C$2:$BW$2,'BP Test'!D$4,'Final FTE BGBP'!$C62:$BW62)='Final FTE By Prog'!D62</f>
        <v>1</v>
      </c>
      <c r="E62" s="6" t="b">
        <f>SUMIF('Final FTE BGBP'!$C$2:$BW$2,'BP Test'!E$4,'Final FTE BGBP'!$C62:$BW62)='Final FTE By Prog'!E62</f>
        <v>1</v>
      </c>
      <c r="F62" s="6" t="b">
        <f>SUMIF('Final FTE BGBP'!$C$2:$BW$2,'BP Test'!F$4,'Final FTE BGBP'!$C62:$BW62)='Final FTE By Prog'!F62</f>
        <v>1</v>
      </c>
      <c r="G62" s="6" t="b">
        <f>SUMIF('Final FTE BGBP'!$C$2:$BW$2,'BP Test'!G$4,'Final FTE BGBP'!$C62:$BW62)='Final FTE By Prog'!G62</f>
        <v>1</v>
      </c>
      <c r="H62" s="6" t="b">
        <f>SUMIF('Final FTE BGBP'!$C$2:$BW$2,'BP Test'!H$4,'Final FTE BGBP'!$C62:$BW62)='Final FTE By Prog'!H62</f>
        <v>1</v>
      </c>
      <c r="I62" s="6" t="b">
        <f>SUMIF('Final FTE BGBP'!$C$2:$BW$2,'BP Test'!I$4,'Final FTE BGBP'!$C62:$BW62)='Final FTE By Prog'!I62</f>
        <v>1</v>
      </c>
      <c r="J62" s="6" t="b">
        <f>SUMIF('Final FTE BGBP'!$C$2:$BW$2,'BP Test'!J$4,'Final FTE BGBP'!$C62:$BW62)='Final FTE By Prog'!J62</f>
        <v>1</v>
      </c>
      <c r="K62" s="6" t="b">
        <f>SUMIF('Final FTE BGBP'!$C$2:$BW$2,'BP Test'!K$4,'Final FTE BGBP'!$C62:$BW62)='Final FTE By Prog'!K62</f>
        <v>1</v>
      </c>
      <c r="L62" s="6" t="b">
        <f>SUMIF('Final FTE BGBP'!$C$2:$BW$2,'BP Test'!L$4,'Final FTE BGBP'!$C62:$BW62)='Final FTE By Prog'!L62</f>
        <v>1</v>
      </c>
      <c r="M62" s="6" t="b">
        <f>'Final FTE BGBP'!BX62='Final FTE By Prog'!M62</f>
        <v>1</v>
      </c>
      <c r="N62" s="6"/>
      <c r="O62" s="6"/>
      <c r="P62" s="6"/>
      <c r="Q62" s="6"/>
    </row>
    <row r="63" spans="1:17" ht="15">
      <c r="A63" s="6">
        <v>59</v>
      </c>
      <c r="B63" s="6" t="s">
        <v>70</v>
      </c>
      <c r="C63" s="6" t="b">
        <f>SUMIF('Final FTE BGBP'!$C$2:$BW$2,'BP Test'!C$4,'Final FTE BGBP'!$C63:$BW63)='Final FTE By Prog'!C63</f>
        <v>1</v>
      </c>
      <c r="D63" s="6" t="b">
        <f>SUMIF('Final FTE BGBP'!$C$2:$BW$2,'BP Test'!D$4,'Final FTE BGBP'!$C63:$BW63)='Final FTE By Prog'!D63</f>
        <v>1</v>
      </c>
      <c r="E63" s="6" t="b">
        <f>SUMIF('Final FTE BGBP'!$C$2:$BW$2,'BP Test'!E$4,'Final FTE BGBP'!$C63:$BW63)='Final FTE By Prog'!E63</f>
        <v>1</v>
      </c>
      <c r="F63" s="6" t="b">
        <f>SUMIF('Final FTE BGBP'!$C$2:$BW$2,'BP Test'!F$4,'Final FTE BGBP'!$C63:$BW63)='Final FTE By Prog'!F63</f>
        <v>1</v>
      </c>
      <c r="G63" s="6" t="b">
        <f>SUMIF('Final FTE BGBP'!$C$2:$BW$2,'BP Test'!G$4,'Final FTE BGBP'!$C63:$BW63)='Final FTE By Prog'!G63</f>
        <v>1</v>
      </c>
      <c r="H63" s="6" t="b">
        <f>SUMIF('Final FTE BGBP'!$C$2:$BW$2,'BP Test'!H$4,'Final FTE BGBP'!$C63:$BW63)='Final FTE By Prog'!H63</f>
        <v>1</v>
      </c>
      <c r="I63" s="6" t="b">
        <f>SUMIF('Final FTE BGBP'!$C$2:$BW$2,'BP Test'!I$4,'Final FTE BGBP'!$C63:$BW63)='Final FTE By Prog'!I63</f>
        <v>1</v>
      </c>
      <c r="J63" s="6" t="b">
        <f>SUMIF('Final FTE BGBP'!$C$2:$BW$2,'BP Test'!J$4,'Final FTE BGBP'!$C63:$BW63)='Final FTE By Prog'!J63</f>
        <v>1</v>
      </c>
      <c r="K63" s="6" t="b">
        <f>SUMIF('Final FTE BGBP'!$C$2:$BW$2,'BP Test'!K$4,'Final FTE BGBP'!$C63:$BW63)='Final FTE By Prog'!K63</f>
        <v>1</v>
      </c>
      <c r="L63" s="6" t="b">
        <f>SUMIF('Final FTE BGBP'!$C$2:$BW$2,'BP Test'!L$4,'Final FTE BGBP'!$C63:$BW63)='Final FTE By Prog'!L63</f>
        <v>1</v>
      </c>
      <c r="M63" s="6" t="b">
        <f>'Final FTE BGBP'!BX63='Final FTE By Prog'!M63</f>
        <v>1</v>
      </c>
      <c r="N63" s="6"/>
      <c r="O63" s="6"/>
      <c r="P63" s="6"/>
      <c r="Q63" s="6"/>
    </row>
    <row r="64" spans="1:17" ht="15">
      <c r="A64" s="6">
        <v>60</v>
      </c>
      <c r="B64" s="6" t="s">
        <v>71</v>
      </c>
      <c r="C64" s="6" t="b">
        <f>SUMIF('Final FTE BGBP'!$C$2:$BW$2,'BP Test'!C$4,'Final FTE BGBP'!$C64:$BW64)='Final FTE By Prog'!C64</f>
        <v>1</v>
      </c>
      <c r="D64" s="6" t="b">
        <f>SUMIF('Final FTE BGBP'!$C$2:$BW$2,'BP Test'!D$4,'Final FTE BGBP'!$C64:$BW64)='Final FTE By Prog'!D64</f>
        <v>1</v>
      </c>
      <c r="E64" s="6" t="b">
        <f>SUMIF('Final FTE BGBP'!$C$2:$BW$2,'BP Test'!E$4,'Final FTE BGBP'!$C64:$BW64)='Final FTE By Prog'!E64</f>
        <v>1</v>
      </c>
      <c r="F64" s="6" t="b">
        <f>SUMIF('Final FTE BGBP'!$C$2:$BW$2,'BP Test'!F$4,'Final FTE BGBP'!$C64:$BW64)='Final FTE By Prog'!F64</f>
        <v>1</v>
      </c>
      <c r="G64" s="6" t="b">
        <f>SUMIF('Final FTE BGBP'!$C$2:$BW$2,'BP Test'!G$4,'Final FTE BGBP'!$C64:$BW64)='Final FTE By Prog'!G64</f>
        <v>1</v>
      </c>
      <c r="H64" s="6" t="b">
        <f>SUMIF('Final FTE BGBP'!$C$2:$BW$2,'BP Test'!H$4,'Final FTE BGBP'!$C64:$BW64)='Final FTE By Prog'!H64</f>
        <v>1</v>
      </c>
      <c r="I64" s="6" t="b">
        <f>SUMIF('Final FTE BGBP'!$C$2:$BW$2,'BP Test'!I$4,'Final FTE BGBP'!$C64:$BW64)='Final FTE By Prog'!I64</f>
        <v>1</v>
      </c>
      <c r="J64" s="6" t="b">
        <f>SUMIF('Final FTE BGBP'!$C$2:$BW$2,'BP Test'!J$4,'Final FTE BGBP'!$C64:$BW64)='Final FTE By Prog'!J64</f>
        <v>1</v>
      </c>
      <c r="K64" s="6" t="b">
        <f>SUMIF('Final FTE BGBP'!$C$2:$BW$2,'BP Test'!K$4,'Final FTE BGBP'!$C64:$BW64)='Final FTE By Prog'!K64</f>
        <v>1</v>
      </c>
      <c r="L64" s="6" t="b">
        <f>SUMIF('Final FTE BGBP'!$C$2:$BW$2,'BP Test'!L$4,'Final FTE BGBP'!$C64:$BW64)='Final FTE By Prog'!L64</f>
        <v>1</v>
      </c>
      <c r="M64" s="6" t="b">
        <f>'Final FTE BGBP'!BX64='Final FTE By Prog'!M64</f>
        <v>1</v>
      </c>
      <c r="N64" s="6"/>
      <c r="O64" s="6"/>
      <c r="P64" s="6"/>
      <c r="Q64" s="6"/>
    </row>
    <row r="65" spans="1:17" ht="15">
      <c r="A65" s="6">
        <v>61</v>
      </c>
      <c r="B65" s="6" t="s">
        <v>72</v>
      </c>
      <c r="C65" s="6" t="b">
        <f>SUMIF('Final FTE BGBP'!$C$2:$BW$2,'BP Test'!C$4,'Final FTE BGBP'!$C65:$BW65)='Final FTE By Prog'!C65</f>
        <v>1</v>
      </c>
      <c r="D65" s="6" t="b">
        <f>SUMIF('Final FTE BGBP'!$C$2:$BW$2,'BP Test'!D$4,'Final FTE BGBP'!$C65:$BW65)='Final FTE By Prog'!D65</f>
        <v>1</v>
      </c>
      <c r="E65" s="6" t="b">
        <f>SUMIF('Final FTE BGBP'!$C$2:$BW$2,'BP Test'!E$4,'Final FTE BGBP'!$C65:$BW65)='Final FTE By Prog'!E65</f>
        <v>1</v>
      </c>
      <c r="F65" s="6" t="b">
        <f>SUMIF('Final FTE BGBP'!$C$2:$BW$2,'BP Test'!F$4,'Final FTE BGBP'!$C65:$BW65)='Final FTE By Prog'!F65</f>
        <v>1</v>
      </c>
      <c r="G65" s="6" t="b">
        <f>SUMIF('Final FTE BGBP'!$C$2:$BW$2,'BP Test'!G$4,'Final FTE BGBP'!$C65:$BW65)='Final FTE By Prog'!G65</f>
        <v>1</v>
      </c>
      <c r="H65" s="6" t="b">
        <f>SUMIF('Final FTE BGBP'!$C$2:$BW$2,'BP Test'!H$4,'Final FTE BGBP'!$C65:$BW65)='Final FTE By Prog'!H65</f>
        <v>1</v>
      </c>
      <c r="I65" s="6" t="b">
        <f>SUMIF('Final FTE BGBP'!$C$2:$BW$2,'BP Test'!I$4,'Final FTE BGBP'!$C65:$BW65)='Final FTE By Prog'!I65</f>
        <v>1</v>
      </c>
      <c r="J65" s="6" t="b">
        <f>SUMIF('Final FTE BGBP'!$C$2:$BW$2,'BP Test'!J$4,'Final FTE BGBP'!$C65:$BW65)='Final FTE By Prog'!J65</f>
        <v>1</v>
      </c>
      <c r="K65" s="6" t="b">
        <f>SUMIF('Final FTE BGBP'!$C$2:$BW$2,'BP Test'!K$4,'Final FTE BGBP'!$C65:$BW65)='Final FTE By Prog'!K65</f>
        <v>1</v>
      </c>
      <c r="L65" s="6" t="b">
        <f>SUMIF('Final FTE BGBP'!$C$2:$BW$2,'BP Test'!L$4,'Final FTE BGBP'!$C65:$BW65)='Final FTE By Prog'!L65</f>
        <v>1</v>
      </c>
      <c r="M65" s="6" t="b">
        <f>'Final FTE BGBP'!BX65='Final FTE By Prog'!M65</f>
        <v>1</v>
      </c>
      <c r="N65" s="6"/>
      <c r="O65" s="6"/>
      <c r="P65" s="6"/>
      <c r="Q65" s="6"/>
    </row>
    <row r="66" spans="1:17" ht="15">
      <c r="A66" s="6">
        <v>62</v>
      </c>
      <c r="B66" s="6" t="s">
        <v>73</v>
      </c>
      <c r="C66" s="6" t="b">
        <f>SUMIF('Final FTE BGBP'!$C$2:$BW$2,'BP Test'!C$4,'Final FTE BGBP'!$C66:$BW66)='Final FTE By Prog'!C66</f>
        <v>1</v>
      </c>
      <c r="D66" s="6" t="b">
        <f>SUMIF('Final FTE BGBP'!$C$2:$BW$2,'BP Test'!D$4,'Final FTE BGBP'!$C66:$BW66)='Final FTE By Prog'!D66</f>
        <v>1</v>
      </c>
      <c r="E66" s="6" t="b">
        <f>SUMIF('Final FTE BGBP'!$C$2:$BW$2,'BP Test'!E$4,'Final FTE BGBP'!$C66:$BW66)='Final FTE By Prog'!E66</f>
        <v>1</v>
      </c>
      <c r="F66" s="6" t="b">
        <f>SUMIF('Final FTE BGBP'!$C$2:$BW$2,'BP Test'!F$4,'Final FTE BGBP'!$C66:$BW66)='Final FTE By Prog'!F66</f>
        <v>1</v>
      </c>
      <c r="G66" s="6" t="b">
        <f>SUMIF('Final FTE BGBP'!$C$2:$BW$2,'BP Test'!G$4,'Final FTE BGBP'!$C66:$BW66)='Final FTE By Prog'!G66</f>
        <v>1</v>
      </c>
      <c r="H66" s="6" t="b">
        <f>SUMIF('Final FTE BGBP'!$C$2:$BW$2,'BP Test'!H$4,'Final FTE BGBP'!$C66:$BW66)='Final FTE By Prog'!H66</f>
        <v>1</v>
      </c>
      <c r="I66" s="6" t="b">
        <f>SUMIF('Final FTE BGBP'!$C$2:$BW$2,'BP Test'!I$4,'Final FTE BGBP'!$C66:$BW66)='Final FTE By Prog'!I66</f>
        <v>1</v>
      </c>
      <c r="J66" s="6" t="b">
        <f>SUMIF('Final FTE BGBP'!$C$2:$BW$2,'BP Test'!J$4,'Final FTE BGBP'!$C66:$BW66)='Final FTE By Prog'!J66</f>
        <v>1</v>
      </c>
      <c r="K66" s="6" t="b">
        <f>SUMIF('Final FTE BGBP'!$C$2:$BW$2,'BP Test'!K$4,'Final FTE BGBP'!$C66:$BW66)='Final FTE By Prog'!K66</f>
        <v>1</v>
      </c>
      <c r="L66" s="6" t="b">
        <f>SUMIF('Final FTE BGBP'!$C$2:$BW$2,'BP Test'!L$4,'Final FTE BGBP'!$C66:$BW66)='Final FTE By Prog'!L66</f>
        <v>1</v>
      </c>
      <c r="M66" s="6" t="b">
        <f>'Final FTE BGBP'!BX66='Final FTE By Prog'!M66</f>
        <v>1</v>
      </c>
      <c r="N66" s="6"/>
      <c r="O66" s="6"/>
      <c r="P66" s="6"/>
      <c r="Q66" s="6"/>
    </row>
    <row r="67" spans="1:17" ht="15">
      <c r="A67" s="6">
        <v>63</v>
      </c>
      <c r="B67" s="6" t="s">
        <v>74</v>
      </c>
      <c r="C67" s="6" t="b">
        <f>SUMIF('Final FTE BGBP'!$C$2:$BW$2,'BP Test'!C$4,'Final FTE BGBP'!$C67:$BW67)='Final FTE By Prog'!C67</f>
        <v>1</v>
      </c>
      <c r="D67" s="6" t="b">
        <f>SUMIF('Final FTE BGBP'!$C$2:$BW$2,'BP Test'!D$4,'Final FTE BGBP'!$C67:$BW67)='Final FTE By Prog'!D67</f>
        <v>1</v>
      </c>
      <c r="E67" s="6" t="b">
        <f>SUMIF('Final FTE BGBP'!$C$2:$BW$2,'BP Test'!E$4,'Final FTE BGBP'!$C67:$BW67)='Final FTE By Prog'!E67</f>
        <v>1</v>
      </c>
      <c r="F67" s="6" t="b">
        <f>SUMIF('Final FTE BGBP'!$C$2:$BW$2,'BP Test'!F$4,'Final FTE BGBP'!$C67:$BW67)='Final FTE By Prog'!F67</f>
        <v>1</v>
      </c>
      <c r="G67" s="6" t="b">
        <f>SUMIF('Final FTE BGBP'!$C$2:$BW$2,'BP Test'!G$4,'Final FTE BGBP'!$C67:$BW67)='Final FTE By Prog'!G67</f>
        <v>1</v>
      </c>
      <c r="H67" s="6" t="b">
        <f>SUMIF('Final FTE BGBP'!$C$2:$BW$2,'BP Test'!H$4,'Final FTE BGBP'!$C67:$BW67)='Final FTE By Prog'!H67</f>
        <v>1</v>
      </c>
      <c r="I67" s="6" t="b">
        <f>SUMIF('Final FTE BGBP'!$C$2:$BW$2,'BP Test'!I$4,'Final FTE BGBP'!$C67:$BW67)='Final FTE By Prog'!I67</f>
        <v>1</v>
      </c>
      <c r="J67" s="6" t="b">
        <f>SUMIF('Final FTE BGBP'!$C$2:$BW$2,'BP Test'!J$4,'Final FTE BGBP'!$C67:$BW67)='Final FTE By Prog'!J67</f>
        <v>1</v>
      </c>
      <c r="K67" s="6" t="b">
        <f>SUMIF('Final FTE BGBP'!$C$2:$BW$2,'BP Test'!K$4,'Final FTE BGBP'!$C67:$BW67)='Final FTE By Prog'!K67</f>
        <v>1</v>
      </c>
      <c r="L67" s="6" t="b">
        <f>SUMIF('Final FTE BGBP'!$C$2:$BW$2,'BP Test'!L$4,'Final FTE BGBP'!$C67:$BW67)='Final FTE By Prog'!L67</f>
        <v>1</v>
      </c>
      <c r="M67" s="6" t="b">
        <f>'Final FTE BGBP'!BX67='Final FTE By Prog'!M67</f>
        <v>1</v>
      </c>
      <c r="N67" s="6"/>
      <c r="O67" s="6"/>
      <c r="P67" s="6"/>
      <c r="Q67" s="6"/>
    </row>
    <row r="68" spans="1:17" ht="15">
      <c r="A68" s="6">
        <v>64</v>
      </c>
      <c r="B68" s="6" t="s">
        <v>75</v>
      </c>
      <c r="C68" s="6" t="b">
        <f>SUMIF('Final FTE BGBP'!$C$2:$BW$2,'BP Test'!C$4,'Final FTE BGBP'!$C68:$BW68)='Final FTE By Prog'!C68</f>
        <v>1</v>
      </c>
      <c r="D68" s="6" t="b">
        <f>SUMIF('Final FTE BGBP'!$C$2:$BW$2,'BP Test'!D$4,'Final FTE BGBP'!$C68:$BW68)='Final FTE By Prog'!D68</f>
        <v>1</v>
      </c>
      <c r="E68" s="6" t="b">
        <f>SUMIF('Final FTE BGBP'!$C$2:$BW$2,'BP Test'!E$4,'Final FTE BGBP'!$C68:$BW68)='Final FTE By Prog'!E68</f>
        <v>1</v>
      </c>
      <c r="F68" s="6" t="b">
        <f>SUMIF('Final FTE BGBP'!$C$2:$BW$2,'BP Test'!F$4,'Final FTE BGBP'!$C68:$BW68)='Final FTE By Prog'!F68</f>
        <v>1</v>
      </c>
      <c r="G68" s="6" t="b">
        <f>SUMIF('Final FTE BGBP'!$C$2:$BW$2,'BP Test'!G$4,'Final FTE BGBP'!$C68:$BW68)='Final FTE By Prog'!G68</f>
        <v>1</v>
      </c>
      <c r="H68" s="6" t="b">
        <f>SUMIF('Final FTE BGBP'!$C$2:$BW$2,'BP Test'!H$4,'Final FTE BGBP'!$C68:$BW68)='Final FTE By Prog'!H68</f>
        <v>1</v>
      </c>
      <c r="I68" s="6" t="b">
        <f>SUMIF('Final FTE BGBP'!$C$2:$BW$2,'BP Test'!I$4,'Final FTE BGBP'!$C68:$BW68)='Final FTE By Prog'!I68</f>
        <v>1</v>
      </c>
      <c r="J68" s="6" t="b">
        <f>SUMIF('Final FTE BGBP'!$C$2:$BW$2,'BP Test'!J$4,'Final FTE BGBP'!$C68:$BW68)='Final FTE By Prog'!J68</f>
        <v>1</v>
      </c>
      <c r="K68" s="6" t="b">
        <f>SUMIF('Final FTE BGBP'!$C$2:$BW$2,'BP Test'!K$4,'Final FTE BGBP'!$C68:$BW68)='Final FTE By Prog'!K68</f>
        <v>1</v>
      </c>
      <c r="L68" s="6" t="b">
        <f>SUMIF('Final FTE BGBP'!$C$2:$BW$2,'BP Test'!L$4,'Final FTE BGBP'!$C68:$BW68)='Final FTE By Prog'!L68</f>
        <v>1</v>
      </c>
      <c r="M68" s="6" t="b">
        <f>'Final FTE BGBP'!BX68='Final FTE By Prog'!M68</f>
        <v>1</v>
      </c>
      <c r="N68" s="6"/>
      <c r="O68" s="6"/>
      <c r="P68" s="6"/>
      <c r="Q68" s="6"/>
    </row>
    <row r="69" spans="1:17" ht="15">
      <c r="A69" s="6">
        <v>65</v>
      </c>
      <c r="B69" s="6" t="s">
        <v>76</v>
      </c>
      <c r="C69" s="6" t="b">
        <f>SUMIF('Final FTE BGBP'!$C$2:$BW$2,'BP Test'!C$4,'Final FTE BGBP'!$C69:$BW69)='Final FTE By Prog'!C69</f>
        <v>1</v>
      </c>
      <c r="D69" s="6" t="b">
        <f>SUMIF('Final FTE BGBP'!$C$2:$BW$2,'BP Test'!D$4,'Final FTE BGBP'!$C69:$BW69)='Final FTE By Prog'!D69</f>
        <v>1</v>
      </c>
      <c r="E69" s="6" t="b">
        <f>SUMIF('Final FTE BGBP'!$C$2:$BW$2,'BP Test'!E$4,'Final FTE BGBP'!$C69:$BW69)='Final FTE By Prog'!E69</f>
        <v>1</v>
      </c>
      <c r="F69" s="6" t="b">
        <f>SUMIF('Final FTE BGBP'!$C$2:$BW$2,'BP Test'!F$4,'Final FTE BGBP'!$C69:$BW69)='Final FTE By Prog'!F69</f>
        <v>1</v>
      </c>
      <c r="G69" s="6" t="b">
        <f>SUMIF('Final FTE BGBP'!$C$2:$BW$2,'BP Test'!G$4,'Final FTE BGBP'!$C69:$BW69)='Final FTE By Prog'!G69</f>
        <v>1</v>
      </c>
      <c r="H69" s="6" t="b">
        <f>SUMIF('Final FTE BGBP'!$C$2:$BW$2,'BP Test'!H$4,'Final FTE BGBP'!$C69:$BW69)='Final FTE By Prog'!H69</f>
        <v>1</v>
      </c>
      <c r="I69" s="6" t="b">
        <f>SUMIF('Final FTE BGBP'!$C$2:$BW$2,'BP Test'!I$4,'Final FTE BGBP'!$C69:$BW69)='Final FTE By Prog'!I69</f>
        <v>1</v>
      </c>
      <c r="J69" s="6" t="b">
        <f>SUMIF('Final FTE BGBP'!$C$2:$BW$2,'BP Test'!J$4,'Final FTE BGBP'!$C69:$BW69)='Final FTE By Prog'!J69</f>
        <v>1</v>
      </c>
      <c r="K69" s="6" t="b">
        <f>SUMIF('Final FTE BGBP'!$C$2:$BW$2,'BP Test'!K$4,'Final FTE BGBP'!$C69:$BW69)='Final FTE By Prog'!K69</f>
        <v>1</v>
      </c>
      <c r="L69" s="6" t="b">
        <f>SUMIF('Final FTE BGBP'!$C$2:$BW$2,'BP Test'!L$4,'Final FTE BGBP'!$C69:$BW69)='Final FTE By Prog'!L69</f>
        <v>1</v>
      </c>
      <c r="M69" s="6" t="b">
        <f>'Final FTE BGBP'!BX69='Final FTE By Prog'!M69</f>
        <v>1</v>
      </c>
      <c r="N69" s="6"/>
      <c r="O69" s="6"/>
      <c r="P69" s="6"/>
      <c r="Q69" s="6"/>
    </row>
    <row r="70" spans="1:17" ht="15">
      <c r="A70" s="6">
        <v>66</v>
      </c>
      <c r="B70" s="6" t="s">
        <v>77</v>
      </c>
      <c r="C70" s="6" t="b">
        <f>SUMIF('Final FTE BGBP'!$C$2:$BW$2,'BP Test'!C$4,'Final FTE BGBP'!$C70:$BW70)='Final FTE By Prog'!C70</f>
        <v>1</v>
      </c>
      <c r="D70" s="6" t="b">
        <f>SUMIF('Final FTE BGBP'!$C$2:$BW$2,'BP Test'!D$4,'Final FTE BGBP'!$C70:$BW70)='Final FTE By Prog'!D70</f>
        <v>1</v>
      </c>
      <c r="E70" s="6" t="b">
        <f>SUMIF('Final FTE BGBP'!$C$2:$BW$2,'BP Test'!E$4,'Final FTE BGBP'!$C70:$BW70)='Final FTE By Prog'!E70</f>
        <v>1</v>
      </c>
      <c r="F70" s="6" t="b">
        <f>SUMIF('Final FTE BGBP'!$C$2:$BW$2,'BP Test'!F$4,'Final FTE BGBP'!$C70:$BW70)='Final FTE By Prog'!F70</f>
        <v>1</v>
      </c>
      <c r="G70" s="6" t="b">
        <f>SUMIF('Final FTE BGBP'!$C$2:$BW$2,'BP Test'!G$4,'Final FTE BGBP'!$C70:$BW70)='Final FTE By Prog'!G70</f>
        <v>1</v>
      </c>
      <c r="H70" s="6" t="b">
        <f>SUMIF('Final FTE BGBP'!$C$2:$BW$2,'BP Test'!H$4,'Final FTE BGBP'!$C70:$BW70)='Final FTE By Prog'!H70</f>
        <v>1</v>
      </c>
      <c r="I70" s="6" t="b">
        <f>SUMIF('Final FTE BGBP'!$C$2:$BW$2,'BP Test'!I$4,'Final FTE BGBP'!$C70:$BW70)='Final FTE By Prog'!I70</f>
        <v>1</v>
      </c>
      <c r="J70" s="6" t="b">
        <f>SUMIF('Final FTE BGBP'!$C$2:$BW$2,'BP Test'!J$4,'Final FTE BGBP'!$C70:$BW70)='Final FTE By Prog'!J70</f>
        <v>1</v>
      </c>
      <c r="K70" s="6" t="b">
        <f>SUMIF('Final FTE BGBP'!$C$2:$BW$2,'BP Test'!K$4,'Final FTE BGBP'!$C70:$BW70)='Final FTE By Prog'!K70</f>
        <v>1</v>
      </c>
      <c r="L70" s="6" t="b">
        <f>SUMIF('Final FTE BGBP'!$C$2:$BW$2,'BP Test'!L$4,'Final FTE BGBP'!$C70:$BW70)='Final FTE By Prog'!L70</f>
        <v>1</v>
      </c>
      <c r="M70" s="6" t="b">
        <f>'Final FTE BGBP'!BX70='Final FTE By Prog'!M70</f>
        <v>1</v>
      </c>
      <c r="N70" s="6"/>
      <c r="O70" s="6"/>
      <c r="P70" s="6"/>
      <c r="Q70" s="6"/>
    </row>
    <row r="71" spans="1:17" ht="15">
      <c r="A71" s="6">
        <v>67</v>
      </c>
      <c r="B71" s="6" t="s">
        <v>78</v>
      </c>
      <c r="C71" s="6" t="b">
        <f>SUMIF('Final FTE BGBP'!$C$2:$BW$2,'BP Test'!C$4,'Final FTE BGBP'!$C71:$BW71)='Final FTE By Prog'!C71</f>
        <v>1</v>
      </c>
      <c r="D71" s="6" t="b">
        <f>SUMIF('Final FTE BGBP'!$C$2:$BW$2,'BP Test'!D$4,'Final FTE BGBP'!$C71:$BW71)='Final FTE By Prog'!D71</f>
        <v>1</v>
      </c>
      <c r="E71" s="6" t="b">
        <f>SUMIF('Final FTE BGBP'!$C$2:$BW$2,'BP Test'!E$4,'Final FTE BGBP'!$C71:$BW71)='Final FTE By Prog'!E71</f>
        <v>1</v>
      </c>
      <c r="F71" s="6" t="b">
        <f>SUMIF('Final FTE BGBP'!$C$2:$BW$2,'BP Test'!F$4,'Final FTE BGBP'!$C71:$BW71)='Final FTE By Prog'!F71</f>
        <v>1</v>
      </c>
      <c r="G71" s="6" t="b">
        <f>SUMIF('Final FTE BGBP'!$C$2:$BW$2,'BP Test'!G$4,'Final FTE BGBP'!$C71:$BW71)='Final FTE By Prog'!G71</f>
        <v>1</v>
      </c>
      <c r="H71" s="6" t="b">
        <f>SUMIF('Final FTE BGBP'!$C$2:$BW$2,'BP Test'!H$4,'Final FTE BGBP'!$C71:$BW71)='Final FTE By Prog'!H71</f>
        <v>1</v>
      </c>
      <c r="I71" s="6" t="b">
        <f>SUMIF('Final FTE BGBP'!$C$2:$BW$2,'BP Test'!I$4,'Final FTE BGBP'!$C71:$BW71)='Final FTE By Prog'!I71</f>
        <v>1</v>
      </c>
      <c r="J71" s="6" t="b">
        <f>SUMIF('Final FTE BGBP'!$C$2:$BW$2,'BP Test'!J$4,'Final FTE BGBP'!$C71:$BW71)='Final FTE By Prog'!J71</f>
        <v>1</v>
      </c>
      <c r="K71" s="6" t="b">
        <f>SUMIF('Final FTE BGBP'!$C$2:$BW$2,'BP Test'!K$4,'Final FTE BGBP'!$C71:$BW71)='Final FTE By Prog'!K71</f>
        <v>1</v>
      </c>
      <c r="L71" s="6" t="b">
        <f>SUMIF('Final FTE BGBP'!$C$2:$BW$2,'BP Test'!L$4,'Final FTE BGBP'!$C71:$BW71)='Final FTE By Prog'!L71</f>
        <v>1</v>
      </c>
      <c r="M71" s="6" t="b">
        <f>'Final FTE BGBP'!BX71='Final FTE By Prog'!M71</f>
        <v>1</v>
      </c>
      <c r="N71" s="6"/>
      <c r="O71" s="6"/>
      <c r="P71" s="6"/>
      <c r="Q71" s="6"/>
    </row>
    <row r="72" spans="1:17" ht="15">
      <c r="A72" s="6">
        <v>68</v>
      </c>
      <c r="B72" s="6" t="s">
        <v>79</v>
      </c>
      <c r="C72" s="6" t="b">
        <f>SUMIF('Final FTE BGBP'!$C$2:$BW$2,'BP Test'!C$4,'Final FTE BGBP'!$C72:$BW72)='Final FTE By Prog'!C72</f>
        <v>1</v>
      </c>
      <c r="D72" s="6" t="b">
        <f>SUMIF('Final FTE BGBP'!$C$2:$BW$2,'BP Test'!D$4,'Final FTE BGBP'!$C72:$BW72)='Final FTE By Prog'!D72</f>
        <v>1</v>
      </c>
      <c r="E72" s="6" t="b">
        <f>SUMIF('Final FTE BGBP'!$C$2:$BW$2,'BP Test'!E$4,'Final FTE BGBP'!$C72:$BW72)='Final FTE By Prog'!E72</f>
        <v>1</v>
      </c>
      <c r="F72" s="6" t="b">
        <f>SUMIF('Final FTE BGBP'!$C$2:$BW$2,'BP Test'!F$4,'Final FTE BGBP'!$C72:$BW72)='Final FTE By Prog'!F72</f>
        <v>1</v>
      </c>
      <c r="G72" s="6" t="b">
        <f>SUMIF('Final FTE BGBP'!$C$2:$BW$2,'BP Test'!G$4,'Final FTE BGBP'!$C72:$BW72)='Final FTE By Prog'!G72</f>
        <v>1</v>
      </c>
      <c r="H72" s="6" t="b">
        <f>SUMIF('Final FTE BGBP'!$C$2:$BW$2,'BP Test'!H$4,'Final FTE BGBP'!$C72:$BW72)='Final FTE By Prog'!H72</f>
        <v>1</v>
      </c>
      <c r="I72" s="6" t="b">
        <f>SUMIF('Final FTE BGBP'!$C$2:$BW$2,'BP Test'!I$4,'Final FTE BGBP'!$C72:$BW72)='Final FTE By Prog'!I72</f>
        <v>1</v>
      </c>
      <c r="J72" s="6" t="b">
        <f>SUMIF('Final FTE BGBP'!$C$2:$BW$2,'BP Test'!J$4,'Final FTE BGBP'!$C72:$BW72)='Final FTE By Prog'!J72</f>
        <v>1</v>
      </c>
      <c r="K72" s="6" t="b">
        <f>SUMIF('Final FTE BGBP'!$C$2:$BW$2,'BP Test'!K$4,'Final FTE BGBP'!$C72:$BW72)='Final FTE By Prog'!K72</f>
        <v>1</v>
      </c>
      <c r="L72" s="6" t="b">
        <f>SUMIF('Final FTE BGBP'!$C$2:$BW$2,'BP Test'!L$4,'Final FTE BGBP'!$C72:$BW72)='Final FTE By Prog'!L72</f>
        <v>1</v>
      </c>
      <c r="M72" s="6" t="b">
        <f>'Final FTE BGBP'!BX72='Final FTE By Prog'!M72</f>
        <v>1</v>
      </c>
      <c r="N72" s="6"/>
      <c r="O72" s="6"/>
      <c r="P72" s="6"/>
      <c r="Q72" s="6"/>
    </row>
    <row r="73" spans="1:17" ht="15">
      <c r="A73" s="6">
        <v>69</v>
      </c>
      <c r="B73" s="6" t="s">
        <v>80</v>
      </c>
      <c r="C73" s="6" t="b">
        <f>SUMIF('Final FTE BGBP'!$C$2:$BW$2,'BP Test'!C$4,'Final FTE BGBP'!$C73:$BW73)='Final FTE By Prog'!C73</f>
        <v>1</v>
      </c>
      <c r="D73" s="6" t="b">
        <f>SUMIF('Final FTE BGBP'!$C$2:$BW$2,'BP Test'!D$4,'Final FTE BGBP'!$C73:$BW73)='Final FTE By Prog'!D73</f>
        <v>1</v>
      </c>
      <c r="E73" s="6" t="b">
        <f>SUMIF('Final FTE BGBP'!$C$2:$BW$2,'BP Test'!E$4,'Final FTE BGBP'!$C73:$BW73)='Final FTE By Prog'!E73</f>
        <v>1</v>
      </c>
      <c r="F73" s="6" t="b">
        <f>SUMIF('Final FTE BGBP'!$C$2:$BW$2,'BP Test'!F$4,'Final FTE BGBP'!$C73:$BW73)='Final FTE By Prog'!F73</f>
        <v>1</v>
      </c>
      <c r="G73" s="6" t="b">
        <f>SUMIF('Final FTE BGBP'!$C$2:$BW$2,'BP Test'!G$4,'Final FTE BGBP'!$C73:$BW73)='Final FTE By Prog'!G73</f>
        <v>1</v>
      </c>
      <c r="H73" s="6" t="b">
        <f>SUMIF('Final FTE BGBP'!$C$2:$BW$2,'BP Test'!H$4,'Final FTE BGBP'!$C73:$BW73)='Final FTE By Prog'!H73</f>
        <v>1</v>
      </c>
      <c r="I73" s="6" t="b">
        <f>SUMIF('Final FTE BGBP'!$C$2:$BW$2,'BP Test'!I$4,'Final FTE BGBP'!$C73:$BW73)='Final FTE By Prog'!I73</f>
        <v>1</v>
      </c>
      <c r="J73" s="6" t="b">
        <f>SUMIF('Final FTE BGBP'!$C$2:$BW$2,'BP Test'!J$4,'Final FTE BGBP'!$C73:$BW73)='Final FTE By Prog'!J73</f>
        <v>1</v>
      </c>
      <c r="K73" s="6" t="b">
        <f>SUMIF('Final FTE BGBP'!$C$2:$BW$2,'BP Test'!K$4,'Final FTE BGBP'!$C73:$BW73)='Final FTE By Prog'!K73</f>
        <v>1</v>
      </c>
      <c r="L73" s="6" t="b">
        <f>SUMIF('Final FTE BGBP'!$C$2:$BW$2,'BP Test'!L$4,'Final FTE BGBP'!$C73:$BW73)='Final FTE By Prog'!L73</f>
        <v>1</v>
      </c>
      <c r="M73" s="6" t="b">
        <f>'Final FTE BGBP'!BX73='Final FTE By Prog'!M73</f>
        <v>1</v>
      </c>
      <c r="N73" s="6"/>
      <c r="O73" s="6"/>
      <c r="P73" s="6"/>
      <c r="Q73" s="6"/>
    </row>
    <row r="74" spans="1:17" ht="15">
      <c r="A74" s="6">
        <v>70</v>
      </c>
      <c r="B74" s="6" t="s">
        <v>84</v>
      </c>
      <c r="C74" s="6" t="b">
        <f>SUMIF('Final FTE BGBP'!$C$2:$BW$2,'BP Test'!C$4,'Final FTE BGBP'!$C74:$BW74)='Final FTE By Prog'!C74</f>
        <v>1</v>
      </c>
      <c r="D74" s="6" t="b">
        <f>SUMIF('Final FTE BGBP'!$C$2:$BW$2,'BP Test'!D$4,'Final FTE BGBP'!$C74:$BW74)='Final FTE By Prog'!D74</f>
        <v>1</v>
      </c>
      <c r="E74" s="6" t="b">
        <f>SUMIF('Final FTE BGBP'!$C$2:$BW$2,'BP Test'!E$4,'Final FTE BGBP'!$C74:$BW74)='Final FTE By Prog'!E74</f>
        <v>1</v>
      </c>
      <c r="F74" s="6" t="b">
        <f>SUMIF('Final FTE BGBP'!$C$2:$BW$2,'BP Test'!F$4,'Final FTE BGBP'!$C74:$BW74)='Final FTE By Prog'!F74</f>
        <v>1</v>
      </c>
      <c r="G74" s="6" t="b">
        <f>SUMIF('Final FTE BGBP'!$C$2:$BW$2,'BP Test'!G$4,'Final FTE BGBP'!$C74:$BW74)='Final FTE By Prog'!G74</f>
        <v>1</v>
      </c>
      <c r="H74" s="6" t="b">
        <f>SUMIF('Final FTE BGBP'!$C$2:$BW$2,'BP Test'!H$4,'Final FTE BGBP'!$C74:$BW74)='Final FTE By Prog'!H74</f>
        <v>1</v>
      </c>
      <c r="I74" s="6" t="b">
        <f>SUMIF('Final FTE BGBP'!$C$2:$BW$2,'BP Test'!I$4,'Final FTE BGBP'!$C74:$BW74)='Final FTE By Prog'!I74</f>
        <v>1</v>
      </c>
      <c r="J74" s="6" t="b">
        <f>SUMIF('Final FTE BGBP'!$C$2:$BW$2,'BP Test'!J$4,'Final FTE BGBP'!$C74:$BW74)='Final FTE By Prog'!J74</f>
        <v>1</v>
      </c>
      <c r="K74" s="6" t="b">
        <f>SUMIF('Final FTE BGBP'!$C$2:$BW$2,'BP Test'!K$4,'Final FTE BGBP'!$C74:$BW74)='Final FTE By Prog'!K74</f>
        <v>1</v>
      </c>
      <c r="L74" s="6" t="b">
        <f>SUMIF('Final FTE BGBP'!$C$2:$BW$2,'BP Test'!L$4,'Final FTE BGBP'!$C74:$BW74)='Final FTE By Prog'!L74</f>
        <v>1</v>
      </c>
      <c r="M74" s="6" t="b">
        <f>'Final FTE BGBP'!BX74='Final FTE By Prog'!M74</f>
        <v>1</v>
      </c>
      <c r="N74" s="6"/>
      <c r="O74" s="6"/>
      <c r="P74" s="6"/>
      <c r="Q74" s="6"/>
    </row>
    <row r="75" spans="1:17" ht="15">
      <c r="A75" s="6">
        <v>71</v>
      </c>
      <c r="B75" s="6" t="s">
        <v>85</v>
      </c>
      <c r="C75" s="6" t="b">
        <f>SUMIF('Final FTE BGBP'!$C$2:$BW$2,'BP Test'!C$4,'Final FTE BGBP'!$C75:$BW75)='Final FTE By Prog'!C75</f>
        <v>1</v>
      </c>
      <c r="D75" s="6" t="b">
        <f>SUMIF('Final FTE BGBP'!$C$2:$BW$2,'BP Test'!D$4,'Final FTE BGBP'!$C75:$BW75)='Final FTE By Prog'!D75</f>
        <v>1</v>
      </c>
      <c r="E75" s="6" t="b">
        <f>SUMIF('Final FTE BGBP'!$C$2:$BW$2,'BP Test'!E$4,'Final FTE BGBP'!$C75:$BW75)='Final FTE By Prog'!E75</f>
        <v>1</v>
      </c>
      <c r="F75" s="6" t="b">
        <f>SUMIF('Final FTE BGBP'!$C$2:$BW$2,'BP Test'!F$4,'Final FTE BGBP'!$C75:$BW75)='Final FTE By Prog'!F75</f>
        <v>1</v>
      </c>
      <c r="G75" s="6" t="b">
        <f>SUMIF('Final FTE BGBP'!$C$2:$BW$2,'BP Test'!G$4,'Final FTE BGBP'!$C75:$BW75)='Final FTE By Prog'!G75</f>
        <v>1</v>
      </c>
      <c r="H75" s="6" t="b">
        <f>SUMIF('Final FTE BGBP'!$C$2:$BW$2,'BP Test'!H$4,'Final FTE BGBP'!$C75:$BW75)='Final FTE By Prog'!H75</f>
        <v>1</v>
      </c>
      <c r="I75" s="6" t="b">
        <f>SUMIF('Final FTE BGBP'!$C$2:$BW$2,'BP Test'!I$4,'Final FTE BGBP'!$C75:$BW75)='Final FTE By Prog'!I75</f>
        <v>1</v>
      </c>
      <c r="J75" s="6" t="b">
        <f>SUMIF('Final FTE BGBP'!$C$2:$BW$2,'BP Test'!J$4,'Final FTE BGBP'!$C75:$BW75)='Final FTE By Prog'!J75</f>
        <v>1</v>
      </c>
      <c r="K75" s="6" t="b">
        <f>SUMIF('Final FTE BGBP'!$C$2:$BW$2,'BP Test'!K$4,'Final FTE BGBP'!$C75:$BW75)='Final FTE By Prog'!K75</f>
        <v>1</v>
      </c>
      <c r="L75" s="6" t="b">
        <f>SUMIF('Final FTE BGBP'!$C$2:$BW$2,'BP Test'!L$4,'Final FTE BGBP'!$C75:$BW75)='Final FTE By Prog'!L75</f>
        <v>1</v>
      </c>
      <c r="M75" s="6" t="b">
        <f>'Final FTE BGBP'!BX75='Final FTE By Prog'!M75</f>
        <v>1</v>
      </c>
      <c r="N75" s="6"/>
      <c r="O75" s="6"/>
      <c r="P75" s="6"/>
      <c r="Q75" s="6"/>
    </row>
    <row r="76" spans="1:17" ht="15">
      <c r="A76" s="6">
        <v>72</v>
      </c>
      <c r="B76" s="6" t="s">
        <v>86</v>
      </c>
      <c r="C76" s="6" t="b">
        <f>SUMIF('Final FTE BGBP'!$C$2:$BW$2,'BP Test'!C$4,'Final FTE BGBP'!$C76:$BW76)='Final FTE By Prog'!C76</f>
        <v>1</v>
      </c>
      <c r="D76" s="6" t="b">
        <f>SUMIF('Final FTE BGBP'!$C$2:$BW$2,'BP Test'!D$4,'Final FTE BGBP'!$C76:$BW76)='Final FTE By Prog'!D76</f>
        <v>1</v>
      </c>
      <c r="E76" s="6" t="b">
        <f>SUMIF('Final FTE BGBP'!$C$2:$BW$2,'BP Test'!E$4,'Final FTE BGBP'!$C76:$BW76)='Final FTE By Prog'!E76</f>
        <v>1</v>
      </c>
      <c r="F76" s="6" t="b">
        <f>SUMIF('Final FTE BGBP'!$C$2:$BW$2,'BP Test'!F$4,'Final FTE BGBP'!$C76:$BW76)='Final FTE By Prog'!F76</f>
        <v>1</v>
      </c>
      <c r="G76" s="6" t="b">
        <f>SUMIF('Final FTE BGBP'!$C$2:$BW$2,'BP Test'!G$4,'Final FTE BGBP'!$C76:$BW76)='Final FTE By Prog'!G76</f>
        <v>1</v>
      </c>
      <c r="H76" s="6" t="b">
        <f>SUMIF('Final FTE BGBP'!$C$2:$BW$2,'BP Test'!H$4,'Final FTE BGBP'!$C76:$BW76)='Final FTE By Prog'!H76</f>
        <v>1</v>
      </c>
      <c r="I76" s="6" t="b">
        <f>SUMIF('Final FTE BGBP'!$C$2:$BW$2,'BP Test'!I$4,'Final FTE BGBP'!$C76:$BW76)='Final FTE By Prog'!I76</f>
        <v>1</v>
      </c>
      <c r="J76" s="6" t="b">
        <f>SUMIF('Final FTE BGBP'!$C$2:$BW$2,'BP Test'!J$4,'Final FTE BGBP'!$C76:$BW76)='Final FTE By Prog'!J76</f>
        <v>1</v>
      </c>
      <c r="K76" s="6" t="b">
        <f>SUMIF('Final FTE BGBP'!$C$2:$BW$2,'BP Test'!K$4,'Final FTE BGBP'!$C76:$BW76)='Final FTE By Prog'!K76</f>
        <v>1</v>
      </c>
      <c r="L76" s="6" t="b">
        <f>SUMIF('Final FTE BGBP'!$C$2:$BW$2,'BP Test'!L$4,'Final FTE BGBP'!$C76:$BW76)='Final FTE By Prog'!L76</f>
        <v>1</v>
      </c>
      <c r="M76" s="6" t="b">
        <f>'Final FTE BGBP'!BX76='Final FTE By Prog'!M76</f>
        <v>1</v>
      </c>
      <c r="N76" s="6"/>
      <c r="O76" s="6"/>
      <c r="P76" s="6"/>
      <c r="Q76" s="6"/>
    </row>
    <row r="77" spans="1:17" ht="15">
      <c r="A77" s="6">
        <v>73</v>
      </c>
      <c r="B77" s="6" t="s">
        <v>87</v>
      </c>
      <c r="C77" s="6" t="b">
        <f>SUMIF('Final FTE BGBP'!$C$2:$BW$2,'BP Test'!C$4,'Final FTE BGBP'!$C77:$BW77)='Final FTE By Prog'!C77</f>
        <v>1</v>
      </c>
      <c r="D77" s="6" t="b">
        <f>SUMIF('Final FTE BGBP'!$C$2:$BW$2,'BP Test'!D$4,'Final FTE BGBP'!$C77:$BW77)='Final FTE By Prog'!D77</f>
        <v>1</v>
      </c>
      <c r="E77" s="6" t="b">
        <f>SUMIF('Final FTE BGBP'!$C$2:$BW$2,'BP Test'!E$4,'Final FTE BGBP'!$C77:$BW77)='Final FTE By Prog'!E77</f>
        <v>1</v>
      </c>
      <c r="F77" s="6" t="b">
        <f>SUMIF('Final FTE BGBP'!$C$2:$BW$2,'BP Test'!F$4,'Final FTE BGBP'!$C77:$BW77)='Final FTE By Prog'!F77</f>
        <v>1</v>
      </c>
      <c r="G77" s="6" t="b">
        <f>SUMIF('Final FTE BGBP'!$C$2:$BW$2,'BP Test'!G$4,'Final FTE BGBP'!$C77:$BW77)='Final FTE By Prog'!G77</f>
        <v>1</v>
      </c>
      <c r="H77" s="6" t="b">
        <f>SUMIF('Final FTE BGBP'!$C$2:$BW$2,'BP Test'!H$4,'Final FTE BGBP'!$C77:$BW77)='Final FTE By Prog'!H77</f>
        <v>1</v>
      </c>
      <c r="I77" s="6" t="b">
        <f>SUMIF('Final FTE BGBP'!$C$2:$BW$2,'BP Test'!I$4,'Final FTE BGBP'!$C77:$BW77)='Final FTE By Prog'!I77</f>
        <v>1</v>
      </c>
      <c r="J77" s="6" t="b">
        <f>SUMIF('Final FTE BGBP'!$C$2:$BW$2,'BP Test'!J$4,'Final FTE BGBP'!$C77:$BW77)='Final FTE By Prog'!J77</f>
        <v>1</v>
      </c>
      <c r="K77" s="6" t="b">
        <f>SUMIF('Final FTE BGBP'!$C$2:$BW$2,'BP Test'!K$4,'Final FTE BGBP'!$C77:$BW77)='Final FTE By Prog'!K77</f>
        <v>1</v>
      </c>
      <c r="L77" s="6" t="b">
        <f>SUMIF('Final FTE BGBP'!$C$2:$BW$2,'BP Test'!L$4,'Final FTE BGBP'!$C77:$BW77)='Final FTE By Prog'!L77</f>
        <v>1</v>
      </c>
      <c r="M77" s="6" t="b">
        <f>'Final FTE BGBP'!BX77='Final FTE By Prog'!M77</f>
        <v>1</v>
      </c>
      <c r="N77" s="6"/>
      <c r="O77" s="6"/>
      <c r="P77" s="6"/>
      <c r="Q77" s="6"/>
    </row>
    <row r="78" spans="1:17" ht="15">
      <c r="A78" s="6">
        <v>74</v>
      </c>
      <c r="B78" s="6" t="s">
        <v>88</v>
      </c>
      <c r="C78" s="6" t="b">
        <f>SUMIF('Final FTE BGBP'!$C$2:$BW$2,'BP Test'!C$4,'Final FTE BGBP'!$C78:$BW78)='Final FTE By Prog'!C78</f>
        <v>1</v>
      </c>
      <c r="D78" s="6" t="b">
        <f>SUMIF('Final FTE BGBP'!$C$2:$BW$2,'BP Test'!D$4,'Final FTE BGBP'!$C78:$BW78)='Final FTE By Prog'!D78</f>
        <v>1</v>
      </c>
      <c r="E78" s="6" t="b">
        <f>SUMIF('Final FTE BGBP'!$C$2:$BW$2,'BP Test'!E$4,'Final FTE BGBP'!$C78:$BW78)='Final FTE By Prog'!E78</f>
        <v>1</v>
      </c>
      <c r="F78" s="6" t="b">
        <f>SUMIF('Final FTE BGBP'!$C$2:$BW$2,'BP Test'!F$4,'Final FTE BGBP'!$C78:$BW78)='Final FTE By Prog'!F78</f>
        <v>1</v>
      </c>
      <c r="G78" s="6" t="b">
        <f>SUMIF('Final FTE BGBP'!$C$2:$BW$2,'BP Test'!G$4,'Final FTE BGBP'!$C78:$BW78)='Final FTE By Prog'!G78</f>
        <v>1</v>
      </c>
      <c r="H78" s="6" t="b">
        <f>SUMIF('Final FTE BGBP'!$C$2:$BW$2,'BP Test'!H$4,'Final FTE BGBP'!$C78:$BW78)='Final FTE By Prog'!H78</f>
        <v>1</v>
      </c>
      <c r="I78" s="6" t="b">
        <f>SUMIF('Final FTE BGBP'!$C$2:$BW$2,'BP Test'!I$4,'Final FTE BGBP'!$C78:$BW78)='Final FTE By Prog'!I78</f>
        <v>1</v>
      </c>
      <c r="J78" s="6" t="b">
        <f>SUMIF('Final FTE BGBP'!$C$2:$BW$2,'BP Test'!J$4,'Final FTE BGBP'!$C78:$BW78)='Final FTE By Prog'!J78</f>
        <v>1</v>
      </c>
      <c r="K78" s="6" t="b">
        <f>SUMIF('Final FTE BGBP'!$C$2:$BW$2,'BP Test'!K$4,'Final FTE BGBP'!$C78:$BW78)='Final FTE By Prog'!K78</f>
        <v>1</v>
      </c>
      <c r="L78" s="6" t="b">
        <f>SUMIF('Final FTE BGBP'!$C$2:$BW$2,'BP Test'!L$4,'Final FTE BGBP'!$C78:$BW78)='Final FTE By Prog'!L78</f>
        <v>1</v>
      </c>
      <c r="M78" s="6" t="b">
        <f>'Final FTE BGBP'!BX78='Final FTE By Prog'!M78</f>
        <v>1</v>
      </c>
      <c r="N78" s="6"/>
      <c r="O78" s="6"/>
      <c r="P78" s="6"/>
      <c r="Q78" s="6"/>
    </row>
    <row r="79" spans="3:17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ht="15">
      <c r="B80" s="6" t="s">
        <v>12</v>
      </c>
      <c r="C80" s="6" t="b">
        <f>SUMIF('Final FTE BGBP'!$C$2:$BW$2,'BP Test'!C$4,'Final FTE BGBP'!$C80:$BW80)='Final FTE By Prog'!C80</f>
        <v>1</v>
      </c>
      <c r="D80" s="6" t="b">
        <f>SUMIF('Final FTE BGBP'!$C$2:$BW$2,'BP Test'!D$4,'Final FTE BGBP'!$C80:$BW80)='Final FTE By Prog'!D80</f>
        <v>1</v>
      </c>
      <c r="E80" s="6" t="b">
        <f>SUMIF('Final FTE BGBP'!$C$2:$BW$2,'BP Test'!E$4,'Final FTE BGBP'!$C80:$BW80)='Final FTE By Prog'!E80</f>
        <v>1</v>
      </c>
      <c r="F80" s="6" t="b">
        <f>SUMIF('Final FTE BGBP'!$C$2:$BW$2,'BP Test'!F$4,'Final FTE BGBP'!$C80:$BW80)='Final FTE By Prog'!F80</f>
        <v>1</v>
      </c>
      <c r="G80" s="6" t="b">
        <f>SUMIF('Final FTE BGBP'!$C$2:$BW$2,'BP Test'!G$4,'Final FTE BGBP'!$C80:$BW80)='Final FTE By Prog'!G80</f>
        <v>1</v>
      </c>
      <c r="H80" s="6" t="b">
        <f>SUMIF('Final FTE BGBP'!$C$2:$BW$2,'BP Test'!H$4,'Final FTE BGBP'!$C80:$BW80)='Final FTE By Prog'!H80</f>
        <v>1</v>
      </c>
      <c r="I80" s="6" t="b">
        <f>SUMIF('Final FTE BGBP'!$C$2:$BW$2,'BP Test'!I$4,'Final FTE BGBP'!$C80:$BW80)='Final FTE By Prog'!I80</f>
        <v>1</v>
      </c>
      <c r="J80" s="6" t="b">
        <f>SUMIF('Final FTE BGBP'!$C$2:$BW$2,'BP Test'!J$4,'Final FTE BGBP'!$C80:$BW80)='Final FTE By Prog'!J80</f>
        <v>1</v>
      </c>
      <c r="K80" s="6" t="b">
        <f>SUMIF('Final FTE BGBP'!$C$2:$BW$2,'BP Test'!K$4,'Final FTE BGBP'!$C80:$BW80)='Final FTE By Prog'!K80</f>
        <v>1</v>
      </c>
      <c r="L80" s="6" t="b">
        <f>SUMIF('Final FTE BGBP'!$C$2:$BW$2,'BP Test'!L$4,'Final FTE BGBP'!$C80:$BW80)='Final FTE By Prog'!L80</f>
        <v>1</v>
      </c>
      <c r="M80" s="6" t="b">
        <f>'Final FTE BGBP'!BX80='Final FTE By Prog'!M80</f>
        <v>1</v>
      </c>
      <c r="N80" s="6"/>
      <c r="O80" s="6"/>
      <c r="P80" s="6"/>
      <c r="Q80" s="6"/>
    </row>
  </sheetData>
  <sheetProtection/>
  <conditionalFormatting sqref="N5:Q78 C5:M80">
    <cfRule type="cellIs" priority="1" dxfId="0" operator="equal" stopIfTrue="1">
      <formula>FALSE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P78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8.3359375" style="0" bestFit="1" customWidth="1"/>
    <col min="2" max="2" width="19.21484375" style="0" bestFit="1" customWidth="1"/>
    <col min="3" max="3" width="8.5546875" style="0" bestFit="1" customWidth="1"/>
    <col min="4" max="4" width="9.88671875" style="0" bestFit="1" customWidth="1"/>
    <col min="5" max="5" width="10.10546875" style="0" bestFit="1" customWidth="1"/>
    <col min="6" max="6" width="1.5625" style="0" customWidth="1"/>
    <col min="7" max="16" width="6.3359375" style="0" bestFit="1" customWidth="1"/>
    <col min="17" max="17" width="1.33203125" style="0" customWidth="1"/>
    <col min="18" max="27" width="8.5546875" style="4" bestFit="1" customWidth="1"/>
    <col min="28" max="31" width="6.3359375" style="4" bestFit="1" customWidth="1"/>
    <col min="32" max="32" width="1.5625" style="0" customWidth="1"/>
    <col min="33" max="42" width="6.10546875" style="0" bestFit="1" customWidth="1"/>
  </cols>
  <sheetData>
    <row r="3" spans="3:42" ht="15">
      <c r="C3" s="91" t="s">
        <v>94</v>
      </c>
      <c r="D3" s="91"/>
      <c r="E3" s="91"/>
      <c r="G3" s="91" t="s">
        <v>95</v>
      </c>
      <c r="H3" s="91"/>
      <c r="I3" s="91"/>
      <c r="J3" s="91"/>
      <c r="K3" s="91"/>
      <c r="L3" s="91"/>
      <c r="M3" s="91"/>
      <c r="N3" s="91"/>
      <c r="O3" s="91"/>
      <c r="P3" s="91"/>
      <c r="R3" s="91" t="s">
        <v>96</v>
      </c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31" ht="15">
      <c r="A4" t="s">
        <v>0</v>
      </c>
      <c r="B4" t="s">
        <v>1</v>
      </c>
      <c r="C4" s="4" t="s">
        <v>91</v>
      </c>
      <c r="D4" s="4" t="s">
        <v>92</v>
      </c>
      <c r="E4" s="4" t="s">
        <v>93</v>
      </c>
      <c r="G4">
        <v>101</v>
      </c>
      <c r="H4">
        <v>102</v>
      </c>
      <c r="I4">
        <v>103</v>
      </c>
      <c r="J4">
        <v>111</v>
      </c>
      <c r="K4">
        <v>112</v>
      </c>
      <c r="L4">
        <v>113</v>
      </c>
      <c r="M4">
        <v>130</v>
      </c>
      <c r="N4">
        <v>254</v>
      </c>
      <c r="O4">
        <v>255</v>
      </c>
      <c r="P4">
        <v>300</v>
      </c>
      <c r="R4" s="4" t="s">
        <v>89</v>
      </c>
      <c r="S4" s="4" t="s">
        <v>90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  <c r="AB4" s="4">
        <v>9</v>
      </c>
      <c r="AC4" s="4">
        <v>10</v>
      </c>
      <c r="AD4" s="4">
        <v>11</v>
      </c>
      <c r="AE4" s="4">
        <v>12</v>
      </c>
    </row>
    <row r="5" spans="1:37" ht="15">
      <c r="A5">
        <v>1</v>
      </c>
      <c r="B5" t="s">
        <v>13</v>
      </c>
      <c r="C5" s="1" t="b">
        <f>'Final FTE By Grade'!Q5='Final FTE By Prog'!M5</f>
        <v>1</v>
      </c>
      <c r="D5" s="1" t="b">
        <f>'Final FTE By Prog'!M5='Final FTE BGBP'!BX5</f>
        <v>1</v>
      </c>
      <c r="E5" s="1" t="b">
        <f>'Final FTE By Grade'!Q5='Final FTE BGBP'!BX5</f>
        <v>1</v>
      </c>
      <c r="G5" t="b">
        <f>SUMIF('Final FTE BGBP'!$C$2:$BW$2,'Cross Check'!G$4,'Final FTE BGBP'!$C5:$BW5)='Final FTE By Prog'!C5</f>
        <v>1</v>
      </c>
      <c r="H5" t="b">
        <f>SUMIF('Final FTE BGBP'!$C$2:$BW$2,'Cross Check'!H$4,'Final FTE BGBP'!$C5:$BW5)='Final FTE By Prog'!D5</f>
        <v>1</v>
      </c>
      <c r="I5" t="b">
        <f>SUMIF('Final FTE BGBP'!$C$2:$BW$2,'Cross Check'!I$4,'Final FTE BGBP'!$C5:$BW5)='Final FTE By Prog'!E5</f>
        <v>1</v>
      </c>
      <c r="J5" t="b">
        <f>SUMIF('Final FTE BGBP'!$C$2:$BW$2,'Cross Check'!J$4,'Final FTE BGBP'!$C5:$BW5)='Final FTE By Prog'!F5</f>
        <v>1</v>
      </c>
      <c r="K5" t="b">
        <f>SUMIF('Final FTE BGBP'!$C$2:$BW$2,'Cross Check'!K$4,'Final FTE BGBP'!$C5:$BW5)='Final FTE By Prog'!G5</f>
        <v>1</v>
      </c>
      <c r="L5" t="b">
        <f>SUMIF('Final FTE BGBP'!$C$2:$BW$2,'Cross Check'!L$4,'Final FTE BGBP'!$C5:$BW5)='Final FTE By Prog'!H5</f>
        <v>1</v>
      </c>
      <c r="M5" t="b">
        <f>SUMIF('Final FTE BGBP'!$C$2:$BW$2,'Cross Check'!M$4,'Final FTE BGBP'!$C5:$BW5)='Final FTE By Prog'!I5</f>
        <v>1</v>
      </c>
      <c r="N5" t="b">
        <f>SUMIF('Final FTE BGBP'!$C$2:$BW$2,'Cross Check'!N$4,'Final FTE BGBP'!$C5:$BW5)='Final FTE By Prog'!J5</f>
        <v>1</v>
      </c>
      <c r="O5" t="b">
        <f>SUMIF('Final FTE BGBP'!$C$2:$BW$2,'Cross Check'!O$4,'Final FTE BGBP'!$C5:$BW5)='Final FTE By Prog'!K5</f>
        <v>1</v>
      </c>
      <c r="P5" t="b">
        <f>SUMIF('Final FTE BGBP'!$C$2:$BW$2,'Cross Check'!P$4,'Final FTE BGBP'!$C5:$BW5)='Final FTE By Prog'!L5</f>
        <v>1</v>
      </c>
      <c r="R5" s="4" t="b">
        <f>SUMIF('Final FTE BGBP'!$C$3:$BW$3,'Cross Check'!R$4,'Final FTE BGBP'!$C5:$BW5)='Final FTE By Grade'!C5</f>
        <v>1</v>
      </c>
      <c r="S5" s="4" t="b">
        <f>SUMIF('Final FTE BGBP'!$C$3:$BW$3,'Cross Check'!S$4,'Final FTE BGBP'!$C5:$BW5)='Final FTE By Grade'!D5</f>
        <v>1</v>
      </c>
      <c r="T5" s="4" t="b">
        <f>SUMIF('Final FTE BGBP'!$C$3:$BW$3,'Cross Check'!T$4,'Final FTE BGBP'!$C5:$BW5)='Final FTE By Grade'!E5</f>
        <v>1</v>
      </c>
      <c r="U5" s="4" t="b">
        <f>SUMIF('Final FTE BGBP'!$C$3:$BW$3,'Cross Check'!U$4,'Final FTE BGBP'!$C5:$BW5)='Final FTE By Grade'!F5</f>
        <v>1</v>
      </c>
      <c r="V5" s="4" t="b">
        <f>SUMIF('Final FTE BGBP'!$C$3:$BW$3,'Cross Check'!V$4,'Final FTE BGBP'!$C5:$BW5)='Final FTE By Grade'!G5</f>
        <v>1</v>
      </c>
      <c r="W5" s="4" t="b">
        <f>SUMIF('Final FTE BGBP'!$C$3:$BW$3,'Cross Check'!W$4,'Final FTE BGBP'!$C5:$BW5)='Final FTE By Grade'!H5</f>
        <v>1</v>
      </c>
      <c r="X5" s="4" t="b">
        <f>SUMIF('Final FTE BGBP'!$C$3:$BW$3,'Cross Check'!X$4,'Final FTE BGBP'!$C5:$BW5)='Final FTE By Grade'!I5</f>
        <v>1</v>
      </c>
      <c r="Y5" s="4" t="b">
        <f>SUMIF('Final FTE BGBP'!$C$3:$BW$3,'Cross Check'!Y$4,'Final FTE BGBP'!$C5:$BW5)='Final FTE By Grade'!J5</f>
        <v>1</v>
      </c>
      <c r="Z5" s="4" t="b">
        <f>SUMIF('Final FTE BGBP'!$C$3:$BW$3,'Cross Check'!Z$4,'Final FTE BGBP'!$C5:$BW5)='Final FTE By Grade'!K5</f>
        <v>1</v>
      </c>
      <c r="AA5" s="4" t="b">
        <f>SUMIF('Final FTE BGBP'!$C$3:$BW$3,'Cross Check'!AA$4,'Final FTE BGBP'!$C5:$BW5)='Final FTE By Grade'!L5</f>
        <v>1</v>
      </c>
      <c r="AB5" s="4" t="b">
        <f>SUMIF('Final FTE BGBP'!$C$3:$BW$3,'Cross Check'!AB$4,'Final FTE BGBP'!$C5:$BW5)='Final FTE By Grade'!M5</f>
        <v>1</v>
      </c>
      <c r="AC5" s="4" t="b">
        <f>SUMIF('Final FTE BGBP'!$C$3:$BW$3,'Cross Check'!AC$4,'Final FTE BGBP'!$C5:$BW5)='Final FTE By Grade'!N5</f>
        <v>1</v>
      </c>
      <c r="AD5" s="4" t="b">
        <f>SUMIF('Final FTE BGBP'!$C$3:$BW$3,'Cross Check'!AD$4,'Final FTE BGBP'!$C5:$BW5)='Final FTE By Grade'!O5</f>
        <v>1</v>
      </c>
      <c r="AE5" s="4" t="b">
        <f>SUMIF('Final FTE BGBP'!$C$3:$BW$3,'Cross Check'!AE$4,'Final FTE BGBP'!$C5:$BW5)='Final FTE By Grade'!P5</f>
        <v>1</v>
      </c>
      <c r="AK5" s="48"/>
    </row>
    <row r="6" spans="1:37" ht="15">
      <c r="A6">
        <v>2</v>
      </c>
      <c r="B6" t="s">
        <v>14</v>
      </c>
      <c r="C6" s="1" t="b">
        <f>'Final FTE By Grade'!Q6='Final FTE By Prog'!M6</f>
        <v>1</v>
      </c>
      <c r="D6" s="1" t="b">
        <f>'Final FTE By Prog'!M6='Final FTE BGBP'!BX6</f>
        <v>1</v>
      </c>
      <c r="E6" s="1" t="b">
        <f>'Final FTE By Grade'!Q6='Final FTE BGBP'!BX6</f>
        <v>1</v>
      </c>
      <c r="G6" t="b">
        <f>SUMIF('Final FTE BGBP'!$C$2:$BW$2,'Cross Check'!G$4,'Final FTE BGBP'!$C6:$BW6)='Final FTE By Prog'!C6</f>
        <v>1</v>
      </c>
      <c r="H6" t="b">
        <f>SUMIF('Final FTE BGBP'!$C$2:$BW$2,'Cross Check'!H$4,'Final FTE BGBP'!$C6:$BW6)='Final FTE By Prog'!D6</f>
        <v>1</v>
      </c>
      <c r="I6" t="b">
        <f>SUMIF('Final FTE BGBP'!$C$2:$BW$2,'Cross Check'!I$4,'Final FTE BGBP'!$C6:$BW6)='Final FTE By Prog'!E6</f>
        <v>1</v>
      </c>
      <c r="J6" t="b">
        <f>SUMIF('Final FTE BGBP'!$C$2:$BW$2,'Cross Check'!J$4,'Final FTE BGBP'!$C6:$BW6)='Final FTE By Prog'!F6</f>
        <v>1</v>
      </c>
      <c r="K6" t="b">
        <f>SUMIF('Final FTE BGBP'!$C$2:$BW$2,'Cross Check'!K$4,'Final FTE BGBP'!$C6:$BW6)='Final FTE By Prog'!G6</f>
        <v>1</v>
      </c>
      <c r="L6" t="b">
        <f>SUMIF('Final FTE BGBP'!$C$2:$BW$2,'Cross Check'!L$4,'Final FTE BGBP'!$C6:$BW6)='Final FTE By Prog'!H6</f>
        <v>1</v>
      </c>
      <c r="M6" t="b">
        <f>SUMIF('Final FTE BGBP'!$C$2:$BW$2,'Cross Check'!M$4,'Final FTE BGBP'!$C6:$BW6)='Final FTE By Prog'!I6</f>
        <v>1</v>
      </c>
      <c r="N6" t="b">
        <f>SUMIF('Final FTE BGBP'!$C$2:$BW$2,'Cross Check'!N$4,'Final FTE BGBP'!$C6:$BW6)='Final FTE By Prog'!J6</f>
        <v>1</v>
      </c>
      <c r="O6" t="b">
        <f>SUMIF('Final FTE BGBP'!$C$2:$BW$2,'Cross Check'!O$4,'Final FTE BGBP'!$C6:$BW6)='Final FTE By Prog'!K6</f>
        <v>1</v>
      </c>
      <c r="P6" t="b">
        <f>SUMIF('Final FTE BGBP'!$C$2:$BW$2,'Cross Check'!P$4,'Final FTE BGBP'!$C6:$BW6)='Final FTE By Prog'!L6</f>
        <v>1</v>
      </c>
      <c r="R6" s="4" t="b">
        <f>SUMIF('Final FTE BGBP'!$C$3:$BW$3,'Cross Check'!R$4,'Final FTE BGBP'!$C6:$BW6)='Final FTE By Grade'!C6</f>
        <v>1</v>
      </c>
      <c r="S6" s="4" t="b">
        <f>SUMIF('Final FTE BGBP'!$C$3:$BW$3,'Cross Check'!S$4,'Final FTE BGBP'!$C6:$BW6)='Final FTE By Grade'!D6</f>
        <v>1</v>
      </c>
      <c r="T6" s="4" t="b">
        <f>SUMIF('Final FTE BGBP'!$C$3:$BW$3,'Cross Check'!T$4,'Final FTE BGBP'!$C6:$BW6)='Final FTE By Grade'!E6</f>
        <v>1</v>
      </c>
      <c r="U6" s="4" t="b">
        <f>SUMIF('Final FTE BGBP'!$C$3:$BW$3,'Cross Check'!U$4,'Final FTE BGBP'!$C6:$BW6)='Final FTE By Grade'!F6</f>
        <v>1</v>
      </c>
      <c r="V6" s="4" t="b">
        <f>SUMIF('Final FTE BGBP'!$C$3:$BW$3,'Cross Check'!V$4,'Final FTE BGBP'!$C6:$BW6)='Final FTE By Grade'!G6</f>
        <v>1</v>
      </c>
      <c r="W6" s="4" t="b">
        <f>SUMIF('Final FTE BGBP'!$C$3:$BW$3,'Cross Check'!W$4,'Final FTE BGBP'!$C6:$BW6)='Final FTE By Grade'!H6</f>
        <v>1</v>
      </c>
      <c r="X6" s="4" t="b">
        <f>SUMIF('Final FTE BGBP'!$C$3:$BW$3,'Cross Check'!X$4,'Final FTE BGBP'!$C6:$BW6)='Final FTE By Grade'!I6</f>
        <v>1</v>
      </c>
      <c r="Y6" s="4" t="b">
        <f>SUMIF('Final FTE BGBP'!$C$3:$BW$3,'Cross Check'!Y$4,'Final FTE BGBP'!$C6:$BW6)='Final FTE By Grade'!J6</f>
        <v>1</v>
      </c>
      <c r="Z6" s="4" t="b">
        <f>SUMIF('Final FTE BGBP'!$C$3:$BW$3,'Cross Check'!Z$4,'Final FTE BGBP'!$C6:$BW6)='Final FTE By Grade'!K6</f>
        <v>1</v>
      </c>
      <c r="AA6" s="4" t="b">
        <f>SUMIF('Final FTE BGBP'!$C$3:$BW$3,'Cross Check'!AA$4,'Final FTE BGBP'!$C6:$BW6)='Final FTE By Grade'!L6</f>
        <v>1</v>
      </c>
      <c r="AB6" s="4" t="b">
        <f>SUMIF('Final FTE BGBP'!$C$3:$BW$3,'Cross Check'!AB$4,'Final FTE BGBP'!$C6:$BW6)='Final FTE By Grade'!M6</f>
        <v>1</v>
      </c>
      <c r="AC6" s="4" t="b">
        <f>SUMIF('Final FTE BGBP'!$C$3:$BW$3,'Cross Check'!AC$4,'Final FTE BGBP'!$C6:$BW6)='Final FTE By Grade'!N6</f>
        <v>1</v>
      </c>
      <c r="AD6" s="4" t="b">
        <f>SUMIF('Final FTE BGBP'!$C$3:$BW$3,'Cross Check'!AD$4,'Final FTE BGBP'!$C6:$BW6)='Final FTE By Grade'!O6</f>
        <v>1</v>
      </c>
      <c r="AE6" s="4" t="b">
        <f>SUMIF('Final FTE BGBP'!$C$3:$BW$3,'Cross Check'!AE$4,'Final FTE BGBP'!$C6:$BW6)='Final FTE By Grade'!P6</f>
        <v>1</v>
      </c>
      <c r="AK6" s="48"/>
    </row>
    <row r="7" spans="1:37" ht="15">
      <c r="A7">
        <v>3</v>
      </c>
      <c r="B7" t="s">
        <v>15</v>
      </c>
      <c r="C7" s="1" t="b">
        <f>'Final FTE By Grade'!Q7='Final FTE By Prog'!M7</f>
        <v>1</v>
      </c>
      <c r="D7" s="1" t="b">
        <f>'Final FTE By Prog'!M7='Final FTE BGBP'!BX7</f>
        <v>1</v>
      </c>
      <c r="E7" s="1" t="b">
        <f>'Final FTE By Grade'!Q7='Final FTE BGBP'!BX7</f>
        <v>1</v>
      </c>
      <c r="G7" t="b">
        <f>SUMIF('Final FTE BGBP'!$C$2:$BW$2,'Cross Check'!G$4,'Final FTE BGBP'!$C7:$BW7)='Final FTE By Prog'!C7</f>
        <v>1</v>
      </c>
      <c r="H7" t="b">
        <f>SUMIF('Final FTE BGBP'!$C$2:$BW$2,'Cross Check'!H$4,'Final FTE BGBP'!$C7:$BW7)='Final FTE By Prog'!D7</f>
        <v>1</v>
      </c>
      <c r="I7" t="b">
        <f>SUMIF('Final FTE BGBP'!$C$2:$BW$2,'Cross Check'!I$4,'Final FTE BGBP'!$C7:$BW7)='Final FTE By Prog'!E7</f>
        <v>1</v>
      </c>
      <c r="J7" t="b">
        <f>SUMIF('Final FTE BGBP'!$C$2:$BW$2,'Cross Check'!J$4,'Final FTE BGBP'!$C7:$BW7)='Final FTE By Prog'!F7</f>
        <v>1</v>
      </c>
      <c r="K7" t="b">
        <f>SUMIF('Final FTE BGBP'!$C$2:$BW$2,'Cross Check'!K$4,'Final FTE BGBP'!$C7:$BW7)='Final FTE By Prog'!G7</f>
        <v>1</v>
      </c>
      <c r="L7" t="b">
        <f>SUMIF('Final FTE BGBP'!$C$2:$BW$2,'Cross Check'!L$4,'Final FTE BGBP'!$C7:$BW7)='Final FTE By Prog'!H7</f>
        <v>1</v>
      </c>
      <c r="M7" t="b">
        <f>SUMIF('Final FTE BGBP'!$C$2:$BW$2,'Cross Check'!M$4,'Final FTE BGBP'!$C7:$BW7)='Final FTE By Prog'!I7</f>
        <v>1</v>
      </c>
      <c r="N7" t="b">
        <f>SUMIF('Final FTE BGBP'!$C$2:$BW$2,'Cross Check'!N$4,'Final FTE BGBP'!$C7:$BW7)='Final FTE By Prog'!J7</f>
        <v>1</v>
      </c>
      <c r="O7" t="b">
        <f>SUMIF('Final FTE BGBP'!$C$2:$BW$2,'Cross Check'!O$4,'Final FTE BGBP'!$C7:$BW7)='Final FTE By Prog'!K7</f>
        <v>1</v>
      </c>
      <c r="P7" t="b">
        <f>SUMIF('Final FTE BGBP'!$C$2:$BW$2,'Cross Check'!P$4,'Final FTE BGBP'!$C7:$BW7)='Final FTE By Prog'!L7</f>
        <v>1</v>
      </c>
      <c r="R7" s="4" t="b">
        <f>SUMIF('Final FTE BGBP'!$C$3:$BW$3,'Cross Check'!R$4,'Final FTE BGBP'!$C7:$BW7)='Final FTE By Grade'!C7</f>
        <v>1</v>
      </c>
      <c r="S7" s="4" t="b">
        <f>SUMIF('Final FTE BGBP'!$C$3:$BW$3,'Cross Check'!S$4,'Final FTE BGBP'!$C7:$BW7)='Final FTE By Grade'!D7</f>
        <v>1</v>
      </c>
      <c r="T7" s="4" t="b">
        <f>SUMIF('Final FTE BGBP'!$C$3:$BW$3,'Cross Check'!T$4,'Final FTE BGBP'!$C7:$BW7)='Final FTE By Grade'!E7</f>
        <v>1</v>
      </c>
      <c r="U7" s="4" t="b">
        <f>SUMIF('Final FTE BGBP'!$C$3:$BW$3,'Cross Check'!U$4,'Final FTE BGBP'!$C7:$BW7)='Final FTE By Grade'!F7</f>
        <v>1</v>
      </c>
      <c r="V7" s="4" t="b">
        <f>SUMIF('Final FTE BGBP'!$C$3:$BW$3,'Cross Check'!V$4,'Final FTE BGBP'!$C7:$BW7)='Final FTE By Grade'!G7</f>
        <v>1</v>
      </c>
      <c r="W7" s="4" t="b">
        <f>SUMIF('Final FTE BGBP'!$C$3:$BW$3,'Cross Check'!W$4,'Final FTE BGBP'!$C7:$BW7)='Final FTE By Grade'!H7</f>
        <v>1</v>
      </c>
      <c r="X7" s="4" t="b">
        <f>SUMIF('Final FTE BGBP'!$C$3:$BW$3,'Cross Check'!X$4,'Final FTE BGBP'!$C7:$BW7)='Final FTE By Grade'!I7</f>
        <v>1</v>
      </c>
      <c r="Y7" s="4" t="b">
        <f>SUMIF('Final FTE BGBP'!$C$3:$BW$3,'Cross Check'!Y$4,'Final FTE BGBP'!$C7:$BW7)='Final FTE By Grade'!J7</f>
        <v>1</v>
      </c>
      <c r="Z7" s="4" t="b">
        <f>SUMIF('Final FTE BGBP'!$C$3:$BW$3,'Cross Check'!Z$4,'Final FTE BGBP'!$C7:$BW7)='Final FTE By Grade'!K7</f>
        <v>1</v>
      </c>
      <c r="AA7" s="4" t="b">
        <f>SUMIF('Final FTE BGBP'!$C$3:$BW$3,'Cross Check'!AA$4,'Final FTE BGBP'!$C7:$BW7)='Final FTE By Grade'!L7</f>
        <v>1</v>
      </c>
      <c r="AB7" s="4" t="b">
        <f>SUMIF('Final FTE BGBP'!$C$3:$BW$3,'Cross Check'!AB$4,'Final FTE BGBP'!$C7:$BW7)='Final FTE By Grade'!M7</f>
        <v>1</v>
      </c>
      <c r="AC7" s="4" t="b">
        <f>SUMIF('Final FTE BGBP'!$C$3:$BW$3,'Cross Check'!AC$4,'Final FTE BGBP'!$C7:$BW7)='Final FTE By Grade'!N7</f>
        <v>1</v>
      </c>
      <c r="AD7" s="4" t="b">
        <f>SUMIF('Final FTE BGBP'!$C$3:$BW$3,'Cross Check'!AD$4,'Final FTE BGBP'!$C7:$BW7)='Final FTE By Grade'!O7</f>
        <v>1</v>
      </c>
      <c r="AE7" s="4" t="b">
        <f>SUMIF('Final FTE BGBP'!$C$3:$BW$3,'Cross Check'!AE$4,'Final FTE BGBP'!$C7:$BW7)='Final FTE By Grade'!P7</f>
        <v>1</v>
      </c>
      <c r="AK7" s="48"/>
    </row>
    <row r="8" spans="1:37" ht="15">
      <c r="A8">
        <v>4</v>
      </c>
      <c r="B8" t="s">
        <v>16</v>
      </c>
      <c r="C8" s="1" t="b">
        <f>'Final FTE By Grade'!Q8='Final FTE By Prog'!M8</f>
        <v>1</v>
      </c>
      <c r="D8" s="1" t="b">
        <f>'Final FTE By Prog'!M8='Final FTE BGBP'!BX8</f>
        <v>1</v>
      </c>
      <c r="E8" s="1" t="b">
        <f>'Final FTE By Grade'!Q8='Final FTE BGBP'!BX8</f>
        <v>1</v>
      </c>
      <c r="G8" t="b">
        <f>SUMIF('Final FTE BGBP'!$C$2:$BW$2,'Cross Check'!G$4,'Final FTE BGBP'!$C8:$BW8)='Final FTE By Prog'!C8</f>
        <v>1</v>
      </c>
      <c r="H8" t="b">
        <f>SUMIF('Final FTE BGBP'!$C$2:$BW$2,'Cross Check'!H$4,'Final FTE BGBP'!$C8:$BW8)='Final FTE By Prog'!D8</f>
        <v>1</v>
      </c>
      <c r="I8" t="b">
        <f>SUMIF('Final FTE BGBP'!$C$2:$BW$2,'Cross Check'!I$4,'Final FTE BGBP'!$C8:$BW8)='Final FTE By Prog'!E8</f>
        <v>1</v>
      </c>
      <c r="J8" t="b">
        <f>SUMIF('Final FTE BGBP'!$C$2:$BW$2,'Cross Check'!J$4,'Final FTE BGBP'!$C8:$BW8)='Final FTE By Prog'!F8</f>
        <v>1</v>
      </c>
      <c r="K8" t="b">
        <f>SUMIF('Final FTE BGBP'!$C$2:$BW$2,'Cross Check'!K$4,'Final FTE BGBP'!$C8:$BW8)='Final FTE By Prog'!G8</f>
        <v>1</v>
      </c>
      <c r="L8" t="b">
        <f>SUMIF('Final FTE BGBP'!$C$2:$BW$2,'Cross Check'!L$4,'Final FTE BGBP'!$C8:$BW8)='Final FTE By Prog'!H8</f>
        <v>1</v>
      </c>
      <c r="M8" t="b">
        <f>SUMIF('Final FTE BGBP'!$C$2:$BW$2,'Cross Check'!M$4,'Final FTE BGBP'!$C8:$BW8)='Final FTE By Prog'!I8</f>
        <v>1</v>
      </c>
      <c r="N8" t="b">
        <f>SUMIF('Final FTE BGBP'!$C$2:$BW$2,'Cross Check'!N$4,'Final FTE BGBP'!$C8:$BW8)='Final FTE By Prog'!J8</f>
        <v>1</v>
      </c>
      <c r="O8" t="b">
        <f>SUMIF('Final FTE BGBP'!$C$2:$BW$2,'Cross Check'!O$4,'Final FTE BGBP'!$C8:$BW8)='Final FTE By Prog'!K8</f>
        <v>1</v>
      </c>
      <c r="P8" t="b">
        <f>SUMIF('Final FTE BGBP'!$C$2:$BW$2,'Cross Check'!P$4,'Final FTE BGBP'!$C8:$BW8)='Final FTE By Prog'!L8</f>
        <v>1</v>
      </c>
      <c r="R8" s="4" t="b">
        <f>SUMIF('Final FTE BGBP'!$C$3:$BW$3,'Cross Check'!R$4,'Final FTE BGBP'!$C8:$BW8)='Final FTE By Grade'!C8</f>
        <v>1</v>
      </c>
      <c r="S8" s="4" t="b">
        <f>SUMIF('Final FTE BGBP'!$C$3:$BW$3,'Cross Check'!S$4,'Final FTE BGBP'!$C8:$BW8)='Final FTE By Grade'!D8</f>
        <v>1</v>
      </c>
      <c r="T8" s="4" t="b">
        <f>SUMIF('Final FTE BGBP'!$C$3:$BW$3,'Cross Check'!T$4,'Final FTE BGBP'!$C8:$BW8)='Final FTE By Grade'!E8</f>
        <v>1</v>
      </c>
      <c r="U8" s="4" t="b">
        <f>SUMIF('Final FTE BGBP'!$C$3:$BW$3,'Cross Check'!U$4,'Final FTE BGBP'!$C8:$BW8)='Final FTE By Grade'!F8</f>
        <v>1</v>
      </c>
      <c r="V8" s="4" t="b">
        <f>SUMIF('Final FTE BGBP'!$C$3:$BW$3,'Cross Check'!V$4,'Final FTE BGBP'!$C8:$BW8)='Final FTE By Grade'!G8</f>
        <v>1</v>
      </c>
      <c r="W8" s="4" t="b">
        <f>SUMIF('Final FTE BGBP'!$C$3:$BW$3,'Cross Check'!W$4,'Final FTE BGBP'!$C8:$BW8)='Final FTE By Grade'!H8</f>
        <v>1</v>
      </c>
      <c r="X8" s="4" t="b">
        <f>SUMIF('Final FTE BGBP'!$C$3:$BW$3,'Cross Check'!X$4,'Final FTE BGBP'!$C8:$BW8)='Final FTE By Grade'!I8</f>
        <v>1</v>
      </c>
      <c r="Y8" s="4" t="b">
        <f>SUMIF('Final FTE BGBP'!$C$3:$BW$3,'Cross Check'!Y$4,'Final FTE BGBP'!$C8:$BW8)='Final FTE By Grade'!J8</f>
        <v>1</v>
      </c>
      <c r="Z8" s="4" t="b">
        <f>SUMIF('Final FTE BGBP'!$C$3:$BW$3,'Cross Check'!Z$4,'Final FTE BGBP'!$C8:$BW8)='Final FTE By Grade'!K8</f>
        <v>1</v>
      </c>
      <c r="AA8" s="4" t="b">
        <f>SUMIF('Final FTE BGBP'!$C$3:$BW$3,'Cross Check'!AA$4,'Final FTE BGBP'!$C8:$BW8)='Final FTE By Grade'!L8</f>
        <v>1</v>
      </c>
      <c r="AB8" s="4" t="b">
        <f>SUMIF('Final FTE BGBP'!$C$3:$BW$3,'Cross Check'!AB$4,'Final FTE BGBP'!$C8:$BW8)='Final FTE By Grade'!M8</f>
        <v>1</v>
      </c>
      <c r="AC8" s="4" t="b">
        <f>SUMIF('Final FTE BGBP'!$C$3:$BW$3,'Cross Check'!AC$4,'Final FTE BGBP'!$C8:$BW8)='Final FTE By Grade'!N8</f>
        <v>1</v>
      </c>
      <c r="AD8" s="4" t="b">
        <f>SUMIF('Final FTE BGBP'!$C$3:$BW$3,'Cross Check'!AD$4,'Final FTE BGBP'!$C8:$BW8)='Final FTE By Grade'!O8</f>
        <v>1</v>
      </c>
      <c r="AE8" s="4" t="b">
        <f>SUMIF('Final FTE BGBP'!$C$3:$BW$3,'Cross Check'!AE$4,'Final FTE BGBP'!$C8:$BW8)='Final FTE By Grade'!P8</f>
        <v>1</v>
      </c>
      <c r="AK8" s="48"/>
    </row>
    <row r="9" spans="1:37" ht="15">
      <c r="A9">
        <v>5</v>
      </c>
      <c r="B9" t="s">
        <v>17</v>
      </c>
      <c r="C9" s="1" t="b">
        <f>'Final FTE By Grade'!Q9='Final FTE By Prog'!M9</f>
        <v>1</v>
      </c>
      <c r="D9" s="1" t="b">
        <f>'Final FTE By Prog'!M9='Final FTE BGBP'!BX9</f>
        <v>1</v>
      </c>
      <c r="E9" s="1" t="b">
        <f>'Final FTE By Grade'!Q9='Final FTE BGBP'!BX9</f>
        <v>1</v>
      </c>
      <c r="G9" t="b">
        <f>SUMIF('Final FTE BGBP'!$C$2:$BW$2,'Cross Check'!G$4,'Final FTE BGBP'!$C9:$BW9)='Final FTE By Prog'!C9</f>
        <v>1</v>
      </c>
      <c r="H9" t="b">
        <f>SUMIF('Final FTE BGBP'!$C$2:$BW$2,'Cross Check'!H$4,'Final FTE BGBP'!$C9:$BW9)='Final FTE By Prog'!D9</f>
        <v>1</v>
      </c>
      <c r="I9" t="b">
        <f>SUMIF('Final FTE BGBP'!$C$2:$BW$2,'Cross Check'!I$4,'Final FTE BGBP'!$C9:$BW9)='Final FTE By Prog'!E9</f>
        <v>1</v>
      </c>
      <c r="J9" t="b">
        <f>SUMIF('Final FTE BGBP'!$C$2:$BW$2,'Cross Check'!J$4,'Final FTE BGBP'!$C9:$BW9)='Final FTE By Prog'!F9</f>
        <v>1</v>
      </c>
      <c r="K9" t="b">
        <f>SUMIF('Final FTE BGBP'!$C$2:$BW$2,'Cross Check'!K$4,'Final FTE BGBP'!$C9:$BW9)='Final FTE By Prog'!G9</f>
        <v>1</v>
      </c>
      <c r="L9" t="b">
        <f>SUMIF('Final FTE BGBP'!$C$2:$BW$2,'Cross Check'!L$4,'Final FTE BGBP'!$C9:$BW9)='Final FTE By Prog'!H9</f>
        <v>1</v>
      </c>
      <c r="M9" t="b">
        <f>SUMIF('Final FTE BGBP'!$C$2:$BW$2,'Cross Check'!M$4,'Final FTE BGBP'!$C9:$BW9)='Final FTE By Prog'!I9</f>
        <v>1</v>
      </c>
      <c r="N9" t="b">
        <f>SUMIF('Final FTE BGBP'!$C$2:$BW$2,'Cross Check'!N$4,'Final FTE BGBP'!$C9:$BW9)='Final FTE By Prog'!J9</f>
        <v>1</v>
      </c>
      <c r="O9" t="b">
        <f>SUMIF('Final FTE BGBP'!$C$2:$BW$2,'Cross Check'!O$4,'Final FTE BGBP'!$C9:$BW9)='Final FTE By Prog'!K9</f>
        <v>1</v>
      </c>
      <c r="P9" t="b">
        <f>SUMIF('Final FTE BGBP'!$C$2:$BW$2,'Cross Check'!P$4,'Final FTE BGBP'!$C9:$BW9)='Final FTE By Prog'!L9</f>
        <v>1</v>
      </c>
      <c r="R9" s="4" t="b">
        <f>SUMIF('Final FTE BGBP'!$C$3:$BW$3,'Cross Check'!R$4,'Final FTE BGBP'!$C9:$BW9)='Final FTE By Grade'!C9</f>
        <v>1</v>
      </c>
      <c r="S9" s="4" t="b">
        <f>SUMIF('Final FTE BGBP'!$C$3:$BW$3,'Cross Check'!S$4,'Final FTE BGBP'!$C9:$BW9)='Final FTE By Grade'!D9</f>
        <v>1</v>
      </c>
      <c r="T9" s="4" t="b">
        <f>SUMIF('Final FTE BGBP'!$C$3:$BW$3,'Cross Check'!T$4,'Final FTE BGBP'!$C9:$BW9)='Final FTE By Grade'!E9</f>
        <v>1</v>
      </c>
      <c r="U9" s="4" t="b">
        <f>SUMIF('Final FTE BGBP'!$C$3:$BW$3,'Cross Check'!U$4,'Final FTE BGBP'!$C9:$BW9)='Final FTE By Grade'!F9</f>
        <v>1</v>
      </c>
      <c r="V9" s="4" t="b">
        <f>SUMIF('Final FTE BGBP'!$C$3:$BW$3,'Cross Check'!V$4,'Final FTE BGBP'!$C9:$BW9)='Final FTE By Grade'!G9</f>
        <v>1</v>
      </c>
      <c r="W9" s="4" t="b">
        <f>SUMIF('Final FTE BGBP'!$C$3:$BW$3,'Cross Check'!W$4,'Final FTE BGBP'!$C9:$BW9)='Final FTE By Grade'!H9</f>
        <v>1</v>
      </c>
      <c r="X9" s="4" t="b">
        <f>SUMIF('Final FTE BGBP'!$C$3:$BW$3,'Cross Check'!X$4,'Final FTE BGBP'!$C9:$BW9)='Final FTE By Grade'!I9</f>
        <v>1</v>
      </c>
      <c r="Y9" s="4" t="b">
        <f>SUMIF('Final FTE BGBP'!$C$3:$BW$3,'Cross Check'!Y$4,'Final FTE BGBP'!$C9:$BW9)='Final FTE By Grade'!J9</f>
        <v>1</v>
      </c>
      <c r="Z9" s="4" t="b">
        <f>SUMIF('Final FTE BGBP'!$C$3:$BW$3,'Cross Check'!Z$4,'Final FTE BGBP'!$C9:$BW9)='Final FTE By Grade'!K9</f>
        <v>1</v>
      </c>
      <c r="AA9" s="4" t="b">
        <f>SUMIF('Final FTE BGBP'!$C$3:$BW$3,'Cross Check'!AA$4,'Final FTE BGBP'!$C9:$BW9)='Final FTE By Grade'!L9</f>
        <v>1</v>
      </c>
      <c r="AB9" s="4" t="b">
        <f>SUMIF('Final FTE BGBP'!$C$3:$BW$3,'Cross Check'!AB$4,'Final FTE BGBP'!$C9:$BW9)='Final FTE By Grade'!M9</f>
        <v>1</v>
      </c>
      <c r="AC9" s="4" t="b">
        <f>SUMIF('Final FTE BGBP'!$C$3:$BW$3,'Cross Check'!AC$4,'Final FTE BGBP'!$C9:$BW9)='Final FTE By Grade'!N9</f>
        <v>1</v>
      </c>
      <c r="AD9" s="4" t="b">
        <f>SUMIF('Final FTE BGBP'!$C$3:$BW$3,'Cross Check'!AD$4,'Final FTE BGBP'!$C9:$BW9)='Final FTE By Grade'!O9</f>
        <v>1</v>
      </c>
      <c r="AE9" s="4" t="b">
        <f>SUMIF('Final FTE BGBP'!$C$3:$BW$3,'Cross Check'!AE$4,'Final FTE BGBP'!$C9:$BW9)='Final FTE By Grade'!P9</f>
        <v>1</v>
      </c>
      <c r="AK9" s="48"/>
    </row>
    <row r="10" spans="1:37" ht="15">
      <c r="A10">
        <v>6</v>
      </c>
      <c r="B10" t="s">
        <v>18</v>
      </c>
      <c r="C10" s="1" t="b">
        <f>'Final FTE By Grade'!Q10='Final FTE By Prog'!M10</f>
        <v>1</v>
      </c>
      <c r="D10" s="1" t="b">
        <f>'Final FTE By Prog'!M10='Final FTE BGBP'!BX10</f>
        <v>1</v>
      </c>
      <c r="E10" s="1" t="b">
        <f>'Final FTE By Grade'!Q10='Final FTE BGBP'!BX10</f>
        <v>1</v>
      </c>
      <c r="G10" t="b">
        <f>SUMIF('Final FTE BGBP'!$C$2:$BW$2,'Cross Check'!G$4,'Final FTE BGBP'!$C10:$BW10)='Final FTE By Prog'!C10</f>
        <v>1</v>
      </c>
      <c r="H10" t="b">
        <f>SUMIF('Final FTE BGBP'!$C$2:$BW$2,'Cross Check'!H$4,'Final FTE BGBP'!$C10:$BW10)='Final FTE By Prog'!D10</f>
        <v>1</v>
      </c>
      <c r="I10" t="b">
        <f>SUMIF('Final FTE BGBP'!$C$2:$BW$2,'Cross Check'!I$4,'Final FTE BGBP'!$C10:$BW10)='Final FTE By Prog'!E10</f>
        <v>1</v>
      </c>
      <c r="J10" t="b">
        <f>SUMIF('Final FTE BGBP'!$C$2:$BW$2,'Cross Check'!J$4,'Final FTE BGBP'!$C10:$BW10)='Final FTE By Prog'!F10</f>
        <v>1</v>
      </c>
      <c r="K10" t="b">
        <f>SUMIF('Final FTE BGBP'!$C$2:$BW$2,'Cross Check'!K$4,'Final FTE BGBP'!$C10:$BW10)='Final FTE By Prog'!G10</f>
        <v>1</v>
      </c>
      <c r="L10" t="b">
        <f>SUMIF('Final FTE BGBP'!$C$2:$BW$2,'Cross Check'!L$4,'Final FTE BGBP'!$C10:$BW10)='Final FTE By Prog'!H10</f>
        <v>1</v>
      </c>
      <c r="M10" t="b">
        <f>SUMIF('Final FTE BGBP'!$C$2:$BW$2,'Cross Check'!M$4,'Final FTE BGBP'!$C10:$BW10)='Final FTE By Prog'!I10</f>
        <v>1</v>
      </c>
      <c r="N10" t="b">
        <f>SUMIF('Final FTE BGBP'!$C$2:$BW$2,'Cross Check'!N$4,'Final FTE BGBP'!$C10:$BW10)='Final FTE By Prog'!J10</f>
        <v>1</v>
      </c>
      <c r="O10" t="b">
        <f>SUMIF('Final FTE BGBP'!$C$2:$BW$2,'Cross Check'!O$4,'Final FTE BGBP'!$C10:$BW10)='Final FTE By Prog'!K10</f>
        <v>1</v>
      </c>
      <c r="P10" t="b">
        <f>SUMIF('Final FTE BGBP'!$C$2:$BW$2,'Cross Check'!P$4,'Final FTE BGBP'!$C10:$BW10)='Final FTE By Prog'!L10</f>
        <v>1</v>
      </c>
      <c r="R10" s="4" t="b">
        <f>SUMIF('Final FTE BGBP'!$C$3:$BW$3,'Cross Check'!R$4,'Final FTE BGBP'!$C10:$BW10)='Final FTE By Grade'!C10</f>
        <v>1</v>
      </c>
      <c r="S10" s="4" t="b">
        <f>SUMIF('Final FTE BGBP'!$C$3:$BW$3,'Cross Check'!S$4,'Final FTE BGBP'!$C10:$BW10)='Final FTE By Grade'!D10</f>
        <v>1</v>
      </c>
      <c r="T10" s="4" t="b">
        <f>SUMIF('Final FTE BGBP'!$C$3:$BW$3,'Cross Check'!T$4,'Final FTE BGBP'!$C10:$BW10)='Final FTE By Grade'!E10</f>
        <v>1</v>
      </c>
      <c r="U10" s="4" t="b">
        <f>SUMIF('Final FTE BGBP'!$C$3:$BW$3,'Cross Check'!U$4,'Final FTE BGBP'!$C10:$BW10)='Final FTE By Grade'!F10</f>
        <v>1</v>
      </c>
      <c r="V10" s="4" t="b">
        <f>SUMIF('Final FTE BGBP'!$C$3:$BW$3,'Cross Check'!V$4,'Final FTE BGBP'!$C10:$BW10)='Final FTE By Grade'!G10</f>
        <v>1</v>
      </c>
      <c r="W10" s="4" t="b">
        <f>SUMIF('Final FTE BGBP'!$C$3:$BW$3,'Cross Check'!W$4,'Final FTE BGBP'!$C10:$BW10)='Final FTE By Grade'!H10</f>
        <v>1</v>
      </c>
      <c r="X10" s="4" t="b">
        <f>SUMIF('Final FTE BGBP'!$C$3:$BW$3,'Cross Check'!X$4,'Final FTE BGBP'!$C10:$BW10)='Final FTE By Grade'!I10</f>
        <v>1</v>
      </c>
      <c r="Y10" s="4" t="b">
        <f>SUMIF('Final FTE BGBP'!$C$3:$BW$3,'Cross Check'!Y$4,'Final FTE BGBP'!$C10:$BW10)='Final FTE By Grade'!J10</f>
        <v>1</v>
      </c>
      <c r="Z10" s="4" t="b">
        <f>SUMIF('Final FTE BGBP'!$C$3:$BW$3,'Cross Check'!Z$4,'Final FTE BGBP'!$C10:$BW10)='Final FTE By Grade'!K10</f>
        <v>1</v>
      </c>
      <c r="AA10" s="4" t="b">
        <f>SUMIF('Final FTE BGBP'!$C$3:$BW$3,'Cross Check'!AA$4,'Final FTE BGBP'!$C10:$BW10)='Final FTE By Grade'!L10</f>
        <v>1</v>
      </c>
      <c r="AB10" s="4" t="b">
        <f>SUMIF('Final FTE BGBP'!$C$3:$BW$3,'Cross Check'!AB$4,'Final FTE BGBP'!$C10:$BW10)='Final FTE By Grade'!M10</f>
        <v>1</v>
      </c>
      <c r="AC10" s="4" t="b">
        <f>SUMIF('Final FTE BGBP'!$C$3:$BW$3,'Cross Check'!AC$4,'Final FTE BGBP'!$C10:$BW10)='Final FTE By Grade'!N10</f>
        <v>1</v>
      </c>
      <c r="AD10" s="4" t="b">
        <f>SUMIF('Final FTE BGBP'!$C$3:$BW$3,'Cross Check'!AD$4,'Final FTE BGBP'!$C10:$BW10)='Final FTE By Grade'!O10</f>
        <v>1</v>
      </c>
      <c r="AE10" s="4" t="b">
        <f>SUMIF('Final FTE BGBP'!$C$3:$BW$3,'Cross Check'!AE$4,'Final FTE BGBP'!$C10:$BW10)='Final FTE By Grade'!P10</f>
        <v>1</v>
      </c>
      <c r="AK10" s="48"/>
    </row>
    <row r="11" spans="1:37" ht="15">
      <c r="A11">
        <v>7</v>
      </c>
      <c r="B11" s="1" t="s">
        <v>19</v>
      </c>
      <c r="C11" s="1" t="b">
        <f>'Final FTE By Grade'!Q11='Final FTE By Prog'!M11</f>
        <v>1</v>
      </c>
      <c r="D11" s="1" t="b">
        <f>'Final FTE By Prog'!M11='Final FTE BGBP'!BX11</f>
        <v>1</v>
      </c>
      <c r="E11" s="1" t="b">
        <f>'Final FTE By Grade'!Q11='Final FTE BGBP'!BX11</f>
        <v>1</v>
      </c>
      <c r="G11" t="b">
        <f>SUMIF('Final FTE BGBP'!$C$2:$BW$2,'Cross Check'!G$4,'Final FTE BGBP'!$C11:$BW11)='Final FTE By Prog'!C11</f>
        <v>1</v>
      </c>
      <c r="H11" t="b">
        <f>SUMIF('Final FTE BGBP'!$C$2:$BW$2,'Cross Check'!H$4,'Final FTE BGBP'!$C11:$BW11)='Final FTE By Prog'!D11</f>
        <v>1</v>
      </c>
      <c r="I11" t="b">
        <f>SUMIF('Final FTE BGBP'!$C$2:$BW$2,'Cross Check'!I$4,'Final FTE BGBP'!$C11:$BW11)='Final FTE By Prog'!E11</f>
        <v>1</v>
      </c>
      <c r="J11" t="b">
        <f>SUMIF('Final FTE BGBP'!$C$2:$BW$2,'Cross Check'!J$4,'Final FTE BGBP'!$C11:$BW11)='Final FTE By Prog'!F11</f>
        <v>1</v>
      </c>
      <c r="K11" t="b">
        <f>SUMIF('Final FTE BGBP'!$C$2:$BW$2,'Cross Check'!K$4,'Final FTE BGBP'!$C11:$BW11)='Final FTE By Prog'!G11</f>
        <v>1</v>
      </c>
      <c r="L11" t="b">
        <f>SUMIF('Final FTE BGBP'!$C$2:$BW$2,'Cross Check'!L$4,'Final FTE BGBP'!$C11:$BW11)='Final FTE By Prog'!H11</f>
        <v>1</v>
      </c>
      <c r="M11" t="b">
        <f>SUMIF('Final FTE BGBP'!$C$2:$BW$2,'Cross Check'!M$4,'Final FTE BGBP'!$C11:$BW11)='Final FTE By Prog'!I11</f>
        <v>1</v>
      </c>
      <c r="N11" t="b">
        <f>SUMIF('Final FTE BGBP'!$C$2:$BW$2,'Cross Check'!N$4,'Final FTE BGBP'!$C11:$BW11)='Final FTE By Prog'!J11</f>
        <v>1</v>
      </c>
      <c r="O11" t="b">
        <f>SUMIF('Final FTE BGBP'!$C$2:$BW$2,'Cross Check'!O$4,'Final FTE BGBP'!$C11:$BW11)='Final FTE By Prog'!K11</f>
        <v>1</v>
      </c>
      <c r="P11" t="b">
        <f>SUMIF('Final FTE BGBP'!$C$2:$BW$2,'Cross Check'!P$4,'Final FTE BGBP'!$C11:$BW11)='Final FTE By Prog'!L11</f>
        <v>1</v>
      </c>
      <c r="R11" s="4" t="b">
        <f>SUMIF('Final FTE BGBP'!$C$3:$BW$3,'Cross Check'!R$4,'Final FTE BGBP'!$C11:$BW11)='Final FTE By Grade'!C11</f>
        <v>1</v>
      </c>
      <c r="S11" s="4" t="b">
        <f>SUMIF('Final FTE BGBP'!$C$3:$BW$3,'Cross Check'!S$4,'Final FTE BGBP'!$C11:$BW11)='Final FTE By Grade'!D11</f>
        <v>1</v>
      </c>
      <c r="T11" s="4" t="b">
        <f>SUMIF('Final FTE BGBP'!$C$3:$BW$3,'Cross Check'!T$4,'Final FTE BGBP'!$C11:$BW11)='Final FTE By Grade'!E11</f>
        <v>1</v>
      </c>
      <c r="U11" s="4" t="b">
        <f>SUMIF('Final FTE BGBP'!$C$3:$BW$3,'Cross Check'!U$4,'Final FTE BGBP'!$C11:$BW11)='Final FTE By Grade'!F11</f>
        <v>1</v>
      </c>
      <c r="V11" s="4" t="b">
        <f>SUMIF('Final FTE BGBP'!$C$3:$BW$3,'Cross Check'!V$4,'Final FTE BGBP'!$C11:$BW11)='Final FTE By Grade'!G11</f>
        <v>1</v>
      </c>
      <c r="W11" s="4" t="b">
        <f>SUMIF('Final FTE BGBP'!$C$3:$BW$3,'Cross Check'!W$4,'Final FTE BGBP'!$C11:$BW11)='Final FTE By Grade'!H11</f>
        <v>1</v>
      </c>
      <c r="X11" s="4" t="b">
        <f>SUMIF('Final FTE BGBP'!$C$3:$BW$3,'Cross Check'!X$4,'Final FTE BGBP'!$C11:$BW11)='Final FTE By Grade'!I11</f>
        <v>1</v>
      </c>
      <c r="Y11" s="4" t="b">
        <f>SUMIF('Final FTE BGBP'!$C$3:$BW$3,'Cross Check'!Y$4,'Final FTE BGBP'!$C11:$BW11)='Final FTE By Grade'!J11</f>
        <v>1</v>
      </c>
      <c r="Z11" s="4" t="b">
        <f>SUMIF('Final FTE BGBP'!$C$3:$BW$3,'Cross Check'!Z$4,'Final FTE BGBP'!$C11:$BW11)='Final FTE By Grade'!K11</f>
        <v>1</v>
      </c>
      <c r="AA11" s="4" t="b">
        <f>SUMIF('Final FTE BGBP'!$C$3:$BW$3,'Cross Check'!AA$4,'Final FTE BGBP'!$C11:$BW11)='Final FTE By Grade'!L11</f>
        <v>1</v>
      </c>
      <c r="AB11" s="4" t="b">
        <f>SUMIF('Final FTE BGBP'!$C$3:$BW$3,'Cross Check'!AB$4,'Final FTE BGBP'!$C11:$BW11)='Final FTE By Grade'!M11</f>
        <v>1</v>
      </c>
      <c r="AC11" s="4" t="b">
        <f>SUMIF('Final FTE BGBP'!$C$3:$BW$3,'Cross Check'!AC$4,'Final FTE BGBP'!$C11:$BW11)='Final FTE By Grade'!N11</f>
        <v>1</v>
      </c>
      <c r="AD11" s="4" t="b">
        <f>SUMIF('Final FTE BGBP'!$C$3:$BW$3,'Cross Check'!AD$4,'Final FTE BGBP'!$C11:$BW11)='Final FTE By Grade'!O11</f>
        <v>1</v>
      </c>
      <c r="AE11" s="4" t="b">
        <f>SUMIF('Final FTE BGBP'!$C$3:$BW$3,'Cross Check'!AE$4,'Final FTE BGBP'!$C11:$BW11)='Final FTE By Grade'!P11</f>
        <v>1</v>
      </c>
      <c r="AK11" s="48"/>
    </row>
    <row r="12" spans="1:37" ht="15">
      <c r="A12">
        <v>8</v>
      </c>
      <c r="B12" t="s">
        <v>20</v>
      </c>
      <c r="C12" s="1" t="b">
        <f>'Final FTE By Grade'!Q12='Final FTE By Prog'!M12</f>
        <v>1</v>
      </c>
      <c r="D12" s="1" t="b">
        <f>'Final FTE By Prog'!M12='Final FTE BGBP'!BX12</f>
        <v>1</v>
      </c>
      <c r="E12" s="1" t="b">
        <f>'Final FTE By Grade'!Q12='Final FTE BGBP'!BX12</f>
        <v>1</v>
      </c>
      <c r="G12" t="b">
        <f>SUMIF('Final FTE BGBP'!$C$2:$BW$2,'Cross Check'!G$4,'Final FTE BGBP'!$C12:$BW12)='Final FTE By Prog'!C12</f>
        <v>1</v>
      </c>
      <c r="H12" t="b">
        <f>SUMIF('Final FTE BGBP'!$C$2:$BW$2,'Cross Check'!H$4,'Final FTE BGBP'!$C12:$BW12)='Final FTE By Prog'!D12</f>
        <v>1</v>
      </c>
      <c r="I12" t="b">
        <f>SUMIF('Final FTE BGBP'!$C$2:$BW$2,'Cross Check'!I$4,'Final FTE BGBP'!$C12:$BW12)='Final FTE By Prog'!E12</f>
        <v>1</v>
      </c>
      <c r="J12" t="b">
        <f>SUMIF('Final FTE BGBP'!$C$2:$BW$2,'Cross Check'!J$4,'Final FTE BGBP'!$C12:$BW12)='Final FTE By Prog'!F12</f>
        <v>1</v>
      </c>
      <c r="K12" t="b">
        <f>SUMIF('Final FTE BGBP'!$C$2:$BW$2,'Cross Check'!K$4,'Final FTE BGBP'!$C12:$BW12)='Final FTE By Prog'!G12</f>
        <v>1</v>
      </c>
      <c r="L12" t="b">
        <f>SUMIF('Final FTE BGBP'!$C$2:$BW$2,'Cross Check'!L$4,'Final FTE BGBP'!$C12:$BW12)='Final FTE By Prog'!H12</f>
        <v>1</v>
      </c>
      <c r="M12" t="b">
        <f>SUMIF('Final FTE BGBP'!$C$2:$BW$2,'Cross Check'!M$4,'Final FTE BGBP'!$C12:$BW12)='Final FTE By Prog'!I12</f>
        <v>1</v>
      </c>
      <c r="N12" t="b">
        <f>SUMIF('Final FTE BGBP'!$C$2:$BW$2,'Cross Check'!N$4,'Final FTE BGBP'!$C12:$BW12)='Final FTE By Prog'!J12</f>
        <v>1</v>
      </c>
      <c r="O12" t="b">
        <f>SUMIF('Final FTE BGBP'!$C$2:$BW$2,'Cross Check'!O$4,'Final FTE BGBP'!$C12:$BW12)='Final FTE By Prog'!K12</f>
        <v>1</v>
      </c>
      <c r="P12" t="b">
        <f>SUMIF('Final FTE BGBP'!$C$2:$BW$2,'Cross Check'!P$4,'Final FTE BGBP'!$C12:$BW12)='Final FTE By Prog'!L12</f>
        <v>1</v>
      </c>
      <c r="R12" s="4" t="b">
        <f>SUMIF('Final FTE BGBP'!$C$3:$BW$3,'Cross Check'!R$4,'Final FTE BGBP'!$C12:$BW12)='Final FTE By Grade'!C12</f>
        <v>1</v>
      </c>
      <c r="S12" s="4" t="b">
        <f>SUMIF('Final FTE BGBP'!$C$3:$BW$3,'Cross Check'!S$4,'Final FTE BGBP'!$C12:$BW12)='Final FTE By Grade'!D12</f>
        <v>1</v>
      </c>
      <c r="T12" s="4" t="b">
        <f>SUMIF('Final FTE BGBP'!$C$3:$BW$3,'Cross Check'!T$4,'Final FTE BGBP'!$C12:$BW12)='Final FTE By Grade'!E12</f>
        <v>1</v>
      </c>
      <c r="U12" s="4" t="b">
        <f>SUMIF('Final FTE BGBP'!$C$3:$BW$3,'Cross Check'!U$4,'Final FTE BGBP'!$C12:$BW12)='Final FTE By Grade'!F12</f>
        <v>1</v>
      </c>
      <c r="V12" s="4" t="b">
        <f>SUMIF('Final FTE BGBP'!$C$3:$BW$3,'Cross Check'!V$4,'Final FTE BGBP'!$C12:$BW12)='Final FTE By Grade'!G12</f>
        <v>1</v>
      </c>
      <c r="W12" s="4" t="b">
        <f>SUMIF('Final FTE BGBP'!$C$3:$BW$3,'Cross Check'!W$4,'Final FTE BGBP'!$C12:$BW12)='Final FTE By Grade'!H12</f>
        <v>1</v>
      </c>
      <c r="X12" s="4" t="b">
        <f>SUMIF('Final FTE BGBP'!$C$3:$BW$3,'Cross Check'!X$4,'Final FTE BGBP'!$C12:$BW12)='Final FTE By Grade'!I12</f>
        <v>1</v>
      </c>
      <c r="Y12" s="4" t="b">
        <f>SUMIF('Final FTE BGBP'!$C$3:$BW$3,'Cross Check'!Y$4,'Final FTE BGBP'!$C12:$BW12)='Final FTE By Grade'!J12</f>
        <v>1</v>
      </c>
      <c r="Z12" s="4" t="b">
        <f>SUMIF('Final FTE BGBP'!$C$3:$BW$3,'Cross Check'!Z$4,'Final FTE BGBP'!$C12:$BW12)='Final FTE By Grade'!K12</f>
        <v>1</v>
      </c>
      <c r="AA12" s="4" t="b">
        <f>SUMIF('Final FTE BGBP'!$C$3:$BW$3,'Cross Check'!AA$4,'Final FTE BGBP'!$C12:$BW12)='Final FTE By Grade'!L12</f>
        <v>1</v>
      </c>
      <c r="AB12" s="4" t="b">
        <f>SUMIF('Final FTE BGBP'!$C$3:$BW$3,'Cross Check'!AB$4,'Final FTE BGBP'!$C12:$BW12)='Final FTE By Grade'!M12</f>
        <v>1</v>
      </c>
      <c r="AC12" s="4" t="b">
        <f>SUMIF('Final FTE BGBP'!$C$3:$BW$3,'Cross Check'!AC$4,'Final FTE BGBP'!$C12:$BW12)='Final FTE By Grade'!N12</f>
        <v>1</v>
      </c>
      <c r="AD12" s="4" t="b">
        <f>SUMIF('Final FTE BGBP'!$C$3:$BW$3,'Cross Check'!AD$4,'Final FTE BGBP'!$C12:$BW12)='Final FTE By Grade'!O12</f>
        <v>1</v>
      </c>
      <c r="AE12" s="4" t="b">
        <f>SUMIF('Final FTE BGBP'!$C$3:$BW$3,'Cross Check'!AE$4,'Final FTE BGBP'!$C12:$BW12)='Final FTE By Grade'!P12</f>
        <v>1</v>
      </c>
      <c r="AK12" s="48"/>
    </row>
    <row r="13" spans="1:37" ht="15">
      <c r="A13">
        <v>9</v>
      </c>
      <c r="B13" t="s">
        <v>21</v>
      </c>
      <c r="C13" s="1" t="b">
        <f>'Final FTE By Grade'!Q13='Final FTE By Prog'!M13</f>
        <v>1</v>
      </c>
      <c r="D13" s="1" t="b">
        <f>'Final FTE By Prog'!M13='Final FTE BGBP'!BX13</f>
        <v>1</v>
      </c>
      <c r="E13" s="1" t="b">
        <f>'Final FTE By Grade'!Q13='Final FTE BGBP'!BX13</f>
        <v>1</v>
      </c>
      <c r="G13" t="b">
        <f>SUMIF('Final FTE BGBP'!$C$2:$BW$2,'Cross Check'!G$4,'Final FTE BGBP'!$C13:$BW13)='Final FTE By Prog'!C13</f>
        <v>1</v>
      </c>
      <c r="H13" t="b">
        <f>SUMIF('Final FTE BGBP'!$C$2:$BW$2,'Cross Check'!H$4,'Final FTE BGBP'!$C13:$BW13)='Final FTE By Prog'!D13</f>
        <v>1</v>
      </c>
      <c r="I13" t="b">
        <f>SUMIF('Final FTE BGBP'!$C$2:$BW$2,'Cross Check'!I$4,'Final FTE BGBP'!$C13:$BW13)='Final FTE By Prog'!E13</f>
        <v>1</v>
      </c>
      <c r="J13" t="b">
        <f>SUMIF('Final FTE BGBP'!$C$2:$BW$2,'Cross Check'!J$4,'Final FTE BGBP'!$C13:$BW13)='Final FTE By Prog'!F13</f>
        <v>1</v>
      </c>
      <c r="K13" t="b">
        <f>SUMIF('Final FTE BGBP'!$C$2:$BW$2,'Cross Check'!K$4,'Final FTE BGBP'!$C13:$BW13)='Final FTE By Prog'!G13</f>
        <v>1</v>
      </c>
      <c r="L13" t="b">
        <f>SUMIF('Final FTE BGBP'!$C$2:$BW$2,'Cross Check'!L$4,'Final FTE BGBP'!$C13:$BW13)='Final FTE By Prog'!H13</f>
        <v>1</v>
      </c>
      <c r="M13" t="b">
        <f>SUMIF('Final FTE BGBP'!$C$2:$BW$2,'Cross Check'!M$4,'Final FTE BGBP'!$C13:$BW13)='Final FTE By Prog'!I13</f>
        <v>1</v>
      </c>
      <c r="N13" t="b">
        <f>SUMIF('Final FTE BGBP'!$C$2:$BW$2,'Cross Check'!N$4,'Final FTE BGBP'!$C13:$BW13)='Final FTE By Prog'!J13</f>
        <v>1</v>
      </c>
      <c r="O13" t="b">
        <f>SUMIF('Final FTE BGBP'!$C$2:$BW$2,'Cross Check'!O$4,'Final FTE BGBP'!$C13:$BW13)='Final FTE By Prog'!K13</f>
        <v>1</v>
      </c>
      <c r="P13" t="b">
        <f>SUMIF('Final FTE BGBP'!$C$2:$BW$2,'Cross Check'!P$4,'Final FTE BGBP'!$C13:$BW13)='Final FTE By Prog'!L13</f>
        <v>1</v>
      </c>
      <c r="R13" s="4" t="b">
        <f>SUMIF('Final FTE BGBP'!$C$3:$BW$3,'Cross Check'!R$4,'Final FTE BGBP'!$C13:$BW13)='Final FTE By Grade'!C13</f>
        <v>1</v>
      </c>
      <c r="S13" s="4" t="b">
        <f>SUMIF('Final FTE BGBP'!$C$3:$BW$3,'Cross Check'!S$4,'Final FTE BGBP'!$C13:$BW13)='Final FTE By Grade'!D13</f>
        <v>1</v>
      </c>
      <c r="T13" s="4" t="b">
        <f>SUMIF('Final FTE BGBP'!$C$3:$BW$3,'Cross Check'!T$4,'Final FTE BGBP'!$C13:$BW13)='Final FTE By Grade'!E13</f>
        <v>1</v>
      </c>
      <c r="U13" s="4" t="b">
        <f>SUMIF('Final FTE BGBP'!$C$3:$BW$3,'Cross Check'!U$4,'Final FTE BGBP'!$C13:$BW13)='Final FTE By Grade'!F13</f>
        <v>1</v>
      </c>
      <c r="V13" s="4" t="b">
        <f>SUMIF('Final FTE BGBP'!$C$3:$BW$3,'Cross Check'!V$4,'Final FTE BGBP'!$C13:$BW13)='Final FTE By Grade'!G13</f>
        <v>1</v>
      </c>
      <c r="W13" s="4" t="b">
        <f>SUMIF('Final FTE BGBP'!$C$3:$BW$3,'Cross Check'!W$4,'Final FTE BGBP'!$C13:$BW13)='Final FTE By Grade'!H13</f>
        <v>1</v>
      </c>
      <c r="X13" s="4" t="b">
        <f>SUMIF('Final FTE BGBP'!$C$3:$BW$3,'Cross Check'!X$4,'Final FTE BGBP'!$C13:$BW13)='Final FTE By Grade'!I13</f>
        <v>1</v>
      </c>
      <c r="Y13" s="4" t="b">
        <f>SUMIF('Final FTE BGBP'!$C$3:$BW$3,'Cross Check'!Y$4,'Final FTE BGBP'!$C13:$BW13)='Final FTE By Grade'!J13</f>
        <v>1</v>
      </c>
      <c r="Z13" s="4" t="b">
        <f>SUMIF('Final FTE BGBP'!$C$3:$BW$3,'Cross Check'!Z$4,'Final FTE BGBP'!$C13:$BW13)='Final FTE By Grade'!K13</f>
        <v>1</v>
      </c>
      <c r="AA13" s="4" t="b">
        <f>SUMIF('Final FTE BGBP'!$C$3:$BW$3,'Cross Check'!AA$4,'Final FTE BGBP'!$C13:$BW13)='Final FTE By Grade'!L13</f>
        <v>1</v>
      </c>
      <c r="AB13" s="4" t="b">
        <f>SUMIF('Final FTE BGBP'!$C$3:$BW$3,'Cross Check'!AB$4,'Final FTE BGBP'!$C13:$BW13)='Final FTE By Grade'!M13</f>
        <v>1</v>
      </c>
      <c r="AC13" s="4" t="b">
        <f>SUMIF('Final FTE BGBP'!$C$3:$BW$3,'Cross Check'!AC$4,'Final FTE BGBP'!$C13:$BW13)='Final FTE By Grade'!N13</f>
        <v>1</v>
      </c>
      <c r="AD13" s="4" t="b">
        <f>SUMIF('Final FTE BGBP'!$C$3:$BW$3,'Cross Check'!AD$4,'Final FTE BGBP'!$C13:$BW13)='Final FTE By Grade'!O13</f>
        <v>1</v>
      </c>
      <c r="AE13" s="4" t="b">
        <f>SUMIF('Final FTE BGBP'!$C$3:$BW$3,'Cross Check'!AE$4,'Final FTE BGBP'!$C13:$BW13)='Final FTE By Grade'!P13</f>
        <v>1</v>
      </c>
      <c r="AK13" s="48"/>
    </row>
    <row r="14" spans="1:37" ht="15">
      <c r="A14">
        <v>10</v>
      </c>
      <c r="B14" t="s">
        <v>22</v>
      </c>
      <c r="C14" s="1" t="b">
        <f>'Final FTE By Grade'!Q14='Final FTE By Prog'!M14</f>
        <v>1</v>
      </c>
      <c r="D14" s="1" t="b">
        <f>'Final FTE By Prog'!M14='Final FTE BGBP'!BX14</f>
        <v>1</v>
      </c>
      <c r="E14" s="1" t="b">
        <f>'Final FTE By Grade'!Q14='Final FTE BGBP'!BX14</f>
        <v>1</v>
      </c>
      <c r="G14" t="b">
        <f>SUMIF('Final FTE BGBP'!$C$2:$BW$2,'Cross Check'!G$4,'Final FTE BGBP'!$C14:$BW14)='Final FTE By Prog'!C14</f>
        <v>1</v>
      </c>
      <c r="H14" t="b">
        <f>SUMIF('Final FTE BGBP'!$C$2:$BW$2,'Cross Check'!H$4,'Final FTE BGBP'!$C14:$BW14)='Final FTE By Prog'!D14</f>
        <v>1</v>
      </c>
      <c r="I14" t="b">
        <f>SUMIF('Final FTE BGBP'!$C$2:$BW$2,'Cross Check'!I$4,'Final FTE BGBP'!$C14:$BW14)='Final FTE By Prog'!E14</f>
        <v>1</v>
      </c>
      <c r="J14" t="b">
        <f>SUMIF('Final FTE BGBP'!$C$2:$BW$2,'Cross Check'!J$4,'Final FTE BGBP'!$C14:$BW14)='Final FTE By Prog'!F14</f>
        <v>1</v>
      </c>
      <c r="K14" t="b">
        <f>SUMIF('Final FTE BGBP'!$C$2:$BW$2,'Cross Check'!K$4,'Final FTE BGBP'!$C14:$BW14)='Final FTE By Prog'!G14</f>
        <v>1</v>
      </c>
      <c r="L14" t="b">
        <f>SUMIF('Final FTE BGBP'!$C$2:$BW$2,'Cross Check'!L$4,'Final FTE BGBP'!$C14:$BW14)='Final FTE By Prog'!H14</f>
        <v>1</v>
      </c>
      <c r="M14" t="b">
        <f>SUMIF('Final FTE BGBP'!$C$2:$BW$2,'Cross Check'!M$4,'Final FTE BGBP'!$C14:$BW14)='Final FTE By Prog'!I14</f>
        <v>1</v>
      </c>
      <c r="N14" t="b">
        <f>SUMIF('Final FTE BGBP'!$C$2:$BW$2,'Cross Check'!N$4,'Final FTE BGBP'!$C14:$BW14)='Final FTE By Prog'!J14</f>
        <v>1</v>
      </c>
      <c r="O14" t="b">
        <f>SUMIF('Final FTE BGBP'!$C$2:$BW$2,'Cross Check'!O$4,'Final FTE BGBP'!$C14:$BW14)='Final FTE By Prog'!K14</f>
        <v>1</v>
      </c>
      <c r="P14" t="b">
        <f>SUMIF('Final FTE BGBP'!$C$2:$BW$2,'Cross Check'!P$4,'Final FTE BGBP'!$C14:$BW14)='Final FTE By Prog'!L14</f>
        <v>1</v>
      </c>
      <c r="R14" s="4" t="b">
        <f>SUMIF('Final FTE BGBP'!$C$3:$BW$3,'Cross Check'!R$4,'Final FTE BGBP'!$C14:$BW14)='Final FTE By Grade'!C14</f>
        <v>1</v>
      </c>
      <c r="S14" s="4" t="b">
        <f>SUMIF('Final FTE BGBP'!$C$3:$BW$3,'Cross Check'!S$4,'Final FTE BGBP'!$C14:$BW14)='Final FTE By Grade'!D14</f>
        <v>1</v>
      </c>
      <c r="T14" s="4" t="b">
        <f>SUMIF('Final FTE BGBP'!$C$3:$BW$3,'Cross Check'!T$4,'Final FTE BGBP'!$C14:$BW14)='Final FTE By Grade'!E14</f>
        <v>1</v>
      </c>
      <c r="U14" s="4" t="b">
        <f>SUMIF('Final FTE BGBP'!$C$3:$BW$3,'Cross Check'!U$4,'Final FTE BGBP'!$C14:$BW14)='Final FTE By Grade'!F14</f>
        <v>1</v>
      </c>
      <c r="V14" s="4" t="b">
        <f>SUMIF('Final FTE BGBP'!$C$3:$BW$3,'Cross Check'!V$4,'Final FTE BGBP'!$C14:$BW14)='Final FTE By Grade'!G14</f>
        <v>1</v>
      </c>
      <c r="W14" s="4" t="b">
        <f>SUMIF('Final FTE BGBP'!$C$3:$BW$3,'Cross Check'!W$4,'Final FTE BGBP'!$C14:$BW14)='Final FTE By Grade'!H14</f>
        <v>1</v>
      </c>
      <c r="X14" s="4" t="b">
        <f>SUMIF('Final FTE BGBP'!$C$3:$BW$3,'Cross Check'!X$4,'Final FTE BGBP'!$C14:$BW14)='Final FTE By Grade'!I14</f>
        <v>1</v>
      </c>
      <c r="Y14" s="4" t="b">
        <f>SUMIF('Final FTE BGBP'!$C$3:$BW$3,'Cross Check'!Y$4,'Final FTE BGBP'!$C14:$BW14)='Final FTE By Grade'!J14</f>
        <v>1</v>
      </c>
      <c r="Z14" s="4" t="b">
        <f>SUMIF('Final FTE BGBP'!$C$3:$BW$3,'Cross Check'!Z$4,'Final FTE BGBP'!$C14:$BW14)='Final FTE By Grade'!K14</f>
        <v>1</v>
      </c>
      <c r="AA14" s="4" t="b">
        <f>SUMIF('Final FTE BGBP'!$C$3:$BW$3,'Cross Check'!AA$4,'Final FTE BGBP'!$C14:$BW14)='Final FTE By Grade'!L14</f>
        <v>1</v>
      </c>
      <c r="AB14" s="4" t="b">
        <f>SUMIF('Final FTE BGBP'!$C$3:$BW$3,'Cross Check'!AB$4,'Final FTE BGBP'!$C14:$BW14)='Final FTE By Grade'!M14</f>
        <v>1</v>
      </c>
      <c r="AC14" s="4" t="b">
        <f>SUMIF('Final FTE BGBP'!$C$3:$BW$3,'Cross Check'!AC$4,'Final FTE BGBP'!$C14:$BW14)='Final FTE By Grade'!N14</f>
        <v>1</v>
      </c>
      <c r="AD14" s="4" t="b">
        <f>SUMIF('Final FTE BGBP'!$C$3:$BW$3,'Cross Check'!AD$4,'Final FTE BGBP'!$C14:$BW14)='Final FTE By Grade'!O14</f>
        <v>1</v>
      </c>
      <c r="AE14" s="4" t="b">
        <f>SUMIF('Final FTE BGBP'!$C$3:$BW$3,'Cross Check'!AE$4,'Final FTE BGBP'!$C14:$BW14)='Final FTE By Grade'!P14</f>
        <v>1</v>
      </c>
      <c r="AK14" s="48"/>
    </row>
    <row r="15" spans="1:37" ht="15">
      <c r="A15">
        <v>11</v>
      </c>
      <c r="B15" t="s">
        <v>23</v>
      </c>
      <c r="C15" s="1" t="b">
        <f>'Final FTE By Grade'!Q15='Final FTE By Prog'!M15</f>
        <v>1</v>
      </c>
      <c r="D15" s="1" t="b">
        <f>'Final FTE By Prog'!M15='Final FTE BGBP'!BX15</f>
        <v>1</v>
      </c>
      <c r="E15" s="1" t="b">
        <f>'Final FTE By Grade'!Q15='Final FTE BGBP'!BX15</f>
        <v>1</v>
      </c>
      <c r="G15" t="b">
        <f>SUMIF('Final FTE BGBP'!$C$2:$BW$2,'Cross Check'!G$4,'Final FTE BGBP'!$C15:$BW15)='Final FTE By Prog'!C15</f>
        <v>1</v>
      </c>
      <c r="H15" t="b">
        <f>SUMIF('Final FTE BGBP'!$C$2:$BW$2,'Cross Check'!H$4,'Final FTE BGBP'!$C15:$BW15)='Final FTE By Prog'!D15</f>
        <v>1</v>
      </c>
      <c r="I15" t="b">
        <f>SUMIF('Final FTE BGBP'!$C$2:$BW$2,'Cross Check'!I$4,'Final FTE BGBP'!$C15:$BW15)='Final FTE By Prog'!E15</f>
        <v>1</v>
      </c>
      <c r="J15" t="b">
        <f>SUMIF('Final FTE BGBP'!$C$2:$BW$2,'Cross Check'!J$4,'Final FTE BGBP'!$C15:$BW15)='Final FTE By Prog'!F15</f>
        <v>1</v>
      </c>
      <c r="K15" t="b">
        <f>SUMIF('Final FTE BGBP'!$C$2:$BW$2,'Cross Check'!K$4,'Final FTE BGBP'!$C15:$BW15)='Final FTE By Prog'!G15</f>
        <v>1</v>
      </c>
      <c r="L15" t="b">
        <f>SUMIF('Final FTE BGBP'!$C$2:$BW$2,'Cross Check'!L$4,'Final FTE BGBP'!$C15:$BW15)='Final FTE By Prog'!H15</f>
        <v>1</v>
      </c>
      <c r="M15" t="b">
        <f>SUMIF('Final FTE BGBP'!$C$2:$BW$2,'Cross Check'!M$4,'Final FTE BGBP'!$C15:$BW15)='Final FTE By Prog'!I15</f>
        <v>1</v>
      </c>
      <c r="N15" t="b">
        <f>SUMIF('Final FTE BGBP'!$C$2:$BW$2,'Cross Check'!N$4,'Final FTE BGBP'!$C15:$BW15)='Final FTE By Prog'!J15</f>
        <v>1</v>
      </c>
      <c r="O15" t="b">
        <f>SUMIF('Final FTE BGBP'!$C$2:$BW$2,'Cross Check'!O$4,'Final FTE BGBP'!$C15:$BW15)='Final FTE By Prog'!K15</f>
        <v>1</v>
      </c>
      <c r="P15" t="b">
        <f>SUMIF('Final FTE BGBP'!$C$2:$BW$2,'Cross Check'!P$4,'Final FTE BGBP'!$C15:$BW15)='Final FTE By Prog'!L15</f>
        <v>1</v>
      </c>
      <c r="R15" s="4" t="b">
        <f>SUMIF('Final FTE BGBP'!$C$3:$BW$3,'Cross Check'!R$4,'Final FTE BGBP'!$C15:$BW15)='Final FTE By Grade'!C15</f>
        <v>1</v>
      </c>
      <c r="S15" s="4" t="b">
        <f>SUMIF('Final FTE BGBP'!$C$3:$BW$3,'Cross Check'!S$4,'Final FTE BGBP'!$C15:$BW15)='Final FTE By Grade'!D15</f>
        <v>1</v>
      </c>
      <c r="T15" s="4" t="b">
        <f>SUMIF('Final FTE BGBP'!$C$3:$BW$3,'Cross Check'!T$4,'Final FTE BGBP'!$C15:$BW15)='Final FTE By Grade'!E15</f>
        <v>1</v>
      </c>
      <c r="U15" s="4" t="b">
        <f>SUMIF('Final FTE BGBP'!$C$3:$BW$3,'Cross Check'!U$4,'Final FTE BGBP'!$C15:$BW15)='Final FTE By Grade'!F15</f>
        <v>1</v>
      </c>
      <c r="V15" s="4" t="b">
        <f>SUMIF('Final FTE BGBP'!$C$3:$BW$3,'Cross Check'!V$4,'Final FTE BGBP'!$C15:$BW15)='Final FTE By Grade'!G15</f>
        <v>1</v>
      </c>
      <c r="W15" s="4" t="b">
        <f>SUMIF('Final FTE BGBP'!$C$3:$BW$3,'Cross Check'!W$4,'Final FTE BGBP'!$C15:$BW15)='Final FTE By Grade'!H15</f>
        <v>1</v>
      </c>
      <c r="X15" s="4" t="b">
        <f>SUMIF('Final FTE BGBP'!$C$3:$BW$3,'Cross Check'!X$4,'Final FTE BGBP'!$C15:$BW15)='Final FTE By Grade'!I15</f>
        <v>1</v>
      </c>
      <c r="Y15" s="4" t="b">
        <f>SUMIF('Final FTE BGBP'!$C$3:$BW$3,'Cross Check'!Y$4,'Final FTE BGBP'!$C15:$BW15)='Final FTE By Grade'!J15</f>
        <v>1</v>
      </c>
      <c r="Z15" s="4" t="b">
        <f>SUMIF('Final FTE BGBP'!$C$3:$BW$3,'Cross Check'!Z$4,'Final FTE BGBP'!$C15:$BW15)='Final FTE By Grade'!K15</f>
        <v>1</v>
      </c>
      <c r="AA15" s="4" t="b">
        <f>SUMIF('Final FTE BGBP'!$C$3:$BW$3,'Cross Check'!AA$4,'Final FTE BGBP'!$C15:$BW15)='Final FTE By Grade'!L15</f>
        <v>1</v>
      </c>
      <c r="AB15" s="4" t="b">
        <f>SUMIF('Final FTE BGBP'!$C$3:$BW$3,'Cross Check'!AB$4,'Final FTE BGBP'!$C15:$BW15)='Final FTE By Grade'!M15</f>
        <v>1</v>
      </c>
      <c r="AC15" s="4" t="b">
        <f>SUMIF('Final FTE BGBP'!$C$3:$BW$3,'Cross Check'!AC$4,'Final FTE BGBP'!$C15:$BW15)='Final FTE By Grade'!N15</f>
        <v>1</v>
      </c>
      <c r="AD15" s="4" t="b">
        <f>SUMIF('Final FTE BGBP'!$C$3:$BW$3,'Cross Check'!AD$4,'Final FTE BGBP'!$C15:$BW15)='Final FTE By Grade'!O15</f>
        <v>1</v>
      </c>
      <c r="AE15" s="4" t="b">
        <f>SUMIF('Final FTE BGBP'!$C$3:$BW$3,'Cross Check'!AE$4,'Final FTE BGBP'!$C15:$BW15)='Final FTE By Grade'!P15</f>
        <v>1</v>
      </c>
      <c r="AK15" s="48"/>
    </row>
    <row r="16" spans="1:37" ht="15">
      <c r="A16">
        <v>12</v>
      </c>
      <c r="B16" t="s">
        <v>24</v>
      </c>
      <c r="C16" s="1" t="b">
        <f>'Final FTE By Grade'!Q16='Final FTE By Prog'!M16</f>
        <v>1</v>
      </c>
      <c r="D16" s="1" t="b">
        <f>'Final FTE By Prog'!M16='Final FTE BGBP'!BX16</f>
        <v>1</v>
      </c>
      <c r="E16" s="1" t="b">
        <f>'Final FTE By Grade'!Q16='Final FTE BGBP'!BX16</f>
        <v>1</v>
      </c>
      <c r="G16" t="b">
        <f>SUMIF('Final FTE BGBP'!$C$2:$BW$2,'Cross Check'!G$4,'Final FTE BGBP'!$C16:$BW16)='Final FTE By Prog'!C16</f>
        <v>1</v>
      </c>
      <c r="H16" t="b">
        <f>SUMIF('Final FTE BGBP'!$C$2:$BW$2,'Cross Check'!H$4,'Final FTE BGBP'!$C16:$BW16)='Final FTE By Prog'!D16</f>
        <v>1</v>
      </c>
      <c r="I16" t="b">
        <f>SUMIF('Final FTE BGBP'!$C$2:$BW$2,'Cross Check'!I$4,'Final FTE BGBP'!$C16:$BW16)='Final FTE By Prog'!E16</f>
        <v>1</v>
      </c>
      <c r="J16" t="b">
        <f>SUMIF('Final FTE BGBP'!$C$2:$BW$2,'Cross Check'!J$4,'Final FTE BGBP'!$C16:$BW16)='Final FTE By Prog'!F16</f>
        <v>1</v>
      </c>
      <c r="K16" t="b">
        <f>SUMIF('Final FTE BGBP'!$C$2:$BW$2,'Cross Check'!K$4,'Final FTE BGBP'!$C16:$BW16)='Final FTE By Prog'!G16</f>
        <v>1</v>
      </c>
      <c r="L16" t="b">
        <f>SUMIF('Final FTE BGBP'!$C$2:$BW$2,'Cross Check'!L$4,'Final FTE BGBP'!$C16:$BW16)='Final FTE By Prog'!H16</f>
        <v>1</v>
      </c>
      <c r="M16" t="b">
        <f>SUMIF('Final FTE BGBP'!$C$2:$BW$2,'Cross Check'!M$4,'Final FTE BGBP'!$C16:$BW16)='Final FTE By Prog'!I16</f>
        <v>1</v>
      </c>
      <c r="N16" t="b">
        <f>SUMIF('Final FTE BGBP'!$C$2:$BW$2,'Cross Check'!N$4,'Final FTE BGBP'!$C16:$BW16)='Final FTE By Prog'!J16</f>
        <v>1</v>
      </c>
      <c r="O16" t="b">
        <f>SUMIF('Final FTE BGBP'!$C$2:$BW$2,'Cross Check'!O$4,'Final FTE BGBP'!$C16:$BW16)='Final FTE By Prog'!K16</f>
        <v>1</v>
      </c>
      <c r="P16" t="b">
        <f>SUMIF('Final FTE BGBP'!$C$2:$BW$2,'Cross Check'!P$4,'Final FTE BGBP'!$C16:$BW16)='Final FTE By Prog'!L16</f>
        <v>1</v>
      </c>
      <c r="R16" s="4" t="b">
        <f>SUMIF('Final FTE BGBP'!$C$3:$BW$3,'Cross Check'!R$4,'Final FTE BGBP'!$C16:$BW16)='Final FTE By Grade'!C16</f>
        <v>1</v>
      </c>
      <c r="S16" s="4" t="b">
        <f>SUMIF('Final FTE BGBP'!$C$3:$BW$3,'Cross Check'!S$4,'Final FTE BGBP'!$C16:$BW16)='Final FTE By Grade'!D16</f>
        <v>1</v>
      </c>
      <c r="T16" s="4" t="b">
        <f>SUMIF('Final FTE BGBP'!$C$3:$BW$3,'Cross Check'!T$4,'Final FTE BGBP'!$C16:$BW16)='Final FTE By Grade'!E16</f>
        <v>1</v>
      </c>
      <c r="U16" s="4" t="b">
        <f>SUMIF('Final FTE BGBP'!$C$3:$BW$3,'Cross Check'!U$4,'Final FTE BGBP'!$C16:$BW16)='Final FTE By Grade'!F16</f>
        <v>1</v>
      </c>
      <c r="V16" s="4" t="b">
        <f>SUMIF('Final FTE BGBP'!$C$3:$BW$3,'Cross Check'!V$4,'Final FTE BGBP'!$C16:$BW16)='Final FTE By Grade'!G16</f>
        <v>1</v>
      </c>
      <c r="W16" s="4" t="b">
        <f>SUMIF('Final FTE BGBP'!$C$3:$BW$3,'Cross Check'!W$4,'Final FTE BGBP'!$C16:$BW16)='Final FTE By Grade'!H16</f>
        <v>1</v>
      </c>
      <c r="X16" s="4" t="b">
        <f>SUMIF('Final FTE BGBP'!$C$3:$BW$3,'Cross Check'!X$4,'Final FTE BGBP'!$C16:$BW16)='Final FTE By Grade'!I16</f>
        <v>1</v>
      </c>
      <c r="Y16" s="4" t="b">
        <f>SUMIF('Final FTE BGBP'!$C$3:$BW$3,'Cross Check'!Y$4,'Final FTE BGBP'!$C16:$BW16)='Final FTE By Grade'!J16</f>
        <v>1</v>
      </c>
      <c r="Z16" s="4" t="b">
        <f>SUMIF('Final FTE BGBP'!$C$3:$BW$3,'Cross Check'!Z$4,'Final FTE BGBP'!$C16:$BW16)='Final FTE By Grade'!K16</f>
        <v>1</v>
      </c>
      <c r="AA16" s="4" t="b">
        <f>SUMIF('Final FTE BGBP'!$C$3:$BW$3,'Cross Check'!AA$4,'Final FTE BGBP'!$C16:$BW16)='Final FTE By Grade'!L16</f>
        <v>1</v>
      </c>
      <c r="AB16" s="4" t="b">
        <f>SUMIF('Final FTE BGBP'!$C$3:$BW$3,'Cross Check'!AB$4,'Final FTE BGBP'!$C16:$BW16)='Final FTE By Grade'!M16</f>
        <v>1</v>
      </c>
      <c r="AC16" s="4" t="b">
        <f>SUMIF('Final FTE BGBP'!$C$3:$BW$3,'Cross Check'!AC$4,'Final FTE BGBP'!$C16:$BW16)='Final FTE By Grade'!N16</f>
        <v>1</v>
      </c>
      <c r="AD16" s="4" t="b">
        <f>SUMIF('Final FTE BGBP'!$C$3:$BW$3,'Cross Check'!AD$4,'Final FTE BGBP'!$C16:$BW16)='Final FTE By Grade'!O16</f>
        <v>1</v>
      </c>
      <c r="AE16" s="4" t="b">
        <f>SUMIF('Final FTE BGBP'!$C$3:$BW$3,'Cross Check'!AE$4,'Final FTE BGBP'!$C16:$BW16)='Final FTE By Grade'!P16</f>
        <v>1</v>
      </c>
      <c r="AK16" s="48"/>
    </row>
    <row r="17" spans="1:37" ht="15">
      <c r="A17" s="3">
        <v>13</v>
      </c>
      <c r="B17" s="3" t="s">
        <v>82</v>
      </c>
      <c r="C17" s="1" t="b">
        <f>'Final FTE By Grade'!Q17='Final FTE By Prog'!M17</f>
        <v>1</v>
      </c>
      <c r="D17" s="1" t="b">
        <f>'Final FTE By Prog'!M17='Final FTE BGBP'!BX17</f>
        <v>1</v>
      </c>
      <c r="E17" s="1" t="b">
        <f>'Final FTE By Grade'!Q17='Final FTE BGBP'!BX17</f>
        <v>1</v>
      </c>
      <c r="G17" t="b">
        <f>SUMIF('Final FTE BGBP'!$C$2:$BW$2,'Cross Check'!G$4,'Final FTE BGBP'!$C17:$BW17)='Final FTE By Prog'!C17</f>
        <v>1</v>
      </c>
      <c r="H17" t="b">
        <f>SUMIF('Final FTE BGBP'!$C$2:$BW$2,'Cross Check'!H$4,'Final FTE BGBP'!$C17:$BW17)='Final FTE By Prog'!D17</f>
        <v>1</v>
      </c>
      <c r="I17" t="b">
        <f>SUMIF('Final FTE BGBP'!$C$2:$BW$2,'Cross Check'!I$4,'Final FTE BGBP'!$C17:$BW17)='Final FTE By Prog'!E17</f>
        <v>1</v>
      </c>
      <c r="J17" t="b">
        <f>SUMIF('Final FTE BGBP'!$C$2:$BW$2,'Cross Check'!J$4,'Final FTE BGBP'!$C17:$BW17)='Final FTE By Prog'!F17</f>
        <v>1</v>
      </c>
      <c r="K17" t="b">
        <f>SUMIF('Final FTE BGBP'!$C$2:$BW$2,'Cross Check'!K$4,'Final FTE BGBP'!$C17:$BW17)='Final FTE By Prog'!G17</f>
        <v>1</v>
      </c>
      <c r="L17" t="b">
        <f>SUMIF('Final FTE BGBP'!$C$2:$BW$2,'Cross Check'!L$4,'Final FTE BGBP'!$C17:$BW17)='Final FTE By Prog'!H17</f>
        <v>1</v>
      </c>
      <c r="M17" t="b">
        <f>SUMIF('Final FTE BGBP'!$C$2:$BW$2,'Cross Check'!M$4,'Final FTE BGBP'!$C17:$BW17)='Final FTE By Prog'!I17</f>
        <v>1</v>
      </c>
      <c r="N17" t="b">
        <f>SUMIF('Final FTE BGBP'!$C$2:$BW$2,'Cross Check'!N$4,'Final FTE BGBP'!$C17:$BW17)='Final FTE By Prog'!J17</f>
        <v>1</v>
      </c>
      <c r="O17" t="b">
        <f>SUMIF('Final FTE BGBP'!$C$2:$BW$2,'Cross Check'!O$4,'Final FTE BGBP'!$C17:$BW17)='Final FTE By Prog'!K17</f>
        <v>1</v>
      </c>
      <c r="P17" t="b">
        <f>SUMIF('Final FTE BGBP'!$C$2:$BW$2,'Cross Check'!P$4,'Final FTE BGBP'!$C17:$BW17)='Final FTE By Prog'!L17</f>
        <v>1</v>
      </c>
      <c r="R17" s="4" t="b">
        <f>SUMIF('Final FTE BGBP'!$C$3:$BW$3,'Cross Check'!R$4,'Final FTE BGBP'!$C17:$BW17)='Final FTE By Grade'!C17</f>
        <v>1</v>
      </c>
      <c r="S17" s="4" t="b">
        <f>SUMIF('Final FTE BGBP'!$C$3:$BW$3,'Cross Check'!S$4,'Final FTE BGBP'!$C17:$BW17)='Final FTE By Grade'!D17</f>
        <v>1</v>
      </c>
      <c r="T17" s="4" t="b">
        <f>SUMIF('Final FTE BGBP'!$C$3:$BW$3,'Cross Check'!T$4,'Final FTE BGBP'!$C17:$BW17)='Final FTE By Grade'!E17</f>
        <v>1</v>
      </c>
      <c r="U17" s="4" t="b">
        <f>SUMIF('Final FTE BGBP'!$C$3:$BW$3,'Cross Check'!U$4,'Final FTE BGBP'!$C17:$BW17)='Final FTE By Grade'!F17</f>
        <v>1</v>
      </c>
      <c r="V17" s="4" t="b">
        <f>SUMIF('Final FTE BGBP'!$C$3:$BW$3,'Cross Check'!V$4,'Final FTE BGBP'!$C17:$BW17)='Final FTE By Grade'!G17</f>
        <v>1</v>
      </c>
      <c r="W17" s="4" t="b">
        <f>SUMIF('Final FTE BGBP'!$C$3:$BW$3,'Cross Check'!W$4,'Final FTE BGBP'!$C17:$BW17)='Final FTE By Grade'!H17</f>
        <v>1</v>
      </c>
      <c r="X17" s="4" t="b">
        <f>SUMIF('Final FTE BGBP'!$C$3:$BW$3,'Cross Check'!X$4,'Final FTE BGBP'!$C17:$BW17)='Final FTE By Grade'!I17</f>
        <v>1</v>
      </c>
      <c r="Y17" s="4" t="b">
        <f>SUMIF('Final FTE BGBP'!$C$3:$BW$3,'Cross Check'!Y$4,'Final FTE BGBP'!$C17:$BW17)='Final FTE By Grade'!J17</f>
        <v>1</v>
      </c>
      <c r="Z17" s="4" t="b">
        <f>SUMIF('Final FTE BGBP'!$C$3:$BW$3,'Cross Check'!Z$4,'Final FTE BGBP'!$C17:$BW17)='Final FTE By Grade'!K17</f>
        <v>1</v>
      </c>
      <c r="AA17" s="4" t="b">
        <f>SUMIF('Final FTE BGBP'!$C$3:$BW$3,'Cross Check'!AA$4,'Final FTE BGBP'!$C17:$BW17)='Final FTE By Grade'!L17</f>
        <v>1</v>
      </c>
      <c r="AB17" s="4" t="b">
        <f>SUMIF('Final FTE BGBP'!$C$3:$BW$3,'Cross Check'!AB$4,'Final FTE BGBP'!$C17:$BW17)='Final FTE By Grade'!M17</f>
        <v>1</v>
      </c>
      <c r="AC17" s="4" t="b">
        <f>SUMIF('Final FTE BGBP'!$C$3:$BW$3,'Cross Check'!AC$4,'Final FTE BGBP'!$C17:$BW17)='Final FTE By Grade'!N17</f>
        <v>1</v>
      </c>
      <c r="AD17" s="4" t="b">
        <f>SUMIF('Final FTE BGBP'!$C$3:$BW$3,'Cross Check'!AD$4,'Final FTE BGBP'!$C17:$BW17)='Final FTE By Grade'!O17</f>
        <v>1</v>
      </c>
      <c r="AE17" s="4" t="b">
        <f>SUMIF('Final FTE BGBP'!$C$3:$BW$3,'Cross Check'!AE$4,'Final FTE BGBP'!$C17:$BW17)='Final FTE By Grade'!P17</f>
        <v>1</v>
      </c>
      <c r="AK17" s="48"/>
    </row>
    <row r="18" spans="1:37" ht="15">
      <c r="A18">
        <v>14</v>
      </c>
      <c r="B18" t="s">
        <v>83</v>
      </c>
      <c r="C18" s="1" t="b">
        <f>'Final FTE By Grade'!Q18='Final FTE By Prog'!M18</f>
        <v>1</v>
      </c>
      <c r="D18" s="1" t="b">
        <f>'Final FTE By Prog'!M18='Final FTE BGBP'!BX18</f>
        <v>1</v>
      </c>
      <c r="E18" s="1" t="b">
        <f>'Final FTE By Grade'!Q18='Final FTE BGBP'!BX18</f>
        <v>1</v>
      </c>
      <c r="G18" t="b">
        <f>SUMIF('Final FTE BGBP'!$C$2:$BW$2,'Cross Check'!G$4,'Final FTE BGBP'!$C18:$BW18)='Final FTE By Prog'!C18</f>
        <v>1</v>
      </c>
      <c r="H18" t="b">
        <f>SUMIF('Final FTE BGBP'!$C$2:$BW$2,'Cross Check'!H$4,'Final FTE BGBP'!$C18:$BW18)='Final FTE By Prog'!D18</f>
        <v>1</v>
      </c>
      <c r="I18" t="b">
        <f>SUMIF('Final FTE BGBP'!$C$2:$BW$2,'Cross Check'!I$4,'Final FTE BGBP'!$C18:$BW18)='Final FTE By Prog'!E18</f>
        <v>1</v>
      </c>
      <c r="J18" t="b">
        <f>SUMIF('Final FTE BGBP'!$C$2:$BW$2,'Cross Check'!J$4,'Final FTE BGBP'!$C18:$BW18)='Final FTE By Prog'!F18</f>
        <v>1</v>
      </c>
      <c r="K18" t="b">
        <f>SUMIF('Final FTE BGBP'!$C$2:$BW$2,'Cross Check'!K$4,'Final FTE BGBP'!$C18:$BW18)='Final FTE By Prog'!G18</f>
        <v>1</v>
      </c>
      <c r="L18" t="b">
        <f>SUMIF('Final FTE BGBP'!$C$2:$BW$2,'Cross Check'!L$4,'Final FTE BGBP'!$C18:$BW18)='Final FTE By Prog'!H18</f>
        <v>1</v>
      </c>
      <c r="M18" t="b">
        <f>SUMIF('Final FTE BGBP'!$C$2:$BW$2,'Cross Check'!M$4,'Final FTE BGBP'!$C18:$BW18)='Final FTE By Prog'!I18</f>
        <v>1</v>
      </c>
      <c r="N18" t="b">
        <f>SUMIF('Final FTE BGBP'!$C$2:$BW$2,'Cross Check'!N$4,'Final FTE BGBP'!$C18:$BW18)='Final FTE By Prog'!J18</f>
        <v>1</v>
      </c>
      <c r="O18" t="b">
        <f>SUMIF('Final FTE BGBP'!$C$2:$BW$2,'Cross Check'!O$4,'Final FTE BGBP'!$C18:$BW18)='Final FTE By Prog'!K18</f>
        <v>1</v>
      </c>
      <c r="P18" t="b">
        <f>SUMIF('Final FTE BGBP'!$C$2:$BW$2,'Cross Check'!P$4,'Final FTE BGBP'!$C18:$BW18)='Final FTE By Prog'!L18</f>
        <v>1</v>
      </c>
      <c r="R18" s="4" t="b">
        <f>SUMIF('Final FTE BGBP'!$C$3:$BW$3,'Cross Check'!R$4,'Final FTE BGBP'!$C18:$BW18)='Final FTE By Grade'!C18</f>
        <v>1</v>
      </c>
      <c r="S18" s="4" t="b">
        <f>SUMIF('Final FTE BGBP'!$C$3:$BW$3,'Cross Check'!S$4,'Final FTE BGBP'!$C18:$BW18)='Final FTE By Grade'!D18</f>
        <v>1</v>
      </c>
      <c r="T18" s="4" t="b">
        <f>SUMIF('Final FTE BGBP'!$C$3:$BW$3,'Cross Check'!T$4,'Final FTE BGBP'!$C18:$BW18)='Final FTE By Grade'!E18</f>
        <v>1</v>
      </c>
      <c r="U18" s="4" t="b">
        <f>SUMIF('Final FTE BGBP'!$C$3:$BW$3,'Cross Check'!U$4,'Final FTE BGBP'!$C18:$BW18)='Final FTE By Grade'!F18</f>
        <v>1</v>
      </c>
      <c r="V18" s="4" t="b">
        <f>SUMIF('Final FTE BGBP'!$C$3:$BW$3,'Cross Check'!V$4,'Final FTE BGBP'!$C18:$BW18)='Final FTE By Grade'!G18</f>
        <v>1</v>
      </c>
      <c r="W18" s="4" t="b">
        <f>SUMIF('Final FTE BGBP'!$C$3:$BW$3,'Cross Check'!W$4,'Final FTE BGBP'!$C18:$BW18)='Final FTE By Grade'!H18</f>
        <v>1</v>
      </c>
      <c r="X18" s="4" t="b">
        <f>SUMIF('Final FTE BGBP'!$C$3:$BW$3,'Cross Check'!X$4,'Final FTE BGBP'!$C18:$BW18)='Final FTE By Grade'!I18</f>
        <v>1</v>
      </c>
      <c r="Y18" s="4" t="b">
        <f>SUMIF('Final FTE BGBP'!$C$3:$BW$3,'Cross Check'!Y$4,'Final FTE BGBP'!$C18:$BW18)='Final FTE By Grade'!J18</f>
        <v>1</v>
      </c>
      <c r="Z18" s="4" t="b">
        <f>SUMIF('Final FTE BGBP'!$C$3:$BW$3,'Cross Check'!Z$4,'Final FTE BGBP'!$C18:$BW18)='Final FTE By Grade'!K18</f>
        <v>1</v>
      </c>
      <c r="AA18" s="4" t="b">
        <f>SUMIF('Final FTE BGBP'!$C$3:$BW$3,'Cross Check'!AA$4,'Final FTE BGBP'!$C18:$BW18)='Final FTE By Grade'!L18</f>
        <v>1</v>
      </c>
      <c r="AB18" s="4" t="b">
        <f>SUMIF('Final FTE BGBP'!$C$3:$BW$3,'Cross Check'!AB$4,'Final FTE BGBP'!$C18:$BW18)='Final FTE By Grade'!M18</f>
        <v>1</v>
      </c>
      <c r="AC18" s="4" t="b">
        <f>SUMIF('Final FTE BGBP'!$C$3:$BW$3,'Cross Check'!AC$4,'Final FTE BGBP'!$C18:$BW18)='Final FTE By Grade'!N18</f>
        <v>1</v>
      </c>
      <c r="AD18" s="4" t="b">
        <f>SUMIF('Final FTE BGBP'!$C$3:$BW$3,'Cross Check'!AD$4,'Final FTE BGBP'!$C18:$BW18)='Final FTE By Grade'!O18</f>
        <v>1</v>
      </c>
      <c r="AE18" s="4" t="b">
        <f>SUMIF('Final FTE BGBP'!$C$3:$BW$3,'Cross Check'!AE$4,'Final FTE BGBP'!$C18:$BW18)='Final FTE By Grade'!P18</f>
        <v>1</v>
      </c>
      <c r="AK18" s="48"/>
    </row>
    <row r="19" spans="1:37" ht="15">
      <c r="A19">
        <v>15</v>
      </c>
      <c r="B19" t="s">
        <v>26</v>
      </c>
      <c r="C19" s="1" t="b">
        <f>'Final FTE By Grade'!Q19='Final FTE By Prog'!M19</f>
        <v>1</v>
      </c>
      <c r="D19" s="1" t="b">
        <f>'Final FTE By Prog'!M19='Final FTE BGBP'!BX19</f>
        <v>1</v>
      </c>
      <c r="E19" s="1" t="b">
        <f>'Final FTE By Grade'!Q19='Final FTE BGBP'!BX19</f>
        <v>1</v>
      </c>
      <c r="G19" t="b">
        <f>SUMIF('Final FTE BGBP'!$C$2:$BW$2,'Cross Check'!G$4,'Final FTE BGBP'!$C19:$BW19)='Final FTE By Prog'!C19</f>
        <v>1</v>
      </c>
      <c r="H19" t="b">
        <f>SUMIF('Final FTE BGBP'!$C$2:$BW$2,'Cross Check'!H$4,'Final FTE BGBP'!$C19:$BW19)='Final FTE By Prog'!D19</f>
        <v>1</v>
      </c>
      <c r="I19" t="b">
        <f>SUMIF('Final FTE BGBP'!$C$2:$BW$2,'Cross Check'!I$4,'Final FTE BGBP'!$C19:$BW19)='Final FTE By Prog'!E19</f>
        <v>1</v>
      </c>
      <c r="J19" t="b">
        <f>SUMIF('Final FTE BGBP'!$C$2:$BW$2,'Cross Check'!J$4,'Final FTE BGBP'!$C19:$BW19)='Final FTE By Prog'!F19</f>
        <v>1</v>
      </c>
      <c r="K19" t="b">
        <f>SUMIF('Final FTE BGBP'!$C$2:$BW$2,'Cross Check'!K$4,'Final FTE BGBP'!$C19:$BW19)='Final FTE By Prog'!G19</f>
        <v>1</v>
      </c>
      <c r="L19" t="b">
        <f>SUMIF('Final FTE BGBP'!$C$2:$BW$2,'Cross Check'!L$4,'Final FTE BGBP'!$C19:$BW19)='Final FTE By Prog'!H19</f>
        <v>1</v>
      </c>
      <c r="M19" t="b">
        <f>SUMIF('Final FTE BGBP'!$C$2:$BW$2,'Cross Check'!M$4,'Final FTE BGBP'!$C19:$BW19)='Final FTE By Prog'!I19</f>
        <v>1</v>
      </c>
      <c r="N19" t="b">
        <f>SUMIF('Final FTE BGBP'!$C$2:$BW$2,'Cross Check'!N$4,'Final FTE BGBP'!$C19:$BW19)='Final FTE By Prog'!J19</f>
        <v>1</v>
      </c>
      <c r="O19" t="b">
        <f>SUMIF('Final FTE BGBP'!$C$2:$BW$2,'Cross Check'!O$4,'Final FTE BGBP'!$C19:$BW19)='Final FTE By Prog'!K19</f>
        <v>1</v>
      </c>
      <c r="P19" t="b">
        <f>SUMIF('Final FTE BGBP'!$C$2:$BW$2,'Cross Check'!P$4,'Final FTE BGBP'!$C19:$BW19)='Final FTE By Prog'!L19</f>
        <v>1</v>
      </c>
      <c r="R19" s="4" t="b">
        <f>SUMIF('Final FTE BGBP'!$C$3:$BW$3,'Cross Check'!R$4,'Final FTE BGBP'!$C19:$BW19)='Final FTE By Grade'!C19</f>
        <v>1</v>
      </c>
      <c r="S19" s="4" t="b">
        <f>SUMIF('Final FTE BGBP'!$C$3:$BW$3,'Cross Check'!S$4,'Final FTE BGBP'!$C19:$BW19)='Final FTE By Grade'!D19</f>
        <v>1</v>
      </c>
      <c r="T19" s="4" t="b">
        <f>SUMIF('Final FTE BGBP'!$C$3:$BW$3,'Cross Check'!T$4,'Final FTE BGBP'!$C19:$BW19)='Final FTE By Grade'!E19</f>
        <v>1</v>
      </c>
      <c r="U19" s="4" t="b">
        <f>SUMIF('Final FTE BGBP'!$C$3:$BW$3,'Cross Check'!U$4,'Final FTE BGBP'!$C19:$BW19)='Final FTE By Grade'!F19</f>
        <v>1</v>
      </c>
      <c r="V19" s="4" t="b">
        <f>SUMIF('Final FTE BGBP'!$C$3:$BW$3,'Cross Check'!V$4,'Final FTE BGBP'!$C19:$BW19)='Final FTE By Grade'!G19</f>
        <v>1</v>
      </c>
      <c r="W19" s="4" t="b">
        <f>SUMIF('Final FTE BGBP'!$C$3:$BW$3,'Cross Check'!W$4,'Final FTE BGBP'!$C19:$BW19)='Final FTE By Grade'!H19</f>
        <v>1</v>
      </c>
      <c r="X19" s="4" t="b">
        <f>SUMIF('Final FTE BGBP'!$C$3:$BW$3,'Cross Check'!X$4,'Final FTE BGBP'!$C19:$BW19)='Final FTE By Grade'!I19</f>
        <v>1</v>
      </c>
      <c r="Y19" s="4" t="b">
        <f>SUMIF('Final FTE BGBP'!$C$3:$BW$3,'Cross Check'!Y$4,'Final FTE BGBP'!$C19:$BW19)='Final FTE By Grade'!J19</f>
        <v>1</v>
      </c>
      <c r="Z19" s="4" t="b">
        <f>SUMIF('Final FTE BGBP'!$C$3:$BW$3,'Cross Check'!Z$4,'Final FTE BGBP'!$C19:$BW19)='Final FTE By Grade'!K19</f>
        <v>1</v>
      </c>
      <c r="AA19" s="4" t="b">
        <f>SUMIF('Final FTE BGBP'!$C$3:$BW$3,'Cross Check'!AA$4,'Final FTE BGBP'!$C19:$BW19)='Final FTE By Grade'!L19</f>
        <v>1</v>
      </c>
      <c r="AB19" s="4" t="b">
        <f>SUMIF('Final FTE BGBP'!$C$3:$BW$3,'Cross Check'!AB$4,'Final FTE BGBP'!$C19:$BW19)='Final FTE By Grade'!M19</f>
        <v>1</v>
      </c>
      <c r="AC19" s="4" t="b">
        <f>SUMIF('Final FTE BGBP'!$C$3:$BW$3,'Cross Check'!AC$4,'Final FTE BGBP'!$C19:$BW19)='Final FTE By Grade'!N19</f>
        <v>1</v>
      </c>
      <c r="AD19" s="4" t="b">
        <f>SUMIF('Final FTE BGBP'!$C$3:$BW$3,'Cross Check'!AD$4,'Final FTE BGBP'!$C19:$BW19)='Final FTE By Grade'!O19</f>
        <v>1</v>
      </c>
      <c r="AE19" s="4" t="b">
        <f>SUMIF('Final FTE BGBP'!$C$3:$BW$3,'Cross Check'!AE$4,'Final FTE BGBP'!$C19:$BW19)='Final FTE By Grade'!P19</f>
        <v>1</v>
      </c>
      <c r="AK19" s="48"/>
    </row>
    <row r="20" spans="1:37" ht="15">
      <c r="A20">
        <v>16</v>
      </c>
      <c r="B20" t="s">
        <v>27</v>
      </c>
      <c r="C20" s="1" t="b">
        <f>'Final FTE By Grade'!Q20='Final FTE By Prog'!M20</f>
        <v>1</v>
      </c>
      <c r="D20" s="1" t="b">
        <f>'Final FTE By Prog'!M20='Final FTE BGBP'!BX20</f>
        <v>1</v>
      </c>
      <c r="E20" s="1" t="b">
        <f>'Final FTE By Grade'!Q20='Final FTE BGBP'!BX20</f>
        <v>1</v>
      </c>
      <c r="G20" t="b">
        <f>SUMIF('Final FTE BGBP'!$C$2:$BW$2,'Cross Check'!G$4,'Final FTE BGBP'!$C20:$BW20)='Final FTE By Prog'!C20</f>
        <v>1</v>
      </c>
      <c r="H20" t="b">
        <f>SUMIF('Final FTE BGBP'!$C$2:$BW$2,'Cross Check'!H$4,'Final FTE BGBP'!$C20:$BW20)='Final FTE By Prog'!D20</f>
        <v>1</v>
      </c>
      <c r="I20" t="b">
        <f>SUMIF('Final FTE BGBP'!$C$2:$BW$2,'Cross Check'!I$4,'Final FTE BGBP'!$C20:$BW20)='Final FTE By Prog'!E20</f>
        <v>1</v>
      </c>
      <c r="J20" t="b">
        <f>SUMIF('Final FTE BGBP'!$C$2:$BW$2,'Cross Check'!J$4,'Final FTE BGBP'!$C20:$BW20)='Final FTE By Prog'!F20</f>
        <v>1</v>
      </c>
      <c r="K20" t="b">
        <f>SUMIF('Final FTE BGBP'!$C$2:$BW$2,'Cross Check'!K$4,'Final FTE BGBP'!$C20:$BW20)='Final FTE By Prog'!G20</f>
        <v>1</v>
      </c>
      <c r="L20" t="b">
        <f>SUMIF('Final FTE BGBP'!$C$2:$BW$2,'Cross Check'!L$4,'Final FTE BGBP'!$C20:$BW20)='Final FTE By Prog'!H20</f>
        <v>1</v>
      </c>
      <c r="M20" t="b">
        <f>SUMIF('Final FTE BGBP'!$C$2:$BW$2,'Cross Check'!M$4,'Final FTE BGBP'!$C20:$BW20)='Final FTE By Prog'!I20</f>
        <v>1</v>
      </c>
      <c r="N20" t="b">
        <f>SUMIF('Final FTE BGBP'!$C$2:$BW$2,'Cross Check'!N$4,'Final FTE BGBP'!$C20:$BW20)='Final FTE By Prog'!J20</f>
        <v>1</v>
      </c>
      <c r="O20" t="b">
        <f>SUMIF('Final FTE BGBP'!$C$2:$BW$2,'Cross Check'!O$4,'Final FTE BGBP'!$C20:$BW20)='Final FTE By Prog'!K20</f>
        <v>1</v>
      </c>
      <c r="P20" t="b">
        <f>SUMIF('Final FTE BGBP'!$C$2:$BW$2,'Cross Check'!P$4,'Final FTE BGBP'!$C20:$BW20)='Final FTE By Prog'!L20</f>
        <v>1</v>
      </c>
      <c r="R20" s="4" t="b">
        <f>SUMIF('Final FTE BGBP'!$C$3:$BW$3,'Cross Check'!R$4,'Final FTE BGBP'!$C20:$BW20)='Final FTE By Grade'!C20</f>
        <v>1</v>
      </c>
      <c r="S20" s="4" t="b">
        <f>SUMIF('Final FTE BGBP'!$C$3:$BW$3,'Cross Check'!S$4,'Final FTE BGBP'!$C20:$BW20)='Final FTE By Grade'!D20</f>
        <v>1</v>
      </c>
      <c r="T20" s="4" t="b">
        <f>SUMIF('Final FTE BGBP'!$C$3:$BW$3,'Cross Check'!T$4,'Final FTE BGBP'!$C20:$BW20)='Final FTE By Grade'!E20</f>
        <v>1</v>
      </c>
      <c r="U20" s="4" t="b">
        <f>SUMIF('Final FTE BGBP'!$C$3:$BW$3,'Cross Check'!U$4,'Final FTE BGBP'!$C20:$BW20)='Final FTE By Grade'!F20</f>
        <v>1</v>
      </c>
      <c r="V20" s="4" t="b">
        <f>SUMIF('Final FTE BGBP'!$C$3:$BW$3,'Cross Check'!V$4,'Final FTE BGBP'!$C20:$BW20)='Final FTE By Grade'!G20</f>
        <v>1</v>
      </c>
      <c r="W20" s="4" t="b">
        <f>SUMIF('Final FTE BGBP'!$C$3:$BW$3,'Cross Check'!W$4,'Final FTE BGBP'!$C20:$BW20)='Final FTE By Grade'!H20</f>
        <v>1</v>
      </c>
      <c r="X20" s="4" t="b">
        <f>SUMIF('Final FTE BGBP'!$C$3:$BW$3,'Cross Check'!X$4,'Final FTE BGBP'!$C20:$BW20)='Final FTE By Grade'!I20</f>
        <v>1</v>
      </c>
      <c r="Y20" s="4" t="b">
        <f>SUMIF('Final FTE BGBP'!$C$3:$BW$3,'Cross Check'!Y$4,'Final FTE BGBP'!$C20:$BW20)='Final FTE By Grade'!J20</f>
        <v>1</v>
      </c>
      <c r="Z20" s="4" t="b">
        <f>SUMIF('Final FTE BGBP'!$C$3:$BW$3,'Cross Check'!Z$4,'Final FTE BGBP'!$C20:$BW20)='Final FTE By Grade'!K20</f>
        <v>1</v>
      </c>
      <c r="AA20" s="4" t="b">
        <f>SUMIF('Final FTE BGBP'!$C$3:$BW$3,'Cross Check'!AA$4,'Final FTE BGBP'!$C20:$BW20)='Final FTE By Grade'!L20</f>
        <v>1</v>
      </c>
      <c r="AB20" s="4" t="b">
        <f>SUMIF('Final FTE BGBP'!$C$3:$BW$3,'Cross Check'!AB$4,'Final FTE BGBP'!$C20:$BW20)='Final FTE By Grade'!M20</f>
        <v>1</v>
      </c>
      <c r="AC20" s="4" t="b">
        <f>SUMIF('Final FTE BGBP'!$C$3:$BW$3,'Cross Check'!AC$4,'Final FTE BGBP'!$C20:$BW20)='Final FTE By Grade'!N20</f>
        <v>1</v>
      </c>
      <c r="AD20" s="4" t="b">
        <f>SUMIF('Final FTE BGBP'!$C$3:$BW$3,'Cross Check'!AD$4,'Final FTE BGBP'!$C20:$BW20)='Final FTE By Grade'!O20</f>
        <v>1</v>
      </c>
      <c r="AE20" s="4" t="b">
        <f>SUMIF('Final FTE BGBP'!$C$3:$BW$3,'Cross Check'!AE$4,'Final FTE BGBP'!$C20:$BW20)='Final FTE By Grade'!P20</f>
        <v>1</v>
      </c>
      <c r="AK20" s="48"/>
    </row>
    <row r="21" spans="1:37" ht="15">
      <c r="A21">
        <v>17</v>
      </c>
      <c r="B21" t="s">
        <v>28</v>
      </c>
      <c r="C21" s="1" t="b">
        <f>'Final FTE By Grade'!Q21='Final FTE By Prog'!M21</f>
        <v>1</v>
      </c>
      <c r="D21" s="1" t="b">
        <f>'Final FTE By Prog'!M21='Final FTE BGBP'!BX21</f>
        <v>1</v>
      </c>
      <c r="E21" s="1" t="b">
        <f>'Final FTE By Grade'!Q21='Final FTE BGBP'!BX21</f>
        <v>1</v>
      </c>
      <c r="G21" t="b">
        <f>SUMIF('Final FTE BGBP'!$C$2:$BW$2,'Cross Check'!G$4,'Final FTE BGBP'!$C21:$BW21)='Final FTE By Prog'!C21</f>
        <v>1</v>
      </c>
      <c r="H21" t="b">
        <f>SUMIF('Final FTE BGBP'!$C$2:$BW$2,'Cross Check'!H$4,'Final FTE BGBP'!$C21:$BW21)='Final FTE By Prog'!D21</f>
        <v>1</v>
      </c>
      <c r="I21" t="b">
        <f>SUMIF('Final FTE BGBP'!$C$2:$BW$2,'Cross Check'!I$4,'Final FTE BGBP'!$C21:$BW21)='Final FTE By Prog'!E21</f>
        <v>1</v>
      </c>
      <c r="J21" t="b">
        <f>SUMIF('Final FTE BGBP'!$C$2:$BW$2,'Cross Check'!J$4,'Final FTE BGBP'!$C21:$BW21)='Final FTE By Prog'!F21</f>
        <v>1</v>
      </c>
      <c r="K21" t="b">
        <f>SUMIF('Final FTE BGBP'!$C$2:$BW$2,'Cross Check'!K$4,'Final FTE BGBP'!$C21:$BW21)='Final FTE By Prog'!G21</f>
        <v>1</v>
      </c>
      <c r="L21" t="b">
        <f>SUMIF('Final FTE BGBP'!$C$2:$BW$2,'Cross Check'!L$4,'Final FTE BGBP'!$C21:$BW21)='Final FTE By Prog'!H21</f>
        <v>1</v>
      </c>
      <c r="M21" t="b">
        <f>SUMIF('Final FTE BGBP'!$C$2:$BW$2,'Cross Check'!M$4,'Final FTE BGBP'!$C21:$BW21)='Final FTE By Prog'!I21</f>
        <v>1</v>
      </c>
      <c r="N21" t="b">
        <f>SUMIF('Final FTE BGBP'!$C$2:$BW$2,'Cross Check'!N$4,'Final FTE BGBP'!$C21:$BW21)='Final FTE By Prog'!J21</f>
        <v>1</v>
      </c>
      <c r="O21" t="b">
        <f>SUMIF('Final FTE BGBP'!$C$2:$BW$2,'Cross Check'!O$4,'Final FTE BGBP'!$C21:$BW21)='Final FTE By Prog'!K21</f>
        <v>1</v>
      </c>
      <c r="P21" t="b">
        <f>SUMIF('Final FTE BGBP'!$C$2:$BW$2,'Cross Check'!P$4,'Final FTE BGBP'!$C21:$BW21)='Final FTE By Prog'!L21</f>
        <v>1</v>
      </c>
      <c r="R21" s="4" t="b">
        <f>SUMIF('Final FTE BGBP'!$C$3:$BW$3,'Cross Check'!R$4,'Final FTE BGBP'!$C21:$BW21)='Final FTE By Grade'!C21</f>
        <v>1</v>
      </c>
      <c r="S21" s="4" t="b">
        <f>SUMIF('Final FTE BGBP'!$C$3:$BW$3,'Cross Check'!S$4,'Final FTE BGBP'!$C21:$BW21)='Final FTE By Grade'!D21</f>
        <v>1</v>
      </c>
      <c r="T21" s="4" t="b">
        <f>SUMIF('Final FTE BGBP'!$C$3:$BW$3,'Cross Check'!T$4,'Final FTE BGBP'!$C21:$BW21)='Final FTE By Grade'!E21</f>
        <v>1</v>
      </c>
      <c r="U21" s="4" t="b">
        <f>SUMIF('Final FTE BGBP'!$C$3:$BW$3,'Cross Check'!U$4,'Final FTE BGBP'!$C21:$BW21)='Final FTE By Grade'!F21</f>
        <v>1</v>
      </c>
      <c r="V21" s="4" t="b">
        <f>SUMIF('Final FTE BGBP'!$C$3:$BW$3,'Cross Check'!V$4,'Final FTE BGBP'!$C21:$BW21)='Final FTE By Grade'!G21</f>
        <v>1</v>
      </c>
      <c r="W21" s="4" t="b">
        <f>SUMIF('Final FTE BGBP'!$C$3:$BW$3,'Cross Check'!W$4,'Final FTE BGBP'!$C21:$BW21)='Final FTE By Grade'!H21</f>
        <v>1</v>
      </c>
      <c r="X21" s="4" t="b">
        <f>SUMIF('Final FTE BGBP'!$C$3:$BW$3,'Cross Check'!X$4,'Final FTE BGBP'!$C21:$BW21)='Final FTE By Grade'!I21</f>
        <v>1</v>
      </c>
      <c r="Y21" s="4" t="b">
        <f>SUMIF('Final FTE BGBP'!$C$3:$BW$3,'Cross Check'!Y$4,'Final FTE BGBP'!$C21:$BW21)='Final FTE By Grade'!J21</f>
        <v>1</v>
      </c>
      <c r="Z21" s="4" t="b">
        <f>SUMIF('Final FTE BGBP'!$C$3:$BW$3,'Cross Check'!Z$4,'Final FTE BGBP'!$C21:$BW21)='Final FTE By Grade'!K21</f>
        <v>1</v>
      </c>
      <c r="AA21" s="4" t="b">
        <f>SUMIF('Final FTE BGBP'!$C$3:$BW$3,'Cross Check'!AA$4,'Final FTE BGBP'!$C21:$BW21)='Final FTE By Grade'!L21</f>
        <v>1</v>
      </c>
      <c r="AB21" s="4" t="b">
        <f>SUMIF('Final FTE BGBP'!$C$3:$BW$3,'Cross Check'!AB$4,'Final FTE BGBP'!$C21:$BW21)='Final FTE By Grade'!M21</f>
        <v>1</v>
      </c>
      <c r="AC21" s="4" t="b">
        <f>SUMIF('Final FTE BGBP'!$C$3:$BW$3,'Cross Check'!AC$4,'Final FTE BGBP'!$C21:$BW21)='Final FTE By Grade'!N21</f>
        <v>1</v>
      </c>
      <c r="AD21" s="4" t="b">
        <f>SUMIF('Final FTE BGBP'!$C$3:$BW$3,'Cross Check'!AD$4,'Final FTE BGBP'!$C21:$BW21)='Final FTE By Grade'!O21</f>
        <v>1</v>
      </c>
      <c r="AE21" s="4" t="b">
        <f>SUMIF('Final FTE BGBP'!$C$3:$BW$3,'Cross Check'!AE$4,'Final FTE BGBP'!$C21:$BW21)='Final FTE By Grade'!P21</f>
        <v>1</v>
      </c>
      <c r="AK21" s="48"/>
    </row>
    <row r="22" spans="1:37" ht="15">
      <c r="A22">
        <v>18</v>
      </c>
      <c r="B22" t="s">
        <v>29</v>
      </c>
      <c r="C22" s="1" t="b">
        <f>'Final FTE By Grade'!Q22='Final FTE By Prog'!M22</f>
        <v>1</v>
      </c>
      <c r="D22" s="1" t="b">
        <f>'Final FTE By Prog'!M22='Final FTE BGBP'!BX22</f>
        <v>1</v>
      </c>
      <c r="E22" s="1" t="b">
        <f>'Final FTE By Grade'!Q22='Final FTE BGBP'!BX22</f>
        <v>1</v>
      </c>
      <c r="G22" t="b">
        <f>SUMIF('Final FTE BGBP'!$C$2:$BW$2,'Cross Check'!G$4,'Final FTE BGBP'!$C22:$BW22)='Final FTE By Prog'!C22</f>
        <v>1</v>
      </c>
      <c r="H22" t="b">
        <f>SUMIF('Final FTE BGBP'!$C$2:$BW$2,'Cross Check'!H$4,'Final FTE BGBP'!$C22:$BW22)='Final FTE By Prog'!D22</f>
        <v>1</v>
      </c>
      <c r="I22" t="b">
        <f>SUMIF('Final FTE BGBP'!$C$2:$BW$2,'Cross Check'!I$4,'Final FTE BGBP'!$C22:$BW22)='Final FTE By Prog'!E22</f>
        <v>1</v>
      </c>
      <c r="J22" t="b">
        <f>SUMIF('Final FTE BGBP'!$C$2:$BW$2,'Cross Check'!J$4,'Final FTE BGBP'!$C22:$BW22)='Final FTE By Prog'!F22</f>
        <v>1</v>
      </c>
      <c r="K22" t="b">
        <f>SUMIF('Final FTE BGBP'!$C$2:$BW$2,'Cross Check'!K$4,'Final FTE BGBP'!$C22:$BW22)='Final FTE By Prog'!G22</f>
        <v>1</v>
      </c>
      <c r="L22" t="b">
        <f>SUMIF('Final FTE BGBP'!$C$2:$BW$2,'Cross Check'!L$4,'Final FTE BGBP'!$C22:$BW22)='Final FTE By Prog'!H22</f>
        <v>1</v>
      </c>
      <c r="M22" t="b">
        <f>SUMIF('Final FTE BGBP'!$C$2:$BW$2,'Cross Check'!M$4,'Final FTE BGBP'!$C22:$BW22)='Final FTE By Prog'!I22</f>
        <v>1</v>
      </c>
      <c r="N22" t="b">
        <f>SUMIF('Final FTE BGBP'!$C$2:$BW$2,'Cross Check'!N$4,'Final FTE BGBP'!$C22:$BW22)='Final FTE By Prog'!J22</f>
        <v>1</v>
      </c>
      <c r="O22" t="b">
        <f>SUMIF('Final FTE BGBP'!$C$2:$BW$2,'Cross Check'!O$4,'Final FTE BGBP'!$C22:$BW22)='Final FTE By Prog'!K22</f>
        <v>1</v>
      </c>
      <c r="P22" t="b">
        <f>SUMIF('Final FTE BGBP'!$C$2:$BW$2,'Cross Check'!P$4,'Final FTE BGBP'!$C22:$BW22)='Final FTE By Prog'!L22</f>
        <v>1</v>
      </c>
      <c r="R22" s="4" t="b">
        <f>SUMIF('Final FTE BGBP'!$C$3:$BW$3,'Cross Check'!R$4,'Final FTE BGBP'!$C22:$BW22)='Final FTE By Grade'!C22</f>
        <v>1</v>
      </c>
      <c r="S22" s="4" t="b">
        <f>SUMIF('Final FTE BGBP'!$C$3:$BW$3,'Cross Check'!S$4,'Final FTE BGBP'!$C22:$BW22)='Final FTE By Grade'!D22</f>
        <v>1</v>
      </c>
      <c r="T22" s="4" t="b">
        <f>SUMIF('Final FTE BGBP'!$C$3:$BW$3,'Cross Check'!T$4,'Final FTE BGBP'!$C22:$BW22)='Final FTE By Grade'!E22</f>
        <v>1</v>
      </c>
      <c r="U22" s="4" t="b">
        <f>SUMIF('Final FTE BGBP'!$C$3:$BW$3,'Cross Check'!U$4,'Final FTE BGBP'!$C22:$BW22)='Final FTE By Grade'!F22</f>
        <v>1</v>
      </c>
      <c r="V22" s="4" t="b">
        <f>SUMIF('Final FTE BGBP'!$C$3:$BW$3,'Cross Check'!V$4,'Final FTE BGBP'!$C22:$BW22)='Final FTE By Grade'!G22</f>
        <v>1</v>
      </c>
      <c r="W22" s="4" t="b">
        <f>SUMIF('Final FTE BGBP'!$C$3:$BW$3,'Cross Check'!W$4,'Final FTE BGBP'!$C22:$BW22)='Final FTE By Grade'!H22</f>
        <v>1</v>
      </c>
      <c r="X22" s="4" t="b">
        <f>SUMIF('Final FTE BGBP'!$C$3:$BW$3,'Cross Check'!X$4,'Final FTE BGBP'!$C22:$BW22)='Final FTE By Grade'!I22</f>
        <v>1</v>
      </c>
      <c r="Y22" s="4" t="b">
        <f>SUMIF('Final FTE BGBP'!$C$3:$BW$3,'Cross Check'!Y$4,'Final FTE BGBP'!$C22:$BW22)='Final FTE By Grade'!J22</f>
        <v>1</v>
      </c>
      <c r="Z22" s="4" t="b">
        <f>SUMIF('Final FTE BGBP'!$C$3:$BW$3,'Cross Check'!Z$4,'Final FTE BGBP'!$C22:$BW22)='Final FTE By Grade'!K22</f>
        <v>1</v>
      </c>
      <c r="AA22" s="4" t="b">
        <f>SUMIF('Final FTE BGBP'!$C$3:$BW$3,'Cross Check'!AA$4,'Final FTE BGBP'!$C22:$BW22)='Final FTE By Grade'!L22</f>
        <v>1</v>
      </c>
      <c r="AB22" s="4" t="b">
        <f>SUMIF('Final FTE BGBP'!$C$3:$BW$3,'Cross Check'!AB$4,'Final FTE BGBP'!$C22:$BW22)='Final FTE By Grade'!M22</f>
        <v>1</v>
      </c>
      <c r="AC22" s="4" t="b">
        <f>SUMIF('Final FTE BGBP'!$C$3:$BW$3,'Cross Check'!AC$4,'Final FTE BGBP'!$C22:$BW22)='Final FTE By Grade'!N22</f>
        <v>1</v>
      </c>
      <c r="AD22" s="4" t="b">
        <f>SUMIF('Final FTE BGBP'!$C$3:$BW$3,'Cross Check'!AD$4,'Final FTE BGBP'!$C22:$BW22)='Final FTE By Grade'!O22</f>
        <v>1</v>
      </c>
      <c r="AE22" s="4" t="b">
        <f>SUMIF('Final FTE BGBP'!$C$3:$BW$3,'Cross Check'!AE$4,'Final FTE BGBP'!$C22:$BW22)='Final FTE By Grade'!P22</f>
        <v>1</v>
      </c>
      <c r="AK22" s="48"/>
    </row>
    <row r="23" spans="1:37" ht="15">
      <c r="A23" s="3">
        <v>19</v>
      </c>
      <c r="B23" s="3" t="s">
        <v>30</v>
      </c>
      <c r="C23" s="1" t="b">
        <f>'Final FTE By Grade'!Q23='Final FTE By Prog'!M23</f>
        <v>1</v>
      </c>
      <c r="D23" s="1" t="b">
        <f>'Final FTE By Prog'!M23='Final FTE BGBP'!BX23</f>
        <v>1</v>
      </c>
      <c r="E23" s="1" t="b">
        <f>'Final FTE By Grade'!Q23='Final FTE BGBP'!BX23</f>
        <v>1</v>
      </c>
      <c r="G23" t="b">
        <f>SUMIF('Final FTE BGBP'!$C$2:$BW$2,'Cross Check'!G$4,'Final FTE BGBP'!$C23:$BW23)='Final FTE By Prog'!C23</f>
        <v>1</v>
      </c>
      <c r="H23" t="b">
        <f>SUMIF('Final FTE BGBP'!$C$2:$BW$2,'Cross Check'!H$4,'Final FTE BGBP'!$C23:$BW23)='Final FTE By Prog'!D23</f>
        <v>1</v>
      </c>
      <c r="I23" t="b">
        <f>SUMIF('Final FTE BGBP'!$C$2:$BW$2,'Cross Check'!I$4,'Final FTE BGBP'!$C23:$BW23)='Final FTE By Prog'!E23</f>
        <v>1</v>
      </c>
      <c r="J23" t="b">
        <f>SUMIF('Final FTE BGBP'!$C$2:$BW$2,'Cross Check'!J$4,'Final FTE BGBP'!$C23:$BW23)='Final FTE By Prog'!F23</f>
        <v>1</v>
      </c>
      <c r="K23" t="b">
        <f>SUMIF('Final FTE BGBP'!$C$2:$BW$2,'Cross Check'!K$4,'Final FTE BGBP'!$C23:$BW23)='Final FTE By Prog'!G23</f>
        <v>1</v>
      </c>
      <c r="L23" t="b">
        <f>SUMIF('Final FTE BGBP'!$C$2:$BW$2,'Cross Check'!L$4,'Final FTE BGBP'!$C23:$BW23)='Final FTE By Prog'!H23</f>
        <v>1</v>
      </c>
      <c r="M23" t="b">
        <f>SUMIF('Final FTE BGBP'!$C$2:$BW$2,'Cross Check'!M$4,'Final FTE BGBP'!$C23:$BW23)='Final FTE By Prog'!I23</f>
        <v>1</v>
      </c>
      <c r="N23" t="b">
        <f>SUMIF('Final FTE BGBP'!$C$2:$BW$2,'Cross Check'!N$4,'Final FTE BGBP'!$C23:$BW23)='Final FTE By Prog'!J23</f>
        <v>1</v>
      </c>
      <c r="O23" t="b">
        <f>SUMIF('Final FTE BGBP'!$C$2:$BW$2,'Cross Check'!O$4,'Final FTE BGBP'!$C23:$BW23)='Final FTE By Prog'!K23</f>
        <v>1</v>
      </c>
      <c r="P23" t="b">
        <f>SUMIF('Final FTE BGBP'!$C$2:$BW$2,'Cross Check'!P$4,'Final FTE BGBP'!$C23:$BW23)='Final FTE By Prog'!L23</f>
        <v>1</v>
      </c>
      <c r="R23" s="4" t="b">
        <f>SUMIF('Final FTE BGBP'!$C$3:$BW$3,'Cross Check'!R$4,'Final FTE BGBP'!$C23:$BW23)='Final FTE By Grade'!C23</f>
        <v>1</v>
      </c>
      <c r="S23" s="4" t="b">
        <f>SUMIF('Final FTE BGBP'!$C$3:$BW$3,'Cross Check'!S$4,'Final FTE BGBP'!$C23:$BW23)='Final FTE By Grade'!D23</f>
        <v>1</v>
      </c>
      <c r="T23" s="4" t="b">
        <f>SUMIF('Final FTE BGBP'!$C$3:$BW$3,'Cross Check'!T$4,'Final FTE BGBP'!$C23:$BW23)='Final FTE By Grade'!E23</f>
        <v>1</v>
      </c>
      <c r="U23" s="4" t="b">
        <f>SUMIF('Final FTE BGBP'!$C$3:$BW$3,'Cross Check'!U$4,'Final FTE BGBP'!$C23:$BW23)='Final FTE By Grade'!F23</f>
        <v>1</v>
      </c>
      <c r="V23" s="4" t="b">
        <f>SUMIF('Final FTE BGBP'!$C$3:$BW$3,'Cross Check'!V$4,'Final FTE BGBP'!$C23:$BW23)='Final FTE By Grade'!G23</f>
        <v>1</v>
      </c>
      <c r="W23" s="4" t="b">
        <f>SUMIF('Final FTE BGBP'!$C$3:$BW$3,'Cross Check'!W$4,'Final FTE BGBP'!$C23:$BW23)='Final FTE By Grade'!H23</f>
        <v>1</v>
      </c>
      <c r="X23" s="4" t="b">
        <f>SUMIF('Final FTE BGBP'!$C$3:$BW$3,'Cross Check'!X$4,'Final FTE BGBP'!$C23:$BW23)='Final FTE By Grade'!I23</f>
        <v>1</v>
      </c>
      <c r="Y23" s="4" t="b">
        <f>SUMIF('Final FTE BGBP'!$C$3:$BW$3,'Cross Check'!Y$4,'Final FTE BGBP'!$C23:$BW23)='Final FTE By Grade'!J23</f>
        <v>1</v>
      </c>
      <c r="Z23" s="4" t="b">
        <f>SUMIF('Final FTE BGBP'!$C$3:$BW$3,'Cross Check'!Z$4,'Final FTE BGBP'!$C23:$BW23)='Final FTE By Grade'!K23</f>
        <v>1</v>
      </c>
      <c r="AA23" s="4" t="b">
        <f>SUMIF('Final FTE BGBP'!$C$3:$BW$3,'Cross Check'!AA$4,'Final FTE BGBP'!$C23:$BW23)='Final FTE By Grade'!L23</f>
        <v>1</v>
      </c>
      <c r="AB23" s="4" t="b">
        <f>SUMIF('Final FTE BGBP'!$C$3:$BW$3,'Cross Check'!AB$4,'Final FTE BGBP'!$C23:$BW23)='Final FTE By Grade'!M23</f>
        <v>1</v>
      </c>
      <c r="AC23" s="4" t="b">
        <f>SUMIF('Final FTE BGBP'!$C$3:$BW$3,'Cross Check'!AC$4,'Final FTE BGBP'!$C23:$BW23)='Final FTE By Grade'!N23</f>
        <v>1</v>
      </c>
      <c r="AD23" s="4" t="b">
        <f>SUMIF('Final FTE BGBP'!$C$3:$BW$3,'Cross Check'!AD$4,'Final FTE BGBP'!$C23:$BW23)='Final FTE By Grade'!O23</f>
        <v>1</v>
      </c>
      <c r="AE23" s="4" t="b">
        <f>SUMIF('Final FTE BGBP'!$C$3:$BW$3,'Cross Check'!AE$4,'Final FTE BGBP'!$C23:$BW23)='Final FTE By Grade'!P23</f>
        <v>1</v>
      </c>
      <c r="AK23" s="48"/>
    </row>
    <row r="24" spans="1:37" ht="15">
      <c r="A24">
        <v>20</v>
      </c>
      <c r="B24" t="s">
        <v>31</v>
      </c>
      <c r="C24" s="1" t="b">
        <f>'Final FTE By Grade'!Q24='Final FTE By Prog'!M24</f>
        <v>1</v>
      </c>
      <c r="D24" s="1" t="b">
        <f>'Final FTE By Prog'!M24='Final FTE BGBP'!BX24</f>
        <v>1</v>
      </c>
      <c r="E24" s="1" t="b">
        <f>'Final FTE By Grade'!Q24='Final FTE BGBP'!BX24</f>
        <v>1</v>
      </c>
      <c r="G24" t="b">
        <f>SUMIF('Final FTE BGBP'!$C$2:$BW$2,'Cross Check'!G$4,'Final FTE BGBP'!$C24:$BW24)='Final FTE By Prog'!C24</f>
        <v>1</v>
      </c>
      <c r="H24" t="b">
        <f>SUMIF('Final FTE BGBP'!$C$2:$BW$2,'Cross Check'!H$4,'Final FTE BGBP'!$C24:$BW24)='Final FTE By Prog'!D24</f>
        <v>1</v>
      </c>
      <c r="I24" t="b">
        <f>SUMIF('Final FTE BGBP'!$C$2:$BW$2,'Cross Check'!I$4,'Final FTE BGBP'!$C24:$BW24)='Final FTE By Prog'!E24</f>
        <v>1</v>
      </c>
      <c r="J24" t="b">
        <f>SUMIF('Final FTE BGBP'!$C$2:$BW$2,'Cross Check'!J$4,'Final FTE BGBP'!$C24:$BW24)='Final FTE By Prog'!F24</f>
        <v>1</v>
      </c>
      <c r="K24" t="b">
        <f>SUMIF('Final FTE BGBP'!$C$2:$BW$2,'Cross Check'!K$4,'Final FTE BGBP'!$C24:$BW24)='Final FTE By Prog'!G24</f>
        <v>1</v>
      </c>
      <c r="L24" t="b">
        <f>SUMIF('Final FTE BGBP'!$C$2:$BW$2,'Cross Check'!L$4,'Final FTE BGBP'!$C24:$BW24)='Final FTE By Prog'!H24</f>
        <v>1</v>
      </c>
      <c r="M24" t="b">
        <f>SUMIF('Final FTE BGBP'!$C$2:$BW$2,'Cross Check'!M$4,'Final FTE BGBP'!$C24:$BW24)='Final FTE By Prog'!I24</f>
        <v>1</v>
      </c>
      <c r="N24" t="b">
        <f>SUMIF('Final FTE BGBP'!$C$2:$BW$2,'Cross Check'!N$4,'Final FTE BGBP'!$C24:$BW24)='Final FTE By Prog'!J24</f>
        <v>1</v>
      </c>
      <c r="O24" t="b">
        <f>SUMIF('Final FTE BGBP'!$C$2:$BW$2,'Cross Check'!O$4,'Final FTE BGBP'!$C24:$BW24)='Final FTE By Prog'!K24</f>
        <v>1</v>
      </c>
      <c r="P24" t="b">
        <f>SUMIF('Final FTE BGBP'!$C$2:$BW$2,'Cross Check'!P$4,'Final FTE BGBP'!$C24:$BW24)='Final FTE By Prog'!L24</f>
        <v>1</v>
      </c>
      <c r="R24" s="4" t="b">
        <f>SUMIF('Final FTE BGBP'!$C$3:$BW$3,'Cross Check'!R$4,'Final FTE BGBP'!$C24:$BW24)='Final FTE By Grade'!C24</f>
        <v>1</v>
      </c>
      <c r="S24" s="4" t="b">
        <f>SUMIF('Final FTE BGBP'!$C$3:$BW$3,'Cross Check'!S$4,'Final FTE BGBP'!$C24:$BW24)='Final FTE By Grade'!D24</f>
        <v>1</v>
      </c>
      <c r="T24" s="4" t="b">
        <f>SUMIF('Final FTE BGBP'!$C$3:$BW$3,'Cross Check'!T$4,'Final FTE BGBP'!$C24:$BW24)='Final FTE By Grade'!E24</f>
        <v>1</v>
      </c>
      <c r="U24" s="4" t="b">
        <f>SUMIF('Final FTE BGBP'!$C$3:$BW$3,'Cross Check'!U$4,'Final FTE BGBP'!$C24:$BW24)='Final FTE By Grade'!F24</f>
        <v>1</v>
      </c>
      <c r="V24" s="4" t="b">
        <f>SUMIF('Final FTE BGBP'!$C$3:$BW$3,'Cross Check'!V$4,'Final FTE BGBP'!$C24:$BW24)='Final FTE By Grade'!G24</f>
        <v>1</v>
      </c>
      <c r="W24" s="4" t="b">
        <f>SUMIF('Final FTE BGBP'!$C$3:$BW$3,'Cross Check'!W$4,'Final FTE BGBP'!$C24:$BW24)='Final FTE By Grade'!H24</f>
        <v>1</v>
      </c>
      <c r="X24" s="4" t="b">
        <f>SUMIF('Final FTE BGBP'!$C$3:$BW$3,'Cross Check'!X$4,'Final FTE BGBP'!$C24:$BW24)='Final FTE By Grade'!I24</f>
        <v>1</v>
      </c>
      <c r="Y24" s="4" t="b">
        <f>SUMIF('Final FTE BGBP'!$C$3:$BW$3,'Cross Check'!Y$4,'Final FTE BGBP'!$C24:$BW24)='Final FTE By Grade'!J24</f>
        <v>1</v>
      </c>
      <c r="Z24" s="4" t="b">
        <f>SUMIF('Final FTE BGBP'!$C$3:$BW$3,'Cross Check'!Z$4,'Final FTE BGBP'!$C24:$BW24)='Final FTE By Grade'!K24</f>
        <v>1</v>
      </c>
      <c r="AA24" s="4" t="b">
        <f>SUMIF('Final FTE BGBP'!$C$3:$BW$3,'Cross Check'!AA$4,'Final FTE BGBP'!$C24:$BW24)='Final FTE By Grade'!L24</f>
        <v>1</v>
      </c>
      <c r="AB24" s="4" t="b">
        <f>SUMIF('Final FTE BGBP'!$C$3:$BW$3,'Cross Check'!AB$4,'Final FTE BGBP'!$C24:$BW24)='Final FTE By Grade'!M24</f>
        <v>1</v>
      </c>
      <c r="AC24" s="4" t="b">
        <f>SUMIF('Final FTE BGBP'!$C$3:$BW$3,'Cross Check'!AC$4,'Final FTE BGBP'!$C24:$BW24)='Final FTE By Grade'!N24</f>
        <v>1</v>
      </c>
      <c r="AD24" s="4" t="b">
        <f>SUMIF('Final FTE BGBP'!$C$3:$BW$3,'Cross Check'!AD$4,'Final FTE BGBP'!$C24:$BW24)='Final FTE By Grade'!O24</f>
        <v>1</v>
      </c>
      <c r="AE24" s="4" t="b">
        <f>SUMIF('Final FTE BGBP'!$C$3:$BW$3,'Cross Check'!AE$4,'Final FTE BGBP'!$C24:$BW24)='Final FTE By Grade'!P24</f>
        <v>1</v>
      </c>
      <c r="AK24" s="48"/>
    </row>
    <row r="25" spans="1:37" ht="15">
      <c r="A25">
        <v>21</v>
      </c>
      <c r="B25" t="s">
        <v>32</v>
      </c>
      <c r="C25" s="1" t="b">
        <f>'Final FTE By Grade'!Q25='Final FTE By Prog'!M25</f>
        <v>1</v>
      </c>
      <c r="D25" s="1" t="b">
        <f>'Final FTE By Prog'!M25='Final FTE BGBP'!BX25</f>
        <v>1</v>
      </c>
      <c r="E25" s="1" t="b">
        <f>'Final FTE By Grade'!Q25='Final FTE BGBP'!BX25</f>
        <v>1</v>
      </c>
      <c r="G25" t="b">
        <f>SUMIF('Final FTE BGBP'!$C$2:$BW$2,'Cross Check'!G$4,'Final FTE BGBP'!$C25:$BW25)='Final FTE By Prog'!C25</f>
        <v>1</v>
      </c>
      <c r="H25" t="b">
        <f>SUMIF('Final FTE BGBP'!$C$2:$BW$2,'Cross Check'!H$4,'Final FTE BGBP'!$C25:$BW25)='Final FTE By Prog'!D25</f>
        <v>1</v>
      </c>
      <c r="I25" t="b">
        <f>SUMIF('Final FTE BGBP'!$C$2:$BW$2,'Cross Check'!I$4,'Final FTE BGBP'!$C25:$BW25)='Final FTE By Prog'!E25</f>
        <v>1</v>
      </c>
      <c r="J25" t="b">
        <f>SUMIF('Final FTE BGBP'!$C$2:$BW$2,'Cross Check'!J$4,'Final FTE BGBP'!$C25:$BW25)='Final FTE By Prog'!F25</f>
        <v>1</v>
      </c>
      <c r="K25" t="b">
        <f>SUMIF('Final FTE BGBP'!$C$2:$BW$2,'Cross Check'!K$4,'Final FTE BGBP'!$C25:$BW25)='Final FTE By Prog'!G25</f>
        <v>1</v>
      </c>
      <c r="L25" t="b">
        <f>SUMIF('Final FTE BGBP'!$C$2:$BW$2,'Cross Check'!L$4,'Final FTE BGBP'!$C25:$BW25)='Final FTE By Prog'!H25</f>
        <v>1</v>
      </c>
      <c r="M25" t="b">
        <f>SUMIF('Final FTE BGBP'!$C$2:$BW$2,'Cross Check'!M$4,'Final FTE BGBP'!$C25:$BW25)='Final FTE By Prog'!I25</f>
        <v>1</v>
      </c>
      <c r="N25" t="b">
        <f>SUMIF('Final FTE BGBP'!$C$2:$BW$2,'Cross Check'!N$4,'Final FTE BGBP'!$C25:$BW25)='Final FTE By Prog'!J25</f>
        <v>1</v>
      </c>
      <c r="O25" t="b">
        <f>SUMIF('Final FTE BGBP'!$C$2:$BW$2,'Cross Check'!O$4,'Final FTE BGBP'!$C25:$BW25)='Final FTE By Prog'!K25</f>
        <v>1</v>
      </c>
      <c r="P25" t="b">
        <f>SUMIF('Final FTE BGBP'!$C$2:$BW$2,'Cross Check'!P$4,'Final FTE BGBP'!$C25:$BW25)='Final FTE By Prog'!L25</f>
        <v>1</v>
      </c>
      <c r="R25" s="4" t="b">
        <f>SUMIF('Final FTE BGBP'!$C$3:$BW$3,'Cross Check'!R$4,'Final FTE BGBP'!$C25:$BW25)='Final FTE By Grade'!C25</f>
        <v>1</v>
      </c>
      <c r="S25" s="4" t="b">
        <f>SUMIF('Final FTE BGBP'!$C$3:$BW$3,'Cross Check'!S$4,'Final FTE BGBP'!$C25:$BW25)='Final FTE By Grade'!D25</f>
        <v>1</v>
      </c>
      <c r="T25" s="4" t="b">
        <f>SUMIF('Final FTE BGBP'!$C$3:$BW$3,'Cross Check'!T$4,'Final FTE BGBP'!$C25:$BW25)='Final FTE By Grade'!E25</f>
        <v>1</v>
      </c>
      <c r="U25" s="4" t="b">
        <f>SUMIF('Final FTE BGBP'!$C$3:$BW$3,'Cross Check'!U$4,'Final FTE BGBP'!$C25:$BW25)='Final FTE By Grade'!F25</f>
        <v>1</v>
      </c>
      <c r="V25" s="4" t="b">
        <f>SUMIF('Final FTE BGBP'!$C$3:$BW$3,'Cross Check'!V$4,'Final FTE BGBP'!$C25:$BW25)='Final FTE By Grade'!G25</f>
        <v>1</v>
      </c>
      <c r="W25" s="4" t="b">
        <f>SUMIF('Final FTE BGBP'!$C$3:$BW$3,'Cross Check'!W$4,'Final FTE BGBP'!$C25:$BW25)='Final FTE By Grade'!H25</f>
        <v>1</v>
      </c>
      <c r="X25" s="4" t="b">
        <f>SUMIF('Final FTE BGBP'!$C$3:$BW$3,'Cross Check'!X$4,'Final FTE BGBP'!$C25:$BW25)='Final FTE By Grade'!I25</f>
        <v>1</v>
      </c>
      <c r="Y25" s="4" t="b">
        <f>SUMIF('Final FTE BGBP'!$C$3:$BW$3,'Cross Check'!Y$4,'Final FTE BGBP'!$C25:$BW25)='Final FTE By Grade'!J25</f>
        <v>1</v>
      </c>
      <c r="Z25" s="4" t="b">
        <f>SUMIF('Final FTE BGBP'!$C$3:$BW$3,'Cross Check'!Z$4,'Final FTE BGBP'!$C25:$BW25)='Final FTE By Grade'!K25</f>
        <v>1</v>
      </c>
      <c r="AA25" s="4" t="b">
        <f>SUMIF('Final FTE BGBP'!$C$3:$BW$3,'Cross Check'!AA$4,'Final FTE BGBP'!$C25:$BW25)='Final FTE By Grade'!L25</f>
        <v>1</v>
      </c>
      <c r="AB25" s="4" t="b">
        <f>SUMIF('Final FTE BGBP'!$C$3:$BW$3,'Cross Check'!AB$4,'Final FTE BGBP'!$C25:$BW25)='Final FTE By Grade'!M25</f>
        <v>1</v>
      </c>
      <c r="AC25" s="4" t="b">
        <f>SUMIF('Final FTE BGBP'!$C$3:$BW$3,'Cross Check'!AC$4,'Final FTE BGBP'!$C25:$BW25)='Final FTE By Grade'!N25</f>
        <v>1</v>
      </c>
      <c r="AD25" s="4" t="b">
        <f>SUMIF('Final FTE BGBP'!$C$3:$BW$3,'Cross Check'!AD$4,'Final FTE BGBP'!$C25:$BW25)='Final FTE By Grade'!O25</f>
        <v>1</v>
      </c>
      <c r="AE25" s="4" t="b">
        <f>SUMIF('Final FTE BGBP'!$C$3:$BW$3,'Cross Check'!AE$4,'Final FTE BGBP'!$C25:$BW25)='Final FTE By Grade'!P25</f>
        <v>1</v>
      </c>
      <c r="AK25" s="48"/>
    </row>
    <row r="26" spans="1:37" ht="15">
      <c r="A26">
        <v>22</v>
      </c>
      <c r="B26" t="s">
        <v>33</v>
      </c>
      <c r="C26" s="1" t="b">
        <f>'Final FTE By Grade'!Q26='Final FTE By Prog'!M26</f>
        <v>1</v>
      </c>
      <c r="D26" s="1" t="b">
        <f>'Final FTE By Prog'!M26='Final FTE BGBP'!BX26</f>
        <v>1</v>
      </c>
      <c r="E26" s="1" t="b">
        <f>'Final FTE By Grade'!Q26='Final FTE BGBP'!BX26</f>
        <v>1</v>
      </c>
      <c r="G26" t="b">
        <f>SUMIF('Final FTE BGBP'!$C$2:$BW$2,'Cross Check'!G$4,'Final FTE BGBP'!$C26:$BW26)='Final FTE By Prog'!C26</f>
        <v>1</v>
      </c>
      <c r="H26" t="b">
        <f>SUMIF('Final FTE BGBP'!$C$2:$BW$2,'Cross Check'!H$4,'Final FTE BGBP'!$C26:$BW26)='Final FTE By Prog'!D26</f>
        <v>1</v>
      </c>
      <c r="I26" t="b">
        <f>SUMIF('Final FTE BGBP'!$C$2:$BW$2,'Cross Check'!I$4,'Final FTE BGBP'!$C26:$BW26)='Final FTE By Prog'!E26</f>
        <v>1</v>
      </c>
      <c r="J26" t="b">
        <f>SUMIF('Final FTE BGBP'!$C$2:$BW$2,'Cross Check'!J$4,'Final FTE BGBP'!$C26:$BW26)='Final FTE By Prog'!F26</f>
        <v>1</v>
      </c>
      <c r="K26" t="b">
        <f>SUMIF('Final FTE BGBP'!$C$2:$BW$2,'Cross Check'!K$4,'Final FTE BGBP'!$C26:$BW26)='Final FTE By Prog'!G26</f>
        <v>1</v>
      </c>
      <c r="L26" t="b">
        <f>SUMIF('Final FTE BGBP'!$C$2:$BW$2,'Cross Check'!L$4,'Final FTE BGBP'!$C26:$BW26)='Final FTE By Prog'!H26</f>
        <v>1</v>
      </c>
      <c r="M26" t="b">
        <f>SUMIF('Final FTE BGBP'!$C$2:$BW$2,'Cross Check'!M$4,'Final FTE BGBP'!$C26:$BW26)='Final FTE By Prog'!I26</f>
        <v>1</v>
      </c>
      <c r="N26" t="b">
        <f>SUMIF('Final FTE BGBP'!$C$2:$BW$2,'Cross Check'!N$4,'Final FTE BGBP'!$C26:$BW26)='Final FTE By Prog'!J26</f>
        <v>1</v>
      </c>
      <c r="O26" t="b">
        <f>SUMIF('Final FTE BGBP'!$C$2:$BW$2,'Cross Check'!O$4,'Final FTE BGBP'!$C26:$BW26)='Final FTE By Prog'!K26</f>
        <v>1</v>
      </c>
      <c r="P26" t="b">
        <f>SUMIF('Final FTE BGBP'!$C$2:$BW$2,'Cross Check'!P$4,'Final FTE BGBP'!$C26:$BW26)='Final FTE By Prog'!L26</f>
        <v>1</v>
      </c>
      <c r="R26" s="4" t="b">
        <f>SUMIF('Final FTE BGBP'!$C$3:$BW$3,'Cross Check'!R$4,'Final FTE BGBP'!$C26:$BW26)='Final FTE By Grade'!C26</f>
        <v>1</v>
      </c>
      <c r="S26" s="4" t="b">
        <f>SUMIF('Final FTE BGBP'!$C$3:$BW$3,'Cross Check'!S$4,'Final FTE BGBP'!$C26:$BW26)='Final FTE By Grade'!D26</f>
        <v>1</v>
      </c>
      <c r="T26" s="4" t="b">
        <f>SUMIF('Final FTE BGBP'!$C$3:$BW$3,'Cross Check'!T$4,'Final FTE BGBP'!$C26:$BW26)='Final FTE By Grade'!E26</f>
        <v>1</v>
      </c>
      <c r="U26" s="4" t="b">
        <f>SUMIF('Final FTE BGBP'!$C$3:$BW$3,'Cross Check'!U$4,'Final FTE BGBP'!$C26:$BW26)='Final FTE By Grade'!F26</f>
        <v>1</v>
      </c>
      <c r="V26" s="4" t="b">
        <f>SUMIF('Final FTE BGBP'!$C$3:$BW$3,'Cross Check'!V$4,'Final FTE BGBP'!$C26:$BW26)='Final FTE By Grade'!G26</f>
        <v>1</v>
      </c>
      <c r="W26" s="4" t="b">
        <f>SUMIF('Final FTE BGBP'!$C$3:$BW$3,'Cross Check'!W$4,'Final FTE BGBP'!$C26:$BW26)='Final FTE By Grade'!H26</f>
        <v>1</v>
      </c>
      <c r="X26" s="4" t="b">
        <f>SUMIF('Final FTE BGBP'!$C$3:$BW$3,'Cross Check'!X$4,'Final FTE BGBP'!$C26:$BW26)='Final FTE By Grade'!I26</f>
        <v>1</v>
      </c>
      <c r="Y26" s="4" t="b">
        <f>SUMIF('Final FTE BGBP'!$C$3:$BW$3,'Cross Check'!Y$4,'Final FTE BGBP'!$C26:$BW26)='Final FTE By Grade'!J26</f>
        <v>1</v>
      </c>
      <c r="Z26" s="4" t="b">
        <f>SUMIF('Final FTE BGBP'!$C$3:$BW$3,'Cross Check'!Z$4,'Final FTE BGBP'!$C26:$BW26)='Final FTE By Grade'!K26</f>
        <v>1</v>
      </c>
      <c r="AA26" s="4" t="b">
        <f>SUMIF('Final FTE BGBP'!$C$3:$BW$3,'Cross Check'!AA$4,'Final FTE BGBP'!$C26:$BW26)='Final FTE By Grade'!L26</f>
        <v>1</v>
      </c>
      <c r="AB26" s="4" t="b">
        <f>SUMIF('Final FTE BGBP'!$C$3:$BW$3,'Cross Check'!AB$4,'Final FTE BGBP'!$C26:$BW26)='Final FTE By Grade'!M26</f>
        <v>1</v>
      </c>
      <c r="AC26" s="4" t="b">
        <f>SUMIF('Final FTE BGBP'!$C$3:$BW$3,'Cross Check'!AC$4,'Final FTE BGBP'!$C26:$BW26)='Final FTE By Grade'!N26</f>
        <v>1</v>
      </c>
      <c r="AD26" s="4" t="b">
        <f>SUMIF('Final FTE BGBP'!$C$3:$BW$3,'Cross Check'!AD$4,'Final FTE BGBP'!$C26:$BW26)='Final FTE By Grade'!O26</f>
        <v>1</v>
      </c>
      <c r="AE26" s="4" t="b">
        <f>SUMIF('Final FTE BGBP'!$C$3:$BW$3,'Cross Check'!AE$4,'Final FTE BGBP'!$C26:$BW26)='Final FTE By Grade'!P26</f>
        <v>1</v>
      </c>
      <c r="AK26" s="48"/>
    </row>
    <row r="27" spans="1:37" ht="15">
      <c r="A27">
        <v>23</v>
      </c>
      <c r="B27" s="1" t="s">
        <v>34</v>
      </c>
      <c r="C27" s="1" t="b">
        <f>'Final FTE By Grade'!Q27='Final FTE By Prog'!M27</f>
        <v>1</v>
      </c>
      <c r="D27" s="1" t="b">
        <f>'Final FTE By Prog'!M27='Final FTE BGBP'!BX27</f>
        <v>1</v>
      </c>
      <c r="E27" s="1" t="b">
        <f>'Final FTE By Grade'!Q27='Final FTE BGBP'!BX27</f>
        <v>1</v>
      </c>
      <c r="G27" t="b">
        <f>SUMIF('Final FTE BGBP'!$C$2:$BW$2,'Cross Check'!G$4,'Final FTE BGBP'!$C27:$BW27)='Final FTE By Prog'!C27</f>
        <v>1</v>
      </c>
      <c r="H27" t="b">
        <f>SUMIF('Final FTE BGBP'!$C$2:$BW$2,'Cross Check'!H$4,'Final FTE BGBP'!$C27:$BW27)='Final FTE By Prog'!D27</f>
        <v>1</v>
      </c>
      <c r="I27" t="b">
        <f>SUMIF('Final FTE BGBP'!$C$2:$BW$2,'Cross Check'!I$4,'Final FTE BGBP'!$C27:$BW27)='Final FTE By Prog'!E27</f>
        <v>1</v>
      </c>
      <c r="J27" t="b">
        <f>SUMIF('Final FTE BGBP'!$C$2:$BW$2,'Cross Check'!J$4,'Final FTE BGBP'!$C27:$BW27)='Final FTE By Prog'!F27</f>
        <v>1</v>
      </c>
      <c r="K27" t="b">
        <f>SUMIF('Final FTE BGBP'!$C$2:$BW$2,'Cross Check'!K$4,'Final FTE BGBP'!$C27:$BW27)='Final FTE By Prog'!G27</f>
        <v>1</v>
      </c>
      <c r="L27" t="b">
        <f>SUMIF('Final FTE BGBP'!$C$2:$BW$2,'Cross Check'!L$4,'Final FTE BGBP'!$C27:$BW27)='Final FTE By Prog'!H27</f>
        <v>1</v>
      </c>
      <c r="M27" t="b">
        <f>SUMIF('Final FTE BGBP'!$C$2:$BW$2,'Cross Check'!M$4,'Final FTE BGBP'!$C27:$BW27)='Final FTE By Prog'!I27</f>
        <v>1</v>
      </c>
      <c r="N27" t="b">
        <f>SUMIF('Final FTE BGBP'!$C$2:$BW$2,'Cross Check'!N$4,'Final FTE BGBP'!$C27:$BW27)='Final FTE By Prog'!J27</f>
        <v>1</v>
      </c>
      <c r="O27" t="b">
        <f>SUMIF('Final FTE BGBP'!$C$2:$BW$2,'Cross Check'!O$4,'Final FTE BGBP'!$C27:$BW27)='Final FTE By Prog'!K27</f>
        <v>1</v>
      </c>
      <c r="P27" t="b">
        <f>SUMIF('Final FTE BGBP'!$C$2:$BW$2,'Cross Check'!P$4,'Final FTE BGBP'!$C27:$BW27)='Final FTE By Prog'!L27</f>
        <v>1</v>
      </c>
      <c r="R27" s="4" t="b">
        <f>SUMIF('Final FTE BGBP'!$C$3:$BW$3,'Cross Check'!R$4,'Final FTE BGBP'!$C27:$BW27)='Final FTE By Grade'!C27</f>
        <v>1</v>
      </c>
      <c r="S27" s="4" t="b">
        <f>SUMIF('Final FTE BGBP'!$C$3:$BW$3,'Cross Check'!S$4,'Final FTE BGBP'!$C27:$BW27)='Final FTE By Grade'!D27</f>
        <v>1</v>
      </c>
      <c r="T27" s="4" t="b">
        <f>SUMIF('Final FTE BGBP'!$C$3:$BW$3,'Cross Check'!T$4,'Final FTE BGBP'!$C27:$BW27)='Final FTE By Grade'!E27</f>
        <v>1</v>
      </c>
      <c r="U27" s="4" t="b">
        <f>SUMIF('Final FTE BGBP'!$C$3:$BW$3,'Cross Check'!U$4,'Final FTE BGBP'!$C27:$BW27)='Final FTE By Grade'!F27</f>
        <v>1</v>
      </c>
      <c r="V27" s="4" t="b">
        <f>SUMIF('Final FTE BGBP'!$C$3:$BW$3,'Cross Check'!V$4,'Final FTE BGBP'!$C27:$BW27)='Final FTE By Grade'!G27</f>
        <v>1</v>
      </c>
      <c r="W27" s="4" t="b">
        <f>SUMIF('Final FTE BGBP'!$C$3:$BW$3,'Cross Check'!W$4,'Final FTE BGBP'!$C27:$BW27)='Final FTE By Grade'!H27</f>
        <v>1</v>
      </c>
      <c r="X27" s="4" t="b">
        <f>SUMIF('Final FTE BGBP'!$C$3:$BW$3,'Cross Check'!X$4,'Final FTE BGBP'!$C27:$BW27)='Final FTE By Grade'!I27</f>
        <v>1</v>
      </c>
      <c r="Y27" s="4" t="b">
        <f>SUMIF('Final FTE BGBP'!$C$3:$BW$3,'Cross Check'!Y$4,'Final FTE BGBP'!$C27:$BW27)='Final FTE By Grade'!J27</f>
        <v>1</v>
      </c>
      <c r="Z27" s="4" t="b">
        <f>SUMIF('Final FTE BGBP'!$C$3:$BW$3,'Cross Check'!Z$4,'Final FTE BGBP'!$C27:$BW27)='Final FTE By Grade'!K27</f>
        <v>1</v>
      </c>
      <c r="AA27" s="4" t="b">
        <f>SUMIF('Final FTE BGBP'!$C$3:$BW$3,'Cross Check'!AA$4,'Final FTE BGBP'!$C27:$BW27)='Final FTE By Grade'!L27</f>
        <v>1</v>
      </c>
      <c r="AB27" s="4" t="b">
        <f>SUMIF('Final FTE BGBP'!$C$3:$BW$3,'Cross Check'!AB$4,'Final FTE BGBP'!$C27:$BW27)='Final FTE By Grade'!M27</f>
        <v>1</v>
      </c>
      <c r="AC27" s="4" t="b">
        <f>SUMIF('Final FTE BGBP'!$C$3:$BW$3,'Cross Check'!AC$4,'Final FTE BGBP'!$C27:$BW27)='Final FTE By Grade'!N27</f>
        <v>1</v>
      </c>
      <c r="AD27" s="4" t="b">
        <f>SUMIF('Final FTE BGBP'!$C$3:$BW$3,'Cross Check'!AD$4,'Final FTE BGBP'!$C27:$BW27)='Final FTE By Grade'!O27</f>
        <v>1</v>
      </c>
      <c r="AE27" s="4" t="b">
        <f>SUMIF('Final FTE BGBP'!$C$3:$BW$3,'Cross Check'!AE$4,'Final FTE BGBP'!$C27:$BW27)='Final FTE By Grade'!P27</f>
        <v>1</v>
      </c>
      <c r="AK27" s="48"/>
    </row>
    <row r="28" spans="1:37" ht="15">
      <c r="A28">
        <v>24</v>
      </c>
      <c r="B28" t="s">
        <v>35</v>
      </c>
      <c r="C28" s="1" t="b">
        <f>'Final FTE By Grade'!Q28='Final FTE By Prog'!M28</f>
        <v>1</v>
      </c>
      <c r="D28" s="1" t="b">
        <f>'Final FTE By Prog'!M28='Final FTE BGBP'!BX28</f>
        <v>1</v>
      </c>
      <c r="E28" s="1" t="b">
        <f>'Final FTE By Grade'!Q28='Final FTE BGBP'!BX28</f>
        <v>1</v>
      </c>
      <c r="G28" t="b">
        <f>SUMIF('Final FTE BGBP'!$C$2:$BW$2,'Cross Check'!G$4,'Final FTE BGBP'!$C28:$BW28)='Final FTE By Prog'!C28</f>
        <v>1</v>
      </c>
      <c r="H28" t="b">
        <f>SUMIF('Final FTE BGBP'!$C$2:$BW$2,'Cross Check'!H$4,'Final FTE BGBP'!$C28:$BW28)='Final FTE By Prog'!D28</f>
        <v>1</v>
      </c>
      <c r="I28" t="b">
        <f>SUMIF('Final FTE BGBP'!$C$2:$BW$2,'Cross Check'!I$4,'Final FTE BGBP'!$C28:$BW28)='Final FTE By Prog'!E28</f>
        <v>1</v>
      </c>
      <c r="J28" t="b">
        <f>SUMIF('Final FTE BGBP'!$C$2:$BW$2,'Cross Check'!J$4,'Final FTE BGBP'!$C28:$BW28)='Final FTE By Prog'!F28</f>
        <v>1</v>
      </c>
      <c r="K28" t="b">
        <f>SUMIF('Final FTE BGBP'!$C$2:$BW$2,'Cross Check'!K$4,'Final FTE BGBP'!$C28:$BW28)='Final FTE By Prog'!G28</f>
        <v>1</v>
      </c>
      <c r="L28" t="b">
        <f>SUMIF('Final FTE BGBP'!$C$2:$BW$2,'Cross Check'!L$4,'Final FTE BGBP'!$C28:$BW28)='Final FTE By Prog'!H28</f>
        <v>1</v>
      </c>
      <c r="M28" t="b">
        <f>SUMIF('Final FTE BGBP'!$C$2:$BW$2,'Cross Check'!M$4,'Final FTE BGBP'!$C28:$BW28)='Final FTE By Prog'!I28</f>
        <v>1</v>
      </c>
      <c r="N28" t="b">
        <f>SUMIF('Final FTE BGBP'!$C$2:$BW$2,'Cross Check'!N$4,'Final FTE BGBP'!$C28:$BW28)='Final FTE By Prog'!J28</f>
        <v>1</v>
      </c>
      <c r="O28" t="b">
        <f>SUMIF('Final FTE BGBP'!$C$2:$BW$2,'Cross Check'!O$4,'Final FTE BGBP'!$C28:$BW28)='Final FTE By Prog'!K28</f>
        <v>1</v>
      </c>
      <c r="P28" t="b">
        <f>SUMIF('Final FTE BGBP'!$C$2:$BW$2,'Cross Check'!P$4,'Final FTE BGBP'!$C28:$BW28)='Final FTE By Prog'!L28</f>
        <v>1</v>
      </c>
      <c r="R28" s="4" t="b">
        <f>SUMIF('Final FTE BGBP'!$C$3:$BW$3,'Cross Check'!R$4,'Final FTE BGBP'!$C28:$BW28)='Final FTE By Grade'!C28</f>
        <v>1</v>
      </c>
      <c r="S28" s="4" t="b">
        <f>SUMIF('Final FTE BGBP'!$C$3:$BW$3,'Cross Check'!S$4,'Final FTE BGBP'!$C28:$BW28)='Final FTE By Grade'!D28</f>
        <v>1</v>
      </c>
      <c r="T28" s="4" t="b">
        <f>SUMIF('Final FTE BGBP'!$C$3:$BW$3,'Cross Check'!T$4,'Final FTE BGBP'!$C28:$BW28)='Final FTE By Grade'!E28</f>
        <v>1</v>
      </c>
      <c r="U28" s="4" t="b">
        <f>SUMIF('Final FTE BGBP'!$C$3:$BW$3,'Cross Check'!U$4,'Final FTE BGBP'!$C28:$BW28)='Final FTE By Grade'!F28</f>
        <v>1</v>
      </c>
      <c r="V28" s="4" t="b">
        <f>SUMIF('Final FTE BGBP'!$C$3:$BW$3,'Cross Check'!V$4,'Final FTE BGBP'!$C28:$BW28)='Final FTE By Grade'!G28</f>
        <v>1</v>
      </c>
      <c r="W28" s="4" t="b">
        <f>SUMIF('Final FTE BGBP'!$C$3:$BW$3,'Cross Check'!W$4,'Final FTE BGBP'!$C28:$BW28)='Final FTE By Grade'!H28</f>
        <v>1</v>
      </c>
      <c r="X28" s="4" t="b">
        <f>SUMIF('Final FTE BGBP'!$C$3:$BW$3,'Cross Check'!X$4,'Final FTE BGBP'!$C28:$BW28)='Final FTE By Grade'!I28</f>
        <v>1</v>
      </c>
      <c r="Y28" s="4" t="b">
        <f>SUMIF('Final FTE BGBP'!$C$3:$BW$3,'Cross Check'!Y$4,'Final FTE BGBP'!$C28:$BW28)='Final FTE By Grade'!J28</f>
        <v>1</v>
      </c>
      <c r="Z28" s="4" t="b">
        <f>SUMIF('Final FTE BGBP'!$C$3:$BW$3,'Cross Check'!Z$4,'Final FTE BGBP'!$C28:$BW28)='Final FTE By Grade'!K28</f>
        <v>1</v>
      </c>
      <c r="AA28" s="4" t="b">
        <f>SUMIF('Final FTE BGBP'!$C$3:$BW$3,'Cross Check'!AA$4,'Final FTE BGBP'!$C28:$BW28)='Final FTE By Grade'!L28</f>
        <v>1</v>
      </c>
      <c r="AB28" s="4" t="b">
        <f>SUMIF('Final FTE BGBP'!$C$3:$BW$3,'Cross Check'!AB$4,'Final FTE BGBP'!$C28:$BW28)='Final FTE By Grade'!M28</f>
        <v>1</v>
      </c>
      <c r="AC28" s="4" t="b">
        <f>SUMIF('Final FTE BGBP'!$C$3:$BW$3,'Cross Check'!AC$4,'Final FTE BGBP'!$C28:$BW28)='Final FTE By Grade'!N28</f>
        <v>1</v>
      </c>
      <c r="AD28" s="4" t="b">
        <f>SUMIF('Final FTE BGBP'!$C$3:$BW$3,'Cross Check'!AD$4,'Final FTE BGBP'!$C28:$BW28)='Final FTE By Grade'!O28</f>
        <v>1</v>
      </c>
      <c r="AE28" s="4" t="b">
        <f>SUMIF('Final FTE BGBP'!$C$3:$BW$3,'Cross Check'!AE$4,'Final FTE BGBP'!$C28:$BW28)='Final FTE By Grade'!P28</f>
        <v>1</v>
      </c>
      <c r="AK28" s="48"/>
    </row>
    <row r="29" spans="1:37" ht="15">
      <c r="A29">
        <v>25</v>
      </c>
      <c r="B29" t="s">
        <v>36</v>
      </c>
      <c r="C29" s="1" t="b">
        <f>'Final FTE By Grade'!Q29='Final FTE By Prog'!M29</f>
        <v>1</v>
      </c>
      <c r="D29" s="1" t="b">
        <f>'Final FTE By Prog'!M29='Final FTE BGBP'!BX29</f>
        <v>1</v>
      </c>
      <c r="E29" s="1" t="b">
        <f>'Final FTE By Grade'!Q29='Final FTE BGBP'!BX29</f>
        <v>1</v>
      </c>
      <c r="G29" t="b">
        <f>SUMIF('Final FTE BGBP'!$C$2:$BW$2,'Cross Check'!G$4,'Final FTE BGBP'!$C29:$BW29)='Final FTE By Prog'!C29</f>
        <v>1</v>
      </c>
      <c r="H29" t="b">
        <f>SUMIF('Final FTE BGBP'!$C$2:$BW$2,'Cross Check'!H$4,'Final FTE BGBP'!$C29:$BW29)='Final FTE By Prog'!D29</f>
        <v>1</v>
      </c>
      <c r="I29" t="b">
        <f>SUMIF('Final FTE BGBP'!$C$2:$BW$2,'Cross Check'!I$4,'Final FTE BGBP'!$C29:$BW29)='Final FTE By Prog'!E29</f>
        <v>1</v>
      </c>
      <c r="J29" t="b">
        <f>SUMIF('Final FTE BGBP'!$C$2:$BW$2,'Cross Check'!J$4,'Final FTE BGBP'!$C29:$BW29)='Final FTE By Prog'!F29</f>
        <v>1</v>
      </c>
      <c r="K29" t="b">
        <f>SUMIF('Final FTE BGBP'!$C$2:$BW$2,'Cross Check'!K$4,'Final FTE BGBP'!$C29:$BW29)='Final FTE By Prog'!G29</f>
        <v>1</v>
      </c>
      <c r="L29" t="b">
        <f>SUMIF('Final FTE BGBP'!$C$2:$BW$2,'Cross Check'!L$4,'Final FTE BGBP'!$C29:$BW29)='Final FTE By Prog'!H29</f>
        <v>1</v>
      </c>
      <c r="M29" t="b">
        <f>SUMIF('Final FTE BGBP'!$C$2:$BW$2,'Cross Check'!M$4,'Final FTE BGBP'!$C29:$BW29)='Final FTE By Prog'!I29</f>
        <v>1</v>
      </c>
      <c r="N29" t="b">
        <f>SUMIF('Final FTE BGBP'!$C$2:$BW$2,'Cross Check'!N$4,'Final FTE BGBP'!$C29:$BW29)='Final FTE By Prog'!J29</f>
        <v>1</v>
      </c>
      <c r="O29" t="b">
        <f>SUMIF('Final FTE BGBP'!$C$2:$BW$2,'Cross Check'!O$4,'Final FTE BGBP'!$C29:$BW29)='Final FTE By Prog'!K29</f>
        <v>1</v>
      </c>
      <c r="P29" t="b">
        <f>SUMIF('Final FTE BGBP'!$C$2:$BW$2,'Cross Check'!P$4,'Final FTE BGBP'!$C29:$BW29)='Final FTE By Prog'!L29</f>
        <v>1</v>
      </c>
      <c r="R29" s="4" t="b">
        <f>SUMIF('Final FTE BGBP'!$C$3:$BW$3,'Cross Check'!R$4,'Final FTE BGBP'!$C29:$BW29)='Final FTE By Grade'!C29</f>
        <v>1</v>
      </c>
      <c r="S29" s="4" t="b">
        <f>SUMIF('Final FTE BGBP'!$C$3:$BW$3,'Cross Check'!S$4,'Final FTE BGBP'!$C29:$BW29)='Final FTE By Grade'!D29</f>
        <v>1</v>
      </c>
      <c r="T29" s="4" t="b">
        <f>SUMIF('Final FTE BGBP'!$C$3:$BW$3,'Cross Check'!T$4,'Final FTE BGBP'!$C29:$BW29)='Final FTE By Grade'!E29</f>
        <v>1</v>
      </c>
      <c r="U29" s="4" t="b">
        <f>SUMIF('Final FTE BGBP'!$C$3:$BW$3,'Cross Check'!U$4,'Final FTE BGBP'!$C29:$BW29)='Final FTE By Grade'!F29</f>
        <v>1</v>
      </c>
      <c r="V29" s="4" t="b">
        <f>SUMIF('Final FTE BGBP'!$C$3:$BW$3,'Cross Check'!V$4,'Final FTE BGBP'!$C29:$BW29)='Final FTE By Grade'!G29</f>
        <v>1</v>
      </c>
      <c r="W29" s="4" t="b">
        <f>SUMIF('Final FTE BGBP'!$C$3:$BW$3,'Cross Check'!W$4,'Final FTE BGBP'!$C29:$BW29)='Final FTE By Grade'!H29</f>
        <v>1</v>
      </c>
      <c r="X29" s="4" t="b">
        <f>SUMIF('Final FTE BGBP'!$C$3:$BW$3,'Cross Check'!X$4,'Final FTE BGBP'!$C29:$BW29)='Final FTE By Grade'!I29</f>
        <v>1</v>
      </c>
      <c r="Y29" s="4" t="b">
        <f>SUMIF('Final FTE BGBP'!$C$3:$BW$3,'Cross Check'!Y$4,'Final FTE BGBP'!$C29:$BW29)='Final FTE By Grade'!J29</f>
        <v>1</v>
      </c>
      <c r="Z29" s="4" t="b">
        <f>SUMIF('Final FTE BGBP'!$C$3:$BW$3,'Cross Check'!Z$4,'Final FTE BGBP'!$C29:$BW29)='Final FTE By Grade'!K29</f>
        <v>1</v>
      </c>
      <c r="AA29" s="4" t="b">
        <f>SUMIF('Final FTE BGBP'!$C$3:$BW$3,'Cross Check'!AA$4,'Final FTE BGBP'!$C29:$BW29)='Final FTE By Grade'!L29</f>
        <v>1</v>
      </c>
      <c r="AB29" s="4" t="b">
        <f>SUMIF('Final FTE BGBP'!$C$3:$BW$3,'Cross Check'!AB$4,'Final FTE BGBP'!$C29:$BW29)='Final FTE By Grade'!M29</f>
        <v>1</v>
      </c>
      <c r="AC29" s="4" t="b">
        <f>SUMIF('Final FTE BGBP'!$C$3:$BW$3,'Cross Check'!AC$4,'Final FTE BGBP'!$C29:$BW29)='Final FTE By Grade'!N29</f>
        <v>1</v>
      </c>
      <c r="AD29" s="4" t="b">
        <f>SUMIF('Final FTE BGBP'!$C$3:$BW$3,'Cross Check'!AD$4,'Final FTE BGBP'!$C29:$BW29)='Final FTE By Grade'!O29</f>
        <v>1</v>
      </c>
      <c r="AE29" s="4" t="b">
        <f>SUMIF('Final FTE BGBP'!$C$3:$BW$3,'Cross Check'!AE$4,'Final FTE BGBP'!$C29:$BW29)='Final FTE By Grade'!P29</f>
        <v>1</v>
      </c>
      <c r="AK29" s="48"/>
    </row>
    <row r="30" spans="1:37" ht="15">
      <c r="A30">
        <v>26</v>
      </c>
      <c r="B30" t="s">
        <v>37</v>
      </c>
      <c r="C30" s="1" t="b">
        <f>'Final FTE By Grade'!Q30='Final FTE By Prog'!M30</f>
        <v>1</v>
      </c>
      <c r="D30" s="1" t="b">
        <f>'Final FTE By Prog'!M30='Final FTE BGBP'!BX30</f>
        <v>1</v>
      </c>
      <c r="E30" s="1" t="b">
        <f>'Final FTE By Grade'!Q30='Final FTE BGBP'!BX30</f>
        <v>1</v>
      </c>
      <c r="G30" t="b">
        <f>SUMIF('Final FTE BGBP'!$C$2:$BW$2,'Cross Check'!G$4,'Final FTE BGBP'!$C30:$BW30)='Final FTE By Prog'!C30</f>
        <v>1</v>
      </c>
      <c r="H30" t="b">
        <f>SUMIF('Final FTE BGBP'!$C$2:$BW$2,'Cross Check'!H$4,'Final FTE BGBP'!$C30:$BW30)='Final FTE By Prog'!D30</f>
        <v>1</v>
      </c>
      <c r="I30" t="b">
        <f>SUMIF('Final FTE BGBP'!$C$2:$BW$2,'Cross Check'!I$4,'Final FTE BGBP'!$C30:$BW30)='Final FTE By Prog'!E30</f>
        <v>1</v>
      </c>
      <c r="J30" t="b">
        <f>SUMIF('Final FTE BGBP'!$C$2:$BW$2,'Cross Check'!J$4,'Final FTE BGBP'!$C30:$BW30)='Final FTE By Prog'!F30</f>
        <v>1</v>
      </c>
      <c r="K30" t="b">
        <f>SUMIF('Final FTE BGBP'!$C$2:$BW$2,'Cross Check'!K$4,'Final FTE BGBP'!$C30:$BW30)='Final FTE By Prog'!G30</f>
        <v>1</v>
      </c>
      <c r="L30" t="b">
        <f>SUMIF('Final FTE BGBP'!$C$2:$BW$2,'Cross Check'!L$4,'Final FTE BGBP'!$C30:$BW30)='Final FTE By Prog'!H30</f>
        <v>1</v>
      </c>
      <c r="M30" t="b">
        <f>SUMIF('Final FTE BGBP'!$C$2:$BW$2,'Cross Check'!M$4,'Final FTE BGBP'!$C30:$BW30)='Final FTE By Prog'!I30</f>
        <v>1</v>
      </c>
      <c r="N30" t="b">
        <f>SUMIF('Final FTE BGBP'!$C$2:$BW$2,'Cross Check'!N$4,'Final FTE BGBP'!$C30:$BW30)='Final FTE By Prog'!J30</f>
        <v>1</v>
      </c>
      <c r="O30" t="b">
        <f>SUMIF('Final FTE BGBP'!$C$2:$BW$2,'Cross Check'!O$4,'Final FTE BGBP'!$C30:$BW30)='Final FTE By Prog'!K30</f>
        <v>1</v>
      </c>
      <c r="P30" t="b">
        <f>SUMIF('Final FTE BGBP'!$C$2:$BW$2,'Cross Check'!P$4,'Final FTE BGBP'!$C30:$BW30)='Final FTE By Prog'!L30</f>
        <v>1</v>
      </c>
      <c r="R30" s="4" t="b">
        <f>SUMIF('Final FTE BGBP'!$C$3:$BW$3,'Cross Check'!R$4,'Final FTE BGBP'!$C30:$BW30)='Final FTE By Grade'!C30</f>
        <v>1</v>
      </c>
      <c r="S30" s="4" t="b">
        <f>SUMIF('Final FTE BGBP'!$C$3:$BW$3,'Cross Check'!S$4,'Final FTE BGBP'!$C30:$BW30)='Final FTE By Grade'!D30</f>
        <v>1</v>
      </c>
      <c r="T30" s="4" t="b">
        <f>SUMIF('Final FTE BGBP'!$C$3:$BW$3,'Cross Check'!T$4,'Final FTE BGBP'!$C30:$BW30)='Final FTE By Grade'!E30</f>
        <v>1</v>
      </c>
      <c r="U30" s="4" t="b">
        <f>SUMIF('Final FTE BGBP'!$C$3:$BW$3,'Cross Check'!U$4,'Final FTE BGBP'!$C30:$BW30)='Final FTE By Grade'!F30</f>
        <v>1</v>
      </c>
      <c r="V30" s="4" t="b">
        <f>SUMIF('Final FTE BGBP'!$C$3:$BW$3,'Cross Check'!V$4,'Final FTE BGBP'!$C30:$BW30)='Final FTE By Grade'!G30</f>
        <v>1</v>
      </c>
      <c r="W30" s="4" t="b">
        <f>SUMIF('Final FTE BGBP'!$C$3:$BW$3,'Cross Check'!W$4,'Final FTE BGBP'!$C30:$BW30)='Final FTE By Grade'!H30</f>
        <v>1</v>
      </c>
      <c r="X30" s="4" t="b">
        <f>SUMIF('Final FTE BGBP'!$C$3:$BW$3,'Cross Check'!X$4,'Final FTE BGBP'!$C30:$BW30)='Final FTE By Grade'!I30</f>
        <v>1</v>
      </c>
      <c r="Y30" s="4" t="b">
        <f>SUMIF('Final FTE BGBP'!$C$3:$BW$3,'Cross Check'!Y$4,'Final FTE BGBP'!$C30:$BW30)='Final FTE By Grade'!J30</f>
        <v>1</v>
      </c>
      <c r="Z30" s="4" t="b">
        <f>SUMIF('Final FTE BGBP'!$C$3:$BW$3,'Cross Check'!Z$4,'Final FTE BGBP'!$C30:$BW30)='Final FTE By Grade'!K30</f>
        <v>1</v>
      </c>
      <c r="AA30" s="4" t="b">
        <f>SUMIF('Final FTE BGBP'!$C$3:$BW$3,'Cross Check'!AA$4,'Final FTE BGBP'!$C30:$BW30)='Final FTE By Grade'!L30</f>
        <v>1</v>
      </c>
      <c r="AB30" s="4" t="b">
        <f>SUMIF('Final FTE BGBP'!$C$3:$BW$3,'Cross Check'!AB$4,'Final FTE BGBP'!$C30:$BW30)='Final FTE By Grade'!M30</f>
        <v>1</v>
      </c>
      <c r="AC30" s="4" t="b">
        <f>SUMIF('Final FTE BGBP'!$C$3:$BW$3,'Cross Check'!AC$4,'Final FTE BGBP'!$C30:$BW30)='Final FTE By Grade'!N30</f>
        <v>1</v>
      </c>
      <c r="AD30" s="4" t="b">
        <f>SUMIF('Final FTE BGBP'!$C$3:$BW$3,'Cross Check'!AD$4,'Final FTE BGBP'!$C30:$BW30)='Final FTE By Grade'!O30</f>
        <v>1</v>
      </c>
      <c r="AE30" s="4" t="b">
        <f>SUMIF('Final FTE BGBP'!$C$3:$BW$3,'Cross Check'!AE$4,'Final FTE BGBP'!$C30:$BW30)='Final FTE By Grade'!P30</f>
        <v>1</v>
      </c>
      <c r="AK30" s="48"/>
    </row>
    <row r="31" spans="1:37" ht="15">
      <c r="A31">
        <v>27</v>
      </c>
      <c r="B31" t="s">
        <v>38</v>
      </c>
      <c r="C31" s="1" t="b">
        <f>'Final FTE By Grade'!Q31='Final FTE By Prog'!M31</f>
        <v>1</v>
      </c>
      <c r="D31" s="1" t="b">
        <f>'Final FTE By Prog'!M31='Final FTE BGBP'!BX31</f>
        <v>1</v>
      </c>
      <c r="E31" s="1" t="b">
        <f>'Final FTE By Grade'!Q31='Final FTE BGBP'!BX31</f>
        <v>1</v>
      </c>
      <c r="G31" t="b">
        <f>SUMIF('Final FTE BGBP'!$C$2:$BW$2,'Cross Check'!G$4,'Final FTE BGBP'!$C31:$BW31)='Final FTE By Prog'!C31</f>
        <v>1</v>
      </c>
      <c r="H31" t="b">
        <f>SUMIF('Final FTE BGBP'!$C$2:$BW$2,'Cross Check'!H$4,'Final FTE BGBP'!$C31:$BW31)='Final FTE By Prog'!D31</f>
        <v>1</v>
      </c>
      <c r="I31" t="b">
        <f>SUMIF('Final FTE BGBP'!$C$2:$BW$2,'Cross Check'!I$4,'Final FTE BGBP'!$C31:$BW31)='Final FTE By Prog'!E31</f>
        <v>1</v>
      </c>
      <c r="J31" t="b">
        <f>SUMIF('Final FTE BGBP'!$C$2:$BW$2,'Cross Check'!J$4,'Final FTE BGBP'!$C31:$BW31)='Final FTE By Prog'!F31</f>
        <v>1</v>
      </c>
      <c r="K31" t="b">
        <f>SUMIF('Final FTE BGBP'!$C$2:$BW$2,'Cross Check'!K$4,'Final FTE BGBP'!$C31:$BW31)='Final FTE By Prog'!G31</f>
        <v>1</v>
      </c>
      <c r="L31" t="b">
        <f>SUMIF('Final FTE BGBP'!$C$2:$BW$2,'Cross Check'!L$4,'Final FTE BGBP'!$C31:$BW31)='Final FTE By Prog'!H31</f>
        <v>1</v>
      </c>
      <c r="M31" t="b">
        <f>SUMIF('Final FTE BGBP'!$C$2:$BW$2,'Cross Check'!M$4,'Final FTE BGBP'!$C31:$BW31)='Final FTE By Prog'!I31</f>
        <v>1</v>
      </c>
      <c r="N31" t="b">
        <f>SUMIF('Final FTE BGBP'!$C$2:$BW$2,'Cross Check'!N$4,'Final FTE BGBP'!$C31:$BW31)='Final FTE By Prog'!J31</f>
        <v>1</v>
      </c>
      <c r="O31" t="b">
        <f>SUMIF('Final FTE BGBP'!$C$2:$BW$2,'Cross Check'!O$4,'Final FTE BGBP'!$C31:$BW31)='Final FTE By Prog'!K31</f>
        <v>1</v>
      </c>
      <c r="P31" t="b">
        <f>SUMIF('Final FTE BGBP'!$C$2:$BW$2,'Cross Check'!P$4,'Final FTE BGBP'!$C31:$BW31)='Final FTE By Prog'!L31</f>
        <v>1</v>
      </c>
      <c r="R31" s="4" t="b">
        <f>SUMIF('Final FTE BGBP'!$C$3:$BW$3,'Cross Check'!R$4,'Final FTE BGBP'!$C31:$BW31)='Final FTE By Grade'!C31</f>
        <v>1</v>
      </c>
      <c r="S31" s="4" t="b">
        <f>SUMIF('Final FTE BGBP'!$C$3:$BW$3,'Cross Check'!S$4,'Final FTE BGBP'!$C31:$BW31)='Final FTE By Grade'!D31</f>
        <v>1</v>
      </c>
      <c r="T31" s="4" t="b">
        <f>SUMIF('Final FTE BGBP'!$C$3:$BW$3,'Cross Check'!T$4,'Final FTE BGBP'!$C31:$BW31)='Final FTE By Grade'!E31</f>
        <v>1</v>
      </c>
      <c r="U31" s="4" t="b">
        <f>SUMIF('Final FTE BGBP'!$C$3:$BW$3,'Cross Check'!U$4,'Final FTE BGBP'!$C31:$BW31)='Final FTE By Grade'!F31</f>
        <v>1</v>
      </c>
      <c r="V31" s="4" t="b">
        <f>SUMIF('Final FTE BGBP'!$C$3:$BW$3,'Cross Check'!V$4,'Final FTE BGBP'!$C31:$BW31)='Final FTE By Grade'!G31</f>
        <v>1</v>
      </c>
      <c r="W31" s="4" t="b">
        <f>SUMIF('Final FTE BGBP'!$C$3:$BW$3,'Cross Check'!W$4,'Final FTE BGBP'!$C31:$BW31)='Final FTE By Grade'!H31</f>
        <v>1</v>
      </c>
      <c r="X31" s="4" t="b">
        <f>SUMIF('Final FTE BGBP'!$C$3:$BW$3,'Cross Check'!X$4,'Final FTE BGBP'!$C31:$BW31)='Final FTE By Grade'!I31</f>
        <v>1</v>
      </c>
      <c r="Y31" s="4" t="b">
        <f>SUMIF('Final FTE BGBP'!$C$3:$BW$3,'Cross Check'!Y$4,'Final FTE BGBP'!$C31:$BW31)='Final FTE By Grade'!J31</f>
        <v>1</v>
      </c>
      <c r="Z31" s="4" t="b">
        <f>SUMIF('Final FTE BGBP'!$C$3:$BW$3,'Cross Check'!Z$4,'Final FTE BGBP'!$C31:$BW31)='Final FTE By Grade'!K31</f>
        <v>1</v>
      </c>
      <c r="AA31" s="4" t="b">
        <f>SUMIF('Final FTE BGBP'!$C$3:$BW$3,'Cross Check'!AA$4,'Final FTE BGBP'!$C31:$BW31)='Final FTE By Grade'!L31</f>
        <v>1</v>
      </c>
      <c r="AB31" s="4" t="b">
        <f>SUMIF('Final FTE BGBP'!$C$3:$BW$3,'Cross Check'!AB$4,'Final FTE BGBP'!$C31:$BW31)='Final FTE By Grade'!M31</f>
        <v>1</v>
      </c>
      <c r="AC31" s="4" t="b">
        <f>SUMIF('Final FTE BGBP'!$C$3:$BW$3,'Cross Check'!AC$4,'Final FTE BGBP'!$C31:$BW31)='Final FTE By Grade'!N31</f>
        <v>1</v>
      </c>
      <c r="AD31" s="4" t="b">
        <f>SUMIF('Final FTE BGBP'!$C$3:$BW$3,'Cross Check'!AD$4,'Final FTE BGBP'!$C31:$BW31)='Final FTE By Grade'!O31</f>
        <v>1</v>
      </c>
      <c r="AE31" s="4" t="b">
        <f>SUMIF('Final FTE BGBP'!$C$3:$BW$3,'Cross Check'!AE$4,'Final FTE BGBP'!$C31:$BW31)='Final FTE By Grade'!P31</f>
        <v>1</v>
      </c>
      <c r="AK31" s="48"/>
    </row>
    <row r="32" spans="1:37" ht="15">
      <c r="A32">
        <v>28</v>
      </c>
      <c r="B32" t="s">
        <v>39</v>
      </c>
      <c r="C32" s="1" t="b">
        <f>'Final FTE By Grade'!Q32='Final FTE By Prog'!M32</f>
        <v>1</v>
      </c>
      <c r="D32" s="1" t="b">
        <f>'Final FTE By Prog'!M32='Final FTE BGBP'!BX32</f>
        <v>1</v>
      </c>
      <c r="E32" s="1" t="b">
        <f>'Final FTE By Grade'!Q32='Final FTE BGBP'!BX32</f>
        <v>1</v>
      </c>
      <c r="G32" t="b">
        <f>SUMIF('Final FTE BGBP'!$C$2:$BW$2,'Cross Check'!G$4,'Final FTE BGBP'!$C32:$BW32)='Final FTE By Prog'!C32</f>
        <v>1</v>
      </c>
      <c r="H32" t="b">
        <f>SUMIF('Final FTE BGBP'!$C$2:$BW$2,'Cross Check'!H$4,'Final FTE BGBP'!$C32:$BW32)='Final FTE By Prog'!D32</f>
        <v>1</v>
      </c>
      <c r="I32" t="b">
        <f>SUMIF('Final FTE BGBP'!$C$2:$BW$2,'Cross Check'!I$4,'Final FTE BGBP'!$C32:$BW32)='Final FTE By Prog'!E32</f>
        <v>1</v>
      </c>
      <c r="J32" t="b">
        <f>SUMIF('Final FTE BGBP'!$C$2:$BW$2,'Cross Check'!J$4,'Final FTE BGBP'!$C32:$BW32)='Final FTE By Prog'!F32</f>
        <v>1</v>
      </c>
      <c r="K32" t="b">
        <f>SUMIF('Final FTE BGBP'!$C$2:$BW$2,'Cross Check'!K$4,'Final FTE BGBP'!$C32:$BW32)='Final FTE By Prog'!G32</f>
        <v>1</v>
      </c>
      <c r="L32" t="b">
        <f>SUMIF('Final FTE BGBP'!$C$2:$BW$2,'Cross Check'!L$4,'Final FTE BGBP'!$C32:$BW32)='Final FTE By Prog'!H32</f>
        <v>1</v>
      </c>
      <c r="M32" t="b">
        <f>SUMIF('Final FTE BGBP'!$C$2:$BW$2,'Cross Check'!M$4,'Final FTE BGBP'!$C32:$BW32)='Final FTE By Prog'!I32</f>
        <v>1</v>
      </c>
      <c r="N32" t="b">
        <f>SUMIF('Final FTE BGBP'!$C$2:$BW$2,'Cross Check'!N$4,'Final FTE BGBP'!$C32:$BW32)='Final FTE By Prog'!J32</f>
        <v>1</v>
      </c>
      <c r="O32" t="b">
        <f>SUMIF('Final FTE BGBP'!$C$2:$BW$2,'Cross Check'!O$4,'Final FTE BGBP'!$C32:$BW32)='Final FTE By Prog'!K32</f>
        <v>1</v>
      </c>
      <c r="P32" t="b">
        <f>SUMIF('Final FTE BGBP'!$C$2:$BW$2,'Cross Check'!P$4,'Final FTE BGBP'!$C32:$BW32)='Final FTE By Prog'!L32</f>
        <v>1</v>
      </c>
      <c r="R32" s="4" t="b">
        <f>SUMIF('Final FTE BGBP'!$C$3:$BW$3,'Cross Check'!R$4,'Final FTE BGBP'!$C32:$BW32)='Final FTE By Grade'!C32</f>
        <v>1</v>
      </c>
      <c r="S32" s="4" t="b">
        <f>SUMIF('Final FTE BGBP'!$C$3:$BW$3,'Cross Check'!S$4,'Final FTE BGBP'!$C32:$BW32)='Final FTE By Grade'!D32</f>
        <v>1</v>
      </c>
      <c r="T32" s="4" t="b">
        <f>SUMIF('Final FTE BGBP'!$C$3:$BW$3,'Cross Check'!T$4,'Final FTE BGBP'!$C32:$BW32)='Final FTE By Grade'!E32</f>
        <v>1</v>
      </c>
      <c r="U32" s="4" t="b">
        <f>SUMIF('Final FTE BGBP'!$C$3:$BW$3,'Cross Check'!U$4,'Final FTE BGBP'!$C32:$BW32)='Final FTE By Grade'!F32</f>
        <v>1</v>
      </c>
      <c r="V32" s="4" t="b">
        <f>SUMIF('Final FTE BGBP'!$C$3:$BW$3,'Cross Check'!V$4,'Final FTE BGBP'!$C32:$BW32)='Final FTE By Grade'!G32</f>
        <v>1</v>
      </c>
      <c r="W32" s="4" t="b">
        <f>SUMIF('Final FTE BGBP'!$C$3:$BW$3,'Cross Check'!W$4,'Final FTE BGBP'!$C32:$BW32)='Final FTE By Grade'!H32</f>
        <v>1</v>
      </c>
      <c r="X32" s="4" t="b">
        <f>SUMIF('Final FTE BGBP'!$C$3:$BW$3,'Cross Check'!X$4,'Final FTE BGBP'!$C32:$BW32)='Final FTE By Grade'!I32</f>
        <v>1</v>
      </c>
      <c r="Y32" s="4" t="b">
        <f>SUMIF('Final FTE BGBP'!$C$3:$BW$3,'Cross Check'!Y$4,'Final FTE BGBP'!$C32:$BW32)='Final FTE By Grade'!J32</f>
        <v>1</v>
      </c>
      <c r="Z32" s="4" t="b">
        <f>SUMIF('Final FTE BGBP'!$C$3:$BW$3,'Cross Check'!Z$4,'Final FTE BGBP'!$C32:$BW32)='Final FTE By Grade'!K32</f>
        <v>1</v>
      </c>
      <c r="AA32" s="4" t="b">
        <f>SUMIF('Final FTE BGBP'!$C$3:$BW$3,'Cross Check'!AA$4,'Final FTE BGBP'!$C32:$BW32)='Final FTE By Grade'!L32</f>
        <v>1</v>
      </c>
      <c r="AB32" s="4" t="b">
        <f>SUMIF('Final FTE BGBP'!$C$3:$BW$3,'Cross Check'!AB$4,'Final FTE BGBP'!$C32:$BW32)='Final FTE By Grade'!M32</f>
        <v>1</v>
      </c>
      <c r="AC32" s="4" t="b">
        <f>SUMIF('Final FTE BGBP'!$C$3:$BW$3,'Cross Check'!AC$4,'Final FTE BGBP'!$C32:$BW32)='Final FTE By Grade'!N32</f>
        <v>1</v>
      </c>
      <c r="AD32" s="4" t="b">
        <f>SUMIF('Final FTE BGBP'!$C$3:$BW$3,'Cross Check'!AD$4,'Final FTE BGBP'!$C32:$BW32)='Final FTE By Grade'!O32</f>
        <v>1</v>
      </c>
      <c r="AE32" s="4" t="b">
        <f>SUMIF('Final FTE BGBP'!$C$3:$BW$3,'Cross Check'!AE$4,'Final FTE BGBP'!$C32:$BW32)='Final FTE By Grade'!P32</f>
        <v>1</v>
      </c>
      <c r="AK32" s="48"/>
    </row>
    <row r="33" spans="1:37" ht="15">
      <c r="A33">
        <v>29</v>
      </c>
      <c r="B33" t="s">
        <v>40</v>
      </c>
      <c r="C33" s="1" t="b">
        <f>'Final FTE By Grade'!Q33='Final FTE By Prog'!M33</f>
        <v>1</v>
      </c>
      <c r="D33" s="1" t="b">
        <f>'Final FTE By Prog'!M33='Final FTE BGBP'!BX33</f>
        <v>1</v>
      </c>
      <c r="E33" s="1" t="b">
        <f>'Final FTE By Grade'!Q33='Final FTE BGBP'!BX33</f>
        <v>1</v>
      </c>
      <c r="G33" t="b">
        <f>SUMIF('Final FTE BGBP'!$C$2:$BW$2,'Cross Check'!G$4,'Final FTE BGBP'!$C33:$BW33)='Final FTE By Prog'!C33</f>
        <v>1</v>
      </c>
      <c r="H33" t="b">
        <f>SUMIF('Final FTE BGBP'!$C$2:$BW$2,'Cross Check'!H$4,'Final FTE BGBP'!$C33:$BW33)='Final FTE By Prog'!D33</f>
        <v>1</v>
      </c>
      <c r="I33" t="b">
        <f>SUMIF('Final FTE BGBP'!$C$2:$BW$2,'Cross Check'!I$4,'Final FTE BGBP'!$C33:$BW33)='Final FTE By Prog'!E33</f>
        <v>1</v>
      </c>
      <c r="J33" t="b">
        <f>SUMIF('Final FTE BGBP'!$C$2:$BW$2,'Cross Check'!J$4,'Final FTE BGBP'!$C33:$BW33)='Final FTE By Prog'!F33</f>
        <v>1</v>
      </c>
      <c r="K33" t="b">
        <f>SUMIF('Final FTE BGBP'!$C$2:$BW$2,'Cross Check'!K$4,'Final FTE BGBP'!$C33:$BW33)='Final FTE By Prog'!G33</f>
        <v>1</v>
      </c>
      <c r="L33" t="b">
        <f>SUMIF('Final FTE BGBP'!$C$2:$BW$2,'Cross Check'!L$4,'Final FTE BGBP'!$C33:$BW33)='Final FTE By Prog'!H33</f>
        <v>1</v>
      </c>
      <c r="M33" t="b">
        <f>SUMIF('Final FTE BGBP'!$C$2:$BW$2,'Cross Check'!M$4,'Final FTE BGBP'!$C33:$BW33)='Final FTE By Prog'!I33</f>
        <v>1</v>
      </c>
      <c r="N33" t="b">
        <f>SUMIF('Final FTE BGBP'!$C$2:$BW$2,'Cross Check'!N$4,'Final FTE BGBP'!$C33:$BW33)='Final FTE By Prog'!J33</f>
        <v>1</v>
      </c>
      <c r="O33" t="b">
        <f>SUMIF('Final FTE BGBP'!$C$2:$BW$2,'Cross Check'!O$4,'Final FTE BGBP'!$C33:$BW33)='Final FTE By Prog'!K33</f>
        <v>1</v>
      </c>
      <c r="P33" t="b">
        <f>SUMIF('Final FTE BGBP'!$C$2:$BW$2,'Cross Check'!P$4,'Final FTE BGBP'!$C33:$BW33)='Final FTE By Prog'!L33</f>
        <v>1</v>
      </c>
      <c r="R33" s="4" t="b">
        <f>SUMIF('Final FTE BGBP'!$C$3:$BW$3,'Cross Check'!R$4,'Final FTE BGBP'!$C33:$BW33)='Final FTE By Grade'!C33</f>
        <v>1</v>
      </c>
      <c r="S33" s="4" t="b">
        <f>SUMIF('Final FTE BGBP'!$C$3:$BW$3,'Cross Check'!S$4,'Final FTE BGBP'!$C33:$BW33)='Final FTE By Grade'!D33</f>
        <v>1</v>
      </c>
      <c r="T33" s="4" t="b">
        <f>SUMIF('Final FTE BGBP'!$C$3:$BW$3,'Cross Check'!T$4,'Final FTE BGBP'!$C33:$BW33)='Final FTE By Grade'!E33</f>
        <v>1</v>
      </c>
      <c r="U33" s="4" t="b">
        <f>SUMIF('Final FTE BGBP'!$C$3:$BW$3,'Cross Check'!U$4,'Final FTE BGBP'!$C33:$BW33)='Final FTE By Grade'!F33</f>
        <v>1</v>
      </c>
      <c r="V33" s="4" t="b">
        <f>SUMIF('Final FTE BGBP'!$C$3:$BW$3,'Cross Check'!V$4,'Final FTE BGBP'!$C33:$BW33)='Final FTE By Grade'!G33</f>
        <v>1</v>
      </c>
      <c r="W33" s="4" t="b">
        <f>SUMIF('Final FTE BGBP'!$C$3:$BW$3,'Cross Check'!W$4,'Final FTE BGBP'!$C33:$BW33)='Final FTE By Grade'!H33</f>
        <v>1</v>
      </c>
      <c r="X33" s="4" t="b">
        <f>SUMIF('Final FTE BGBP'!$C$3:$BW$3,'Cross Check'!X$4,'Final FTE BGBP'!$C33:$BW33)='Final FTE By Grade'!I33</f>
        <v>1</v>
      </c>
      <c r="Y33" s="4" t="b">
        <f>SUMIF('Final FTE BGBP'!$C$3:$BW$3,'Cross Check'!Y$4,'Final FTE BGBP'!$C33:$BW33)='Final FTE By Grade'!J33</f>
        <v>1</v>
      </c>
      <c r="Z33" s="4" t="b">
        <f>SUMIF('Final FTE BGBP'!$C$3:$BW$3,'Cross Check'!Z$4,'Final FTE BGBP'!$C33:$BW33)='Final FTE By Grade'!K33</f>
        <v>1</v>
      </c>
      <c r="AA33" s="4" t="b">
        <f>SUMIF('Final FTE BGBP'!$C$3:$BW$3,'Cross Check'!AA$4,'Final FTE BGBP'!$C33:$BW33)='Final FTE By Grade'!L33</f>
        <v>1</v>
      </c>
      <c r="AB33" s="4" t="b">
        <f>SUMIF('Final FTE BGBP'!$C$3:$BW$3,'Cross Check'!AB$4,'Final FTE BGBP'!$C33:$BW33)='Final FTE By Grade'!M33</f>
        <v>1</v>
      </c>
      <c r="AC33" s="4" t="b">
        <f>SUMIF('Final FTE BGBP'!$C$3:$BW$3,'Cross Check'!AC$4,'Final FTE BGBP'!$C33:$BW33)='Final FTE By Grade'!N33</f>
        <v>1</v>
      </c>
      <c r="AD33" s="4" t="b">
        <f>SUMIF('Final FTE BGBP'!$C$3:$BW$3,'Cross Check'!AD$4,'Final FTE BGBP'!$C33:$BW33)='Final FTE By Grade'!O33</f>
        <v>1</v>
      </c>
      <c r="AE33" s="4" t="b">
        <f>SUMIF('Final FTE BGBP'!$C$3:$BW$3,'Cross Check'!AE$4,'Final FTE BGBP'!$C33:$BW33)='Final FTE By Grade'!P33</f>
        <v>1</v>
      </c>
      <c r="AK33" s="48"/>
    </row>
    <row r="34" spans="1:37" ht="15">
      <c r="A34" s="3">
        <v>30</v>
      </c>
      <c r="B34" s="3" t="s">
        <v>41</v>
      </c>
      <c r="C34" s="1" t="b">
        <f>'Final FTE By Grade'!Q34='Final FTE By Prog'!M34</f>
        <v>1</v>
      </c>
      <c r="D34" s="1" t="b">
        <f>'Final FTE By Prog'!M34='Final FTE BGBP'!BX34</f>
        <v>1</v>
      </c>
      <c r="E34" s="1" t="b">
        <f>'Final FTE By Grade'!Q34='Final FTE BGBP'!BX34</f>
        <v>1</v>
      </c>
      <c r="G34" t="b">
        <f>SUMIF('Final FTE BGBP'!$C$2:$BW$2,'Cross Check'!G$4,'Final FTE BGBP'!$C34:$BW34)='Final FTE By Prog'!C34</f>
        <v>1</v>
      </c>
      <c r="H34" t="b">
        <f>SUMIF('Final FTE BGBP'!$C$2:$BW$2,'Cross Check'!H$4,'Final FTE BGBP'!$C34:$BW34)='Final FTE By Prog'!D34</f>
        <v>1</v>
      </c>
      <c r="I34" t="b">
        <f>SUMIF('Final FTE BGBP'!$C$2:$BW$2,'Cross Check'!I$4,'Final FTE BGBP'!$C34:$BW34)='Final FTE By Prog'!E34</f>
        <v>1</v>
      </c>
      <c r="J34" t="b">
        <f>SUMIF('Final FTE BGBP'!$C$2:$BW$2,'Cross Check'!J$4,'Final FTE BGBP'!$C34:$BW34)='Final FTE By Prog'!F34</f>
        <v>1</v>
      </c>
      <c r="K34" t="b">
        <f>SUMIF('Final FTE BGBP'!$C$2:$BW$2,'Cross Check'!K$4,'Final FTE BGBP'!$C34:$BW34)='Final FTE By Prog'!G34</f>
        <v>1</v>
      </c>
      <c r="L34" t="b">
        <f>SUMIF('Final FTE BGBP'!$C$2:$BW$2,'Cross Check'!L$4,'Final FTE BGBP'!$C34:$BW34)='Final FTE By Prog'!H34</f>
        <v>1</v>
      </c>
      <c r="M34" t="b">
        <f>SUMIF('Final FTE BGBP'!$C$2:$BW$2,'Cross Check'!M$4,'Final FTE BGBP'!$C34:$BW34)='Final FTE By Prog'!I34</f>
        <v>1</v>
      </c>
      <c r="N34" t="b">
        <f>SUMIF('Final FTE BGBP'!$C$2:$BW$2,'Cross Check'!N$4,'Final FTE BGBP'!$C34:$BW34)='Final FTE By Prog'!J34</f>
        <v>1</v>
      </c>
      <c r="O34" t="b">
        <f>SUMIF('Final FTE BGBP'!$C$2:$BW$2,'Cross Check'!O$4,'Final FTE BGBP'!$C34:$BW34)='Final FTE By Prog'!K34</f>
        <v>1</v>
      </c>
      <c r="P34" t="b">
        <f>SUMIF('Final FTE BGBP'!$C$2:$BW$2,'Cross Check'!P$4,'Final FTE BGBP'!$C34:$BW34)='Final FTE By Prog'!L34</f>
        <v>1</v>
      </c>
      <c r="R34" s="4" t="b">
        <f>SUMIF('Final FTE BGBP'!$C$3:$BW$3,'Cross Check'!R$4,'Final FTE BGBP'!$C34:$BW34)='Final FTE By Grade'!C34</f>
        <v>1</v>
      </c>
      <c r="S34" s="4" t="b">
        <f>SUMIF('Final FTE BGBP'!$C$3:$BW$3,'Cross Check'!S$4,'Final FTE BGBP'!$C34:$BW34)='Final FTE By Grade'!D34</f>
        <v>1</v>
      </c>
      <c r="T34" s="4" t="b">
        <f>SUMIF('Final FTE BGBP'!$C$3:$BW$3,'Cross Check'!T$4,'Final FTE BGBP'!$C34:$BW34)='Final FTE By Grade'!E34</f>
        <v>1</v>
      </c>
      <c r="U34" s="4" t="b">
        <f>SUMIF('Final FTE BGBP'!$C$3:$BW$3,'Cross Check'!U$4,'Final FTE BGBP'!$C34:$BW34)='Final FTE By Grade'!F34</f>
        <v>1</v>
      </c>
      <c r="V34" s="4" t="b">
        <f>SUMIF('Final FTE BGBP'!$C$3:$BW$3,'Cross Check'!V$4,'Final FTE BGBP'!$C34:$BW34)='Final FTE By Grade'!G34</f>
        <v>1</v>
      </c>
      <c r="W34" s="4" t="b">
        <f>SUMIF('Final FTE BGBP'!$C$3:$BW$3,'Cross Check'!W$4,'Final FTE BGBP'!$C34:$BW34)='Final FTE By Grade'!H34</f>
        <v>1</v>
      </c>
      <c r="X34" s="4" t="b">
        <f>SUMIF('Final FTE BGBP'!$C$3:$BW$3,'Cross Check'!X$4,'Final FTE BGBP'!$C34:$BW34)='Final FTE By Grade'!I34</f>
        <v>1</v>
      </c>
      <c r="Y34" s="4" t="b">
        <f>SUMIF('Final FTE BGBP'!$C$3:$BW$3,'Cross Check'!Y$4,'Final FTE BGBP'!$C34:$BW34)='Final FTE By Grade'!J34</f>
        <v>1</v>
      </c>
      <c r="Z34" s="4" t="b">
        <f>SUMIF('Final FTE BGBP'!$C$3:$BW$3,'Cross Check'!Z$4,'Final FTE BGBP'!$C34:$BW34)='Final FTE By Grade'!K34</f>
        <v>1</v>
      </c>
      <c r="AA34" s="4" t="b">
        <f>SUMIF('Final FTE BGBP'!$C$3:$BW$3,'Cross Check'!AA$4,'Final FTE BGBP'!$C34:$BW34)='Final FTE By Grade'!L34</f>
        <v>1</v>
      </c>
      <c r="AB34" s="4" t="b">
        <f>SUMIF('Final FTE BGBP'!$C$3:$BW$3,'Cross Check'!AB$4,'Final FTE BGBP'!$C34:$BW34)='Final FTE By Grade'!M34</f>
        <v>1</v>
      </c>
      <c r="AC34" s="4" t="b">
        <f>SUMIF('Final FTE BGBP'!$C$3:$BW$3,'Cross Check'!AC$4,'Final FTE BGBP'!$C34:$BW34)='Final FTE By Grade'!N34</f>
        <v>1</v>
      </c>
      <c r="AD34" s="4" t="b">
        <f>SUMIF('Final FTE BGBP'!$C$3:$BW$3,'Cross Check'!AD$4,'Final FTE BGBP'!$C34:$BW34)='Final FTE By Grade'!O34</f>
        <v>1</v>
      </c>
      <c r="AE34" s="4" t="b">
        <f>SUMIF('Final FTE BGBP'!$C$3:$BW$3,'Cross Check'!AE$4,'Final FTE BGBP'!$C34:$BW34)='Final FTE By Grade'!P34</f>
        <v>1</v>
      </c>
      <c r="AK34" s="48"/>
    </row>
    <row r="35" spans="1:37" ht="15">
      <c r="A35">
        <v>31</v>
      </c>
      <c r="B35" t="s">
        <v>42</v>
      </c>
      <c r="C35" s="1" t="b">
        <f>'Final FTE By Grade'!Q35='Final FTE By Prog'!M35</f>
        <v>1</v>
      </c>
      <c r="D35" s="1" t="b">
        <f>'Final FTE By Prog'!M35='Final FTE BGBP'!BX35</f>
        <v>1</v>
      </c>
      <c r="E35" s="1" t="b">
        <f>'Final FTE By Grade'!Q35='Final FTE BGBP'!BX35</f>
        <v>1</v>
      </c>
      <c r="G35" t="b">
        <f>SUMIF('Final FTE BGBP'!$C$2:$BW$2,'Cross Check'!G$4,'Final FTE BGBP'!$C35:$BW35)='Final FTE By Prog'!C35</f>
        <v>1</v>
      </c>
      <c r="H35" t="b">
        <f>SUMIF('Final FTE BGBP'!$C$2:$BW$2,'Cross Check'!H$4,'Final FTE BGBP'!$C35:$BW35)='Final FTE By Prog'!D35</f>
        <v>1</v>
      </c>
      <c r="I35" t="b">
        <f>SUMIF('Final FTE BGBP'!$C$2:$BW$2,'Cross Check'!I$4,'Final FTE BGBP'!$C35:$BW35)='Final FTE By Prog'!E35</f>
        <v>1</v>
      </c>
      <c r="J35" t="b">
        <f>SUMIF('Final FTE BGBP'!$C$2:$BW$2,'Cross Check'!J$4,'Final FTE BGBP'!$C35:$BW35)='Final FTE By Prog'!F35</f>
        <v>1</v>
      </c>
      <c r="K35" t="b">
        <f>SUMIF('Final FTE BGBP'!$C$2:$BW$2,'Cross Check'!K$4,'Final FTE BGBP'!$C35:$BW35)='Final FTE By Prog'!G35</f>
        <v>1</v>
      </c>
      <c r="L35" t="b">
        <f>SUMIF('Final FTE BGBP'!$C$2:$BW$2,'Cross Check'!L$4,'Final FTE BGBP'!$C35:$BW35)='Final FTE By Prog'!H35</f>
        <v>1</v>
      </c>
      <c r="M35" t="b">
        <f>SUMIF('Final FTE BGBP'!$C$2:$BW$2,'Cross Check'!M$4,'Final FTE BGBP'!$C35:$BW35)='Final FTE By Prog'!I35</f>
        <v>1</v>
      </c>
      <c r="N35" t="b">
        <f>SUMIF('Final FTE BGBP'!$C$2:$BW$2,'Cross Check'!N$4,'Final FTE BGBP'!$C35:$BW35)='Final FTE By Prog'!J35</f>
        <v>1</v>
      </c>
      <c r="O35" t="b">
        <f>SUMIF('Final FTE BGBP'!$C$2:$BW$2,'Cross Check'!O$4,'Final FTE BGBP'!$C35:$BW35)='Final FTE By Prog'!K35</f>
        <v>1</v>
      </c>
      <c r="P35" t="b">
        <f>SUMIF('Final FTE BGBP'!$C$2:$BW$2,'Cross Check'!P$4,'Final FTE BGBP'!$C35:$BW35)='Final FTE By Prog'!L35</f>
        <v>1</v>
      </c>
      <c r="R35" s="4" t="b">
        <f>SUMIF('Final FTE BGBP'!$C$3:$BW$3,'Cross Check'!R$4,'Final FTE BGBP'!$C35:$BW35)='Final FTE By Grade'!C35</f>
        <v>1</v>
      </c>
      <c r="S35" s="4" t="b">
        <f>SUMIF('Final FTE BGBP'!$C$3:$BW$3,'Cross Check'!S$4,'Final FTE BGBP'!$C35:$BW35)='Final FTE By Grade'!D35</f>
        <v>1</v>
      </c>
      <c r="T35" s="4" t="b">
        <f>SUMIF('Final FTE BGBP'!$C$3:$BW$3,'Cross Check'!T$4,'Final FTE BGBP'!$C35:$BW35)='Final FTE By Grade'!E35</f>
        <v>1</v>
      </c>
      <c r="U35" s="4" t="b">
        <f>SUMIF('Final FTE BGBP'!$C$3:$BW$3,'Cross Check'!U$4,'Final FTE BGBP'!$C35:$BW35)='Final FTE By Grade'!F35</f>
        <v>1</v>
      </c>
      <c r="V35" s="4" t="b">
        <f>SUMIF('Final FTE BGBP'!$C$3:$BW$3,'Cross Check'!V$4,'Final FTE BGBP'!$C35:$BW35)='Final FTE By Grade'!G35</f>
        <v>1</v>
      </c>
      <c r="W35" s="4" t="b">
        <f>SUMIF('Final FTE BGBP'!$C$3:$BW$3,'Cross Check'!W$4,'Final FTE BGBP'!$C35:$BW35)='Final FTE By Grade'!H35</f>
        <v>1</v>
      </c>
      <c r="X35" s="4" t="b">
        <f>SUMIF('Final FTE BGBP'!$C$3:$BW$3,'Cross Check'!X$4,'Final FTE BGBP'!$C35:$BW35)='Final FTE By Grade'!I35</f>
        <v>1</v>
      </c>
      <c r="Y35" s="4" t="b">
        <f>SUMIF('Final FTE BGBP'!$C$3:$BW$3,'Cross Check'!Y$4,'Final FTE BGBP'!$C35:$BW35)='Final FTE By Grade'!J35</f>
        <v>1</v>
      </c>
      <c r="Z35" s="4" t="b">
        <f>SUMIF('Final FTE BGBP'!$C$3:$BW$3,'Cross Check'!Z$4,'Final FTE BGBP'!$C35:$BW35)='Final FTE By Grade'!K35</f>
        <v>1</v>
      </c>
      <c r="AA35" s="4" t="b">
        <f>SUMIF('Final FTE BGBP'!$C$3:$BW$3,'Cross Check'!AA$4,'Final FTE BGBP'!$C35:$BW35)='Final FTE By Grade'!L35</f>
        <v>1</v>
      </c>
      <c r="AB35" s="4" t="b">
        <f>SUMIF('Final FTE BGBP'!$C$3:$BW$3,'Cross Check'!AB$4,'Final FTE BGBP'!$C35:$BW35)='Final FTE By Grade'!M35</f>
        <v>1</v>
      </c>
      <c r="AC35" s="4" t="b">
        <f>SUMIF('Final FTE BGBP'!$C$3:$BW$3,'Cross Check'!AC$4,'Final FTE BGBP'!$C35:$BW35)='Final FTE By Grade'!N35</f>
        <v>1</v>
      </c>
      <c r="AD35" s="4" t="b">
        <f>SUMIF('Final FTE BGBP'!$C$3:$BW$3,'Cross Check'!AD$4,'Final FTE BGBP'!$C35:$BW35)='Final FTE By Grade'!O35</f>
        <v>1</v>
      </c>
      <c r="AE35" s="4" t="b">
        <f>SUMIF('Final FTE BGBP'!$C$3:$BW$3,'Cross Check'!AE$4,'Final FTE BGBP'!$C35:$BW35)='Final FTE By Grade'!P35</f>
        <v>1</v>
      </c>
      <c r="AK35" s="48"/>
    </row>
    <row r="36" spans="1:37" ht="15">
      <c r="A36">
        <v>32</v>
      </c>
      <c r="B36" t="s">
        <v>43</v>
      </c>
      <c r="C36" s="1" t="b">
        <f>'Final FTE By Grade'!Q36='Final FTE By Prog'!M36</f>
        <v>1</v>
      </c>
      <c r="D36" s="1" t="b">
        <f>'Final FTE By Prog'!M36='Final FTE BGBP'!BX36</f>
        <v>1</v>
      </c>
      <c r="E36" s="1" t="b">
        <f>'Final FTE By Grade'!Q36='Final FTE BGBP'!BX36</f>
        <v>1</v>
      </c>
      <c r="G36" t="b">
        <f>SUMIF('Final FTE BGBP'!$C$2:$BW$2,'Cross Check'!G$4,'Final FTE BGBP'!$C36:$BW36)='Final FTE By Prog'!C36</f>
        <v>1</v>
      </c>
      <c r="H36" t="b">
        <f>SUMIF('Final FTE BGBP'!$C$2:$BW$2,'Cross Check'!H$4,'Final FTE BGBP'!$C36:$BW36)='Final FTE By Prog'!D36</f>
        <v>1</v>
      </c>
      <c r="I36" t="b">
        <f>SUMIF('Final FTE BGBP'!$C$2:$BW$2,'Cross Check'!I$4,'Final FTE BGBP'!$C36:$BW36)='Final FTE By Prog'!E36</f>
        <v>1</v>
      </c>
      <c r="J36" t="b">
        <f>SUMIF('Final FTE BGBP'!$C$2:$BW$2,'Cross Check'!J$4,'Final FTE BGBP'!$C36:$BW36)='Final FTE By Prog'!F36</f>
        <v>1</v>
      </c>
      <c r="K36" t="b">
        <f>SUMIF('Final FTE BGBP'!$C$2:$BW$2,'Cross Check'!K$4,'Final FTE BGBP'!$C36:$BW36)='Final FTE By Prog'!G36</f>
        <v>1</v>
      </c>
      <c r="L36" t="b">
        <f>SUMIF('Final FTE BGBP'!$C$2:$BW$2,'Cross Check'!L$4,'Final FTE BGBP'!$C36:$BW36)='Final FTE By Prog'!H36</f>
        <v>1</v>
      </c>
      <c r="M36" t="b">
        <f>SUMIF('Final FTE BGBP'!$C$2:$BW$2,'Cross Check'!M$4,'Final FTE BGBP'!$C36:$BW36)='Final FTE By Prog'!I36</f>
        <v>1</v>
      </c>
      <c r="N36" t="b">
        <f>SUMIF('Final FTE BGBP'!$C$2:$BW$2,'Cross Check'!N$4,'Final FTE BGBP'!$C36:$BW36)='Final FTE By Prog'!J36</f>
        <v>1</v>
      </c>
      <c r="O36" t="b">
        <f>SUMIF('Final FTE BGBP'!$C$2:$BW$2,'Cross Check'!O$4,'Final FTE BGBP'!$C36:$BW36)='Final FTE By Prog'!K36</f>
        <v>1</v>
      </c>
      <c r="P36" t="b">
        <f>SUMIF('Final FTE BGBP'!$C$2:$BW$2,'Cross Check'!P$4,'Final FTE BGBP'!$C36:$BW36)='Final FTE By Prog'!L36</f>
        <v>1</v>
      </c>
      <c r="R36" s="4" t="b">
        <f>SUMIF('Final FTE BGBP'!$C$3:$BW$3,'Cross Check'!R$4,'Final FTE BGBP'!$C36:$BW36)='Final FTE By Grade'!C36</f>
        <v>1</v>
      </c>
      <c r="S36" s="4" t="b">
        <f>SUMIF('Final FTE BGBP'!$C$3:$BW$3,'Cross Check'!S$4,'Final FTE BGBP'!$C36:$BW36)='Final FTE By Grade'!D36</f>
        <v>1</v>
      </c>
      <c r="T36" s="4" t="b">
        <f>SUMIF('Final FTE BGBP'!$C$3:$BW$3,'Cross Check'!T$4,'Final FTE BGBP'!$C36:$BW36)='Final FTE By Grade'!E36</f>
        <v>1</v>
      </c>
      <c r="U36" s="4" t="b">
        <f>SUMIF('Final FTE BGBP'!$C$3:$BW$3,'Cross Check'!U$4,'Final FTE BGBP'!$C36:$BW36)='Final FTE By Grade'!F36</f>
        <v>1</v>
      </c>
      <c r="V36" s="4" t="b">
        <f>SUMIF('Final FTE BGBP'!$C$3:$BW$3,'Cross Check'!V$4,'Final FTE BGBP'!$C36:$BW36)='Final FTE By Grade'!G36</f>
        <v>1</v>
      </c>
      <c r="W36" s="4" t="b">
        <f>SUMIF('Final FTE BGBP'!$C$3:$BW$3,'Cross Check'!W$4,'Final FTE BGBP'!$C36:$BW36)='Final FTE By Grade'!H36</f>
        <v>1</v>
      </c>
      <c r="X36" s="4" t="b">
        <f>SUMIF('Final FTE BGBP'!$C$3:$BW$3,'Cross Check'!X$4,'Final FTE BGBP'!$C36:$BW36)='Final FTE By Grade'!I36</f>
        <v>1</v>
      </c>
      <c r="Y36" s="4" t="b">
        <f>SUMIF('Final FTE BGBP'!$C$3:$BW$3,'Cross Check'!Y$4,'Final FTE BGBP'!$C36:$BW36)='Final FTE By Grade'!J36</f>
        <v>1</v>
      </c>
      <c r="Z36" s="4" t="b">
        <f>SUMIF('Final FTE BGBP'!$C$3:$BW$3,'Cross Check'!Z$4,'Final FTE BGBP'!$C36:$BW36)='Final FTE By Grade'!K36</f>
        <v>1</v>
      </c>
      <c r="AA36" s="4" t="b">
        <f>SUMIF('Final FTE BGBP'!$C$3:$BW$3,'Cross Check'!AA$4,'Final FTE BGBP'!$C36:$BW36)='Final FTE By Grade'!L36</f>
        <v>1</v>
      </c>
      <c r="AB36" s="4" t="b">
        <f>SUMIF('Final FTE BGBP'!$C$3:$BW$3,'Cross Check'!AB$4,'Final FTE BGBP'!$C36:$BW36)='Final FTE By Grade'!M36</f>
        <v>1</v>
      </c>
      <c r="AC36" s="4" t="b">
        <f>SUMIF('Final FTE BGBP'!$C$3:$BW$3,'Cross Check'!AC$4,'Final FTE BGBP'!$C36:$BW36)='Final FTE By Grade'!N36</f>
        <v>1</v>
      </c>
      <c r="AD36" s="4" t="b">
        <f>SUMIF('Final FTE BGBP'!$C$3:$BW$3,'Cross Check'!AD$4,'Final FTE BGBP'!$C36:$BW36)='Final FTE By Grade'!O36</f>
        <v>1</v>
      </c>
      <c r="AE36" s="4" t="b">
        <f>SUMIF('Final FTE BGBP'!$C$3:$BW$3,'Cross Check'!AE$4,'Final FTE BGBP'!$C36:$BW36)='Final FTE By Grade'!P36</f>
        <v>1</v>
      </c>
      <c r="AK36" s="48"/>
    </row>
    <row r="37" spans="1:37" ht="15">
      <c r="A37">
        <v>33</v>
      </c>
      <c r="B37" t="s">
        <v>44</v>
      </c>
      <c r="C37" s="1" t="b">
        <f>'Final FTE By Grade'!Q37='Final FTE By Prog'!M37</f>
        <v>1</v>
      </c>
      <c r="D37" s="1" t="b">
        <f>'Final FTE By Prog'!M37='Final FTE BGBP'!BX37</f>
        <v>1</v>
      </c>
      <c r="E37" s="1" t="b">
        <f>'Final FTE By Grade'!Q37='Final FTE BGBP'!BX37</f>
        <v>1</v>
      </c>
      <c r="G37" t="b">
        <f>SUMIF('Final FTE BGBP'!$C$2:$BW$2,'Cross Check'!G$4,'Final FTE BGBP'!$C37:$BW37)='Final FTE By Prog'!C37</f>
        <v>1</v>
      </c>
      <c r="H37" t="b">
        <f>SUMIF('Final FTE BGBP'!$C$2:$BW$2,'Cross Check'!H$4,'Final FTE BGBP'!$C37:$BW37)='Final FTE By Prog'!D37</f>
        <v>1</v>
      </c>
      <c r="I37" t="b">
        <f>SUMIF('Final FTE BGBP'!$C$2:$BW$2,'Cross Check'!I$4,'Final FTE BGBP'!$C37:$BW37)='Final FTE By Prog'!E37</f>
        <v>1</v>
      </c>
      <c r="J37" t="b">
        <f>SUMIF('Final FTE BGBP'!$C$2:$BW$2,'Cross Check'!J$4,'Final FTE BGBP'!$C37:$BW37)='Final FTE By Prog'!F37</f>
        <v>1</v>
      </c>
      <c r="K37" t="b">
        <f>SUMIF('Final FTE BGBP'!$C$2:$BW$2,'Cross Check'!K$4,'Final FTE BGBP'!$C37:$BW37)='Final FTE By Prog'!G37</f>
        <v>1</v>
      </c>
      <c r="L37" t="b">
        <f>SUMIF('Final FTE BGBP'!$C$2:$BW$2,'Cross Check'!L$4,'Final FTE BGBP'!$C37:$BW37)='Final FTE By Prog'!H37</f>
        <v>1</v>
      </c>
      <c r="M37" t="b">
        <f>SUMIF('Final FTE BGBP'!$C$2:$BW$2,'Cross Check'!M$4,'Final FTE BGBP'!$C37:$BW37)='Final FTE By Prog'!I37</f>
        <v>1</v>
      </c>
      <c r="N37" t="b">
        <f>SUMIF('Final FTE BGBP'!$C$2:$BW$2,'Cross Check'!N$4,'Final FTE BGBP'!$C37:$BW37)='Final FTE By Prog'!J37</f>
        <v>1</v>
      </c>
      <c r="O37" t="b">
        <f>SUMIF('Final FTE BGBP'!$C$2:$BW$2,'Cross Check'!O$4,'Final FTE BGBP'!$C37:$BW37)='Final FTE By Prog'!K37</f>
        <v>1</v>
      </c>
      <c r="P37" t="b">
        <f>SUMIF('Final FTE BGBP'!$C$2:$BW$2,'Cross Check'!P$4,'Final FTE BGBP'!$C37:$BW37)='Final FTE By Prog'!L37</f>
        <v>1</v>
      </c>
      <c r="R37" s="4" t="b">
        <f>SUMIF('Final FTE BGBP'!$C$3:$BW$3,'Cross Check'!R$4,'Final FTE BGBP'!$C37:$BW37)='Final FTE By Grade'!C37</f>
        <v>1</v>
      </c>
      <c r="S37" s="4" t="b">
        <f>SUMIF('Final FTE BGBP'!$C$3:$BW$3,'Cross Check'!S$4,'Final FTE BGBP'!$C37:$BW37)='Final FTE By Grade'!D37</f>
        <v>1</v>
      </c>
      <c r="T37" s="4" t="b">
        <f>SUMIF('Final FTE BGBP'!$C$3:$BW$3,'Cross Check'!T$4,'Final FTE BGBP'!$C37:$BW37)='Final FTE By Grade'!E37</f>
        <v>1</v>
      </c>
      <c r="U37" s="4" t="b">
        <f>SUMIF('Final FTE BGBP'!$C$3:$BW$3,'Cross Check'!U$4,'Final FTE BGBP'!$C37:$BW37)='Final FTE By Grade'!F37</f>
        <v>1</v>
      </c>
      <c r="V37" s="4" t="b">
        <f>SUMIF('Final FTE BGBP'!$C$3:$BW$3,'Cross Check'!V$4,'Final FTE BGBP'!$C37:$BW37)='Final FTE By Grade'!G37</f>
        <v>1</v>
      </c>
      <c r="W37" s="4" t="b">
        <f>SUMIF('Final FTE BGBP'!$C$3:$BW$3,'Cross Check'!W$4,'Final FTE BGBP'!$C37:$BW37)='Final FTE By Grade'!H37</f>
        <v>1</v>
      </c>
      <c r="X37" s="4" t="b">
        <f>SUMIF('Final FTE BGBP'!$C$3:$BW$3,'Cross Check'!X$4,'Final FTE BGBP'!$C37:$BW37)='Final FTE By Grade'!I37</f>
        <v>1</v>
      </c>
      <c r="Y37" s="4" t="b">
        <f>SUMIF('Final FTE BGBP'!$C$3:$BW$3,'Cross Check'!Y$4,'Final FTE BGBP'!$C37:$BW37)='Final FTE By Grade'!J37</f>
        <v>1</v>
      </c>
      <c r="Z37" s="4" t="b">
        <f>SUMIF('Final FTE BGBP'!$C$3:$BW$3,'Cross Check'!Z$4,'Final FTE BGBP'!$C37:$BW37)='Final FTE By Grade'!K37</f>
        <v>1</v>
      </c>
      <c r="AA37" s="4" t="b">
        <f>SUMIF('Final FTE BGBP'!$C$3:$BW$3,'Cross Check'!AA$4,'Final FTE BGBP'!$C37:$BW37)='Final FTE By Grade'!L37</f>
        <v>1</v>
      </c>
      <c r="AB37" s="4" t="b">
        <f>SUMIF('Final FTE BGBP'!$C$3:$BW$3,'Cross Check'!AB$4,'Final FTE BGBP'!$C37:$BW37)='Final FTE By Grade'!M37</f>
        <v>1</v>
      </c>
      <c r="AC37" s="4" t="b">
        <f>SUMIF('Final FTE BGBP'!$C$3:$BW$3,'Cross Check'!AC$4,'Final FTE BGBP'!$C37:$BW37)='Final FTE By Grade'!N37</f>
        <v>1</v>
      </c>
      <c r="AD37" s="4" t="b">
        <f>SUMIF('Final FTE BGBP'!$C$3:$BW$3,'Cross Check'!AD$4,'Final FTE BGBP'!$C37:$BW37)='Final FTE By Grade'!O37</f>
        <v>1</v>
      </c>
      <c r="AE37" s="4" t="b">
        <f>SUMIF('Final FTE BGBP'!$C$3:$BW$3,'Cross Check'!AE$4,'Final FTE BGBP'!$C37:$BW37)='Final FTE By Grade'!P37</f>
        <v>1</v>
      </c>
      <c r="AK37" s="48"/>
    </row>
    <row r="38" spans="1:37" ht="15">
      <c r="A38">
        <v>34</v>
      </c>
      <c r="B38" t="s">
        <v>45</v>
      </c>
      <c r="C38" s="1" t="b">
        <f>'Final FTE By Grade'!Q38='Final FTE By Prog'!M38</f>
        <v>1</v>
      </c>
      <c r="D38" s="1" t="b">
        <f>'Final FTE By Prog'!M38='Final FTE BGBP'!BX38</f>
        <v>1</v>
      </c>
      <c r="E38" s="1" t="b">
        <f>'Final FTE By Grade'!Q38='Final FTE BGBP'!BX38</f>
        <v>1</v>
      </c>
      <c r="G38" t="b">
        <f>SUMIF('Final FTE BGBP'!$C$2:$BW$2,'Cross Check'!G$4,'Final FTE BGBP'!$C38:$BW38)='Final FTE By Prog'!C38</f>
        <v>1</v>
      </c>
      <c r="H38" t="b">
        <f>SUMIF('Final FTE BGBP'!$C$2:$BW$2,'Cross Check'!H$4,'Final FTE BGBP'!$C38:$BW38)='Final FTE By Prog'!D38</f>
        <v>1</v>
      </c>
      <c r="I38" t="b">
        <f>SUMIF('Final FTE BGBP'!$C$2:$BW$2,'Cross Check'!I$4,'Final FTE BGBP'!$C38:$BW38)='Final FTE By Prog'!E38</f>
        <v>1</v>
      </c>
      <c r="J38" t="b">
        <f>SUMIF('Final FTE BGBP'!$C$2:$BW$2,'Cross Check'!J$4,'Final FTE BGBP'!$C38:$BW38)='Final FTE By Prog'!F38</f>
        <v>1</v>
      </c>
      <c r="K38" t="b">
        <f>SUMIF('Final FTE BGBP'!$C$2:$BW$2,'Cross Check'!K$4,'Final FTE BGBP'!$C38:$BW38)='Final FTE By Prog'!G38</f>
        <v>1</v>
      </c>
      <c r="L38" t="b">
        <f>SUMIF('Final FTE BGBP'!$C$2:$BW$2,'Cross Check'!L$4,'Final FTE BGBP'!$C38:$BW38)='Final FTE By Prog'!H38</f>
        <v>1</v>
      </c>
      <c r="M38" t="b">
        <f>SUMIF('Final FTE BGBP'!$C$2:$BW$2,'Cross Check'!M$4,'Final FTE BGBP'!$C38:$BW38)='Final FTE By Prog'!I38</f>
        <v>1</v>
      </c>
      <c r="N38" t="b">
        <f>SUMIF('Final FTE BGBP'!$C$2:$BW$2,'Cross Check'!N$4,'Final FTE BGBP'!$C38:$BW38)='Final FTE By Prog'!J38</f>
        <v>1</v>
      </c>
      <c r="O38" t="b">
        <f>SUMIF('Final FTE BGBP'!$C$2:$BW$2,'Cross Check'!O$4,'Final FTE BGBP'!$C38:$BW38)='Final FTE By Prog'!K38</f>
        <v>1</v>
      </c>
      <c r="P38" t="b">
        <f>SUMIF('Final FTE BGBP'!$C$2:$BW$2,'Cross Check'!P$4,'Final FTE BGBP'!$C38:$BW38)='Final FTE By Prog'!L38</f>
        <v>1</v>
      </c>
      <c r="R38" s="4" t="b">
        <f>SUMIF('Final FTE BGBP'!$C$3:$BW$3,'Cross Check'!R$4,'Final FTE BGBP'!$C38:$BW38)='Final FTE By Grade'!C38</f>
        <v>1</v>
      </c>
      <c r="S38" s="4" t="b">
        <f>SUMIF('Final FTE BGBP'!$C$3:$BW$3,'Cross Check'!S$4,'Final FTE BGBP'!$C38:$BW38)='Final FTE By Grade'!D38</f>
        <v>1</v>
      </c>
      <c r="T38" s="4" t="b">
        <f>SUMIF('Final FTE BGBP'!$C$3:$BW$3,'Cross Check'!T$4,'Final FTE BGBP'!$C38:$BW38)='Final FTE By Grade'!E38</f>
        <v>1</v>
      </c>
      <c r="U38" s="4" t="b">
        <f>SUMIF('Final FTE BGBP'!$C$3:$BW$3,'Cross Check'!U$4,'Final FTE BGBP'!$C38:$BW38)='Final FTE By Grade'!F38</f>
        <v>1</v>
      </c>
      <c r="V38" s="4" t="b">
        <f>SUMIF('Final FTE BGBP'!$C$3:$BW$3,'Cross Check'!V$4,'Final FTE BGBP'!$C38:$BW38)='Final FTE By Grade'!G38</f>
        <v>1</v>
      </c>
      <c r="W38" s="4" t="b">
        <f>SUMIF('Final FTE BGBP'!$C$3:$BW$3,'Cross Check'!W$4,'Final FTE BGBP'!$C38:$BW38)='Final FTE By Grade'!H38</f>
        <v>1</v>
      </c>
      <c r="X38" s="4" t="b">
        <f>SUMIF('Final FTE BGBP'!$C$3:$BW$3,'Cross Check'!X$4,'Final FTE BGBP'!$C38:$BW38)='Final FTE By Grade'!I38</f>
        <v>1</v>
      </c>
      <c r="Y38" s="4" t="b">
        <f>SUMIF('Final FTE BGBP'!$C$3:$BW$3,'Cross Check'!Y$4,'Final FTE BGBP'!$C38:$BW38)='Final FTE By Grade'!J38</f>
        <v>1</v>
      </c>
      <c r="Z38" s="4" t="b">
        <f>SUMIF('Final FTE BGBP'!$C$3:$BW$3,'Cross Check'!Z$4,'Final FTE BGBP'!$C38:$BW38)='Final FTE By Grade'!K38</f>
        <v>1</v>
      </c>
      <c r="AA38" s="4" t="b">
        <f>SUMIF('Final FTE BGBP'!$C$3:$BW$3,'Cross Check'!AA$4,'Final FTE BGBP'!$C38:$BW38)='Final FTE By Grade'!L38</f>
        <v>1</v>
      </c>
      <c r="AB38" s="4" t="b">
        <f>SUMIF('Final FTE BGBP'!$C$3:$BW$3,'Cross Check'!AB$4,'Final FTE BGBP'!$C38:$BW38)='Final FTE By Grade'!M38</f>
        <v>1</v>
      </c>
      <c r="AC38" s="4" t="b">
        <f>SUMIF('Final FTE BGBP'!$C$3:$BW$3,'Cross Check'!AC$4,'Final FTE BGBP'!$C38:$BW38)='Final FTE By Grade'!N38</f>
        <v>1</v>
      </c>
      <c r="AD38" s="4" t="b">
        <f>SUMIF('Final FTE BGBP'!$C$3:$BW$3,'Cross Check'!AD$4,'Final FTE BGBP'!$C38:$BW38)='Final FTE By Grade'!O38</f>
        <v>1</v>
      </c>
      <c r="AE38" s="4" t="b">
        <f>SUMIF('Final FTE BGBP'!$C$3:$BW$3,'Cross Check'!AE$4,'Final FTE BGBP'!$C38:$BW38)='Final FTE By Grade'!P38</f>
        <v>1</v>
      </c>
      <c r="AK38" s="48"/>
    </row>
    <row r="39" spans="1:37" ht="15">
      <c r="A39" s="1">
        <v>35</v>
      </c>
      <c r="B39" s="1" t="s">
        <v>46</v>
      </c>
      <c r="C39" s="1" t="b">
        <f>'Final FTE By Grade'!Q39='Final FTE By Prog'!M39</f>
        <v>1</v>
      </c>
      <c r="D39" s="1" t="b">
        <f>'Final FTE By Prog'!M39='Final FTE BGBP'!BX39</f>
        <v>1</v>
      </c>
      <c r="E39" s="1" t="b">
        <f>'Final FTE By Grade'!Q39='Final FTE BGBP'!BX39</f>
        <v>1</v>
      </c>
      <c r="G39" t="b">
        <f>SUMIF('Final FTE BGBP'!$C$2:$BW$2,'Cross Check'!G$4,'Final FTE BGBP'!$C39:$BW39)='Final FTE By Prog'!C39</f>
        <v>1</v>
      </c>
      <c r="H39" t="b">
        <f>SUMIF('Final FTE BGBP'!$C$2:$BW$2,'Cross Check'!H$4,'Final FTE BGBP'!$C39:$BW39)='Final FTE By Prog'!D39</f>
        <v>1</v>
      </c>
      <c r="I39" t="b">
        <f>SUMIF('Final FTE BGBP'!$C$2:$BW$2,'Cross Check'!I$4,'Final FTE BGBP'!$C39:$BW39)='Final FTE By Prog'!E39</f>
        <v>1</v>
      </c>
      <c r="J39" t="b">
        <f>SUMIF('Final FTE BGBP'!$C$2:$BW$2,'Cross Check'!J$4,'Final FTE BGBP'!$C39:$BW39)='Final FTE By Prog'!F39</f>
        <v>1</v>
      </c>
      <c r="K39" t="b">
        <f>SUMIF('Final FTE BGBP'!$C$2:$BW$2,'Cross Check'!K$4,'Final FTE BGBP'!$C39:$BW39)='Final FTE By Prog'!G39</f>
        <v>1</v>
      </c>
      <c r="L39" t="b">
        <f>SUMIF('Final FTE BGBP'!$C$2:$BW$2,'Cross Check'!L$4,'Final FTE BGBP'!$C39:$BW39)='Final FTE By Prog'!H39</f>
        <v>1</v>
      </c>
      <c r="M39" t="b">
        <f>SUMIF('Final FTE BGBP'!$C$2:$BW$2,'Cross Check'!M$4,'Final FTE BGBP'!$C39:$BW39)='Final FTE By Prog'!I39</f>
        <v>1</v>
      </c>
      <c r="N39" t="b">
        <f>SUMIF('Final FTE BGBP'!$C$2:$BW$2,'Cross Check'!N$4,'Final FTE BGBP'!$C39:$BW39)='Final FTE By Prog'!J39</f>
        <v>1</v>
      </c>
      <c r="O39" t="b">
        <f>SUMIF('Final FTE BGBP'!$C$2:$BW$2,'Cross Check'!O$4,'Final FTE BGBP'!$C39:$BW39)='Final FTE By Prog'!K39</f>
        <v>1</v>
      </c>
      <c r="P39" t="b">
        <f>SUMIF('Final FTE BGBP'!$C$2:$BW$2,'Cross Check'!P$4,'Final FTE BGBP'!$C39:$BW39)='Final FTE By Prog'!L39</f>
        <v>1</v>
      </c>
      <c r="R39" s="4" t="b">
        <f>SUMIF('Final FTE BGBP'!$C$3:$BW$3,'Cross Check'!R$4,'Final FTE BGBP'!$C39:$BW39)='Final FTE By Grade'!C39</f>
        <v>1</v>
      </c>
      <c r="S39" s="4" t="b">
        <f>SUMIF('Final FTE BGBP'!$C$3:$BW$3,'Cross Check'!S$4,'Final FTE BGBP'!$C39:$BW39)='Final FTE By Grade'!D39</f>
        <v>1</v>
      </c>
      <c r="T39" s="4" t="b">
        <f>SUMIF('Final FTE BGBP'!$C$3:$BW$3,'Cross Check'!T$4,'Final FTE BGBP'!$C39:$BW39)='Final FTE By Grade'!E39</f>
        <v>1</v>
      </c>
      <c r="U39" s="4" t="b">
        <f>SUMIF('Final FTE BGBP'!$C$3:$BW$3,'Cross Check'!U$4,'Final FTE BGBP'!$C39:$BW39)='Final FTE By Grade'!F39</f>
        <v>1</v>
      </c>
      <c r="V39" s="4" t="b">
        <f>SUMIF('Final FTE BGBP'!$C$3:$BW$3,'Cross Check'!V$4,'Final FTE BGBP'!$C39:$BW39)='Final FTE By Grade'!G39</f>
        <v>1</v>
      </c>
      <c r="W39" s="4" t="b">
        <f>SUMIF('Final FTE BGBP'!$C$3:$BW$3,'Cross Check'!W$4,'Final FTE BGBP'!$C39:$BW39)='Final FTE By Grade'!H39</f>
        <v>1</v>
      </c>
      <c r="X39" s="4" t="b">
        <f>SUMIF('Final FTE BGBP'!$C$3:$BW$3,'Cross Check'!X$4,'Final FTE BGBP'!$C39:$BW39)='Final FTE By Grade'!I39</f>
        <v>1</v>
      </c>
      <c r="Y39" s="4" t="b">
        <f>SUMIF('Final FTE BGBP'!$C$3:$BW$3,'Cross Check'!Y$4,'Final FTE BGBP'!$C39:$BW39)='Final FTE By Grade'!J39</f>
        <v>1</v>
      </c>
      <c r="Z39" s="4" t="b">
        <f>SUMIF('Final FTE BGBP'!$C$3:$BW$3,'Cross Check'!Z$4,'Final FTE BGBP'!$C39:$BW39)='Final FTE By Grade'!K39</f>
        <v>1</v>
      </c>
      <c r="AA39" s="4" t="b">
        <f>SUMIF('Final FTE BGBP'!$C$3:$BW$3,'Cross Check'!AA$4,'Final FTE BGBP'!$C39:$BW39)='Final FTE By Grade'!L39</f>
        <v>1</v>
      </c>
      <c r="AB39" s="4" t="b">
        <f>SUMIF('Final FTE BGBP'!$C$3:$BW$3,'Cross Check'!AB$4,'Final FTE BGBP'!$C39:$BW39)='Final FTE By Grade'!M39</f>
        <v>1</v>
      </c>
      <c r="AC39" s="4" t="b">
        <f>SUMIF('Final FTE BGBP'!$C$3:$BW$3,'Cross Check'!AC$4,'Final FTE BGBP'!$C39:$BW39)='Final FTE By Grade'!N39</f>
        <v>1</v>
      </c>
      <c r="AD39" s="4" t="b">
        <f>SUMIF('Final FTE BGBP'!$C$3:$BW$3,'Cross Check'!AD$4,'Final FTE BGBP'!$C39:$BW39)='Final FTE By Grade'!O39</f>
        <v>1</v>
      </c>
      <c r="AE39" s="4" t="b">
        <f>SUMIF('Final FTE BGBP'!$C$3:$BW$3,'Cross Check'!AE$4,'Final FTE BGBP'!$C39:$BW39)='Final FTE By Grade'!P39</f>
        <v>1</v>
      </c>
      <c r="AK39" s="48"/>
    </row>
    <row r="40" spans="1:37" ht="15">
      <c r="A40">
        <v>36</v>
      </c>
      <c r="B40" t="s">
        <v>47</v>
      </c>
      <c r="C40" s="1" t="b">
        <f>'Final FTE By Grade'!Q40='Final FTE By Prog'!M40</f>
        <v>1</v>
      </c>
      <c r="D40" s="1" t="b">
        <f>'Final FTE By Prog'!M40='Final FTE BGBP'!BX40</f>
        <v>1</v>
      </c>
      <c r="E40" s="1" t="b">
        <f>'Final FTE By Grade'!Q40='Final FTE BGBP'!BX40</f>
        <v>1</v>
      </c>
      <c r="G40" t="b">
        <f>SUMIF('Final FTE BGBP'!$C$2:$BW$2,'Cross Check'!G$4,'Final FTE BGBP'!$C40:$BW40)='Final FTE By Prog'!C40</f>
        <v>1</v>
      </c>
      <c r="H40" t="b">
        <f>SUMIF('Final FTE BGBP'!$C$2:$BW$2,'Cross Check'!H$4,'Final FTE BGBP'!$C40:$BW40)='Final FTE By Prog'!D40</f>
        <v>1</v>
      </c>
      <c r="I40" t="b">
        <f>SUMIF('Final FTE BGBP'!$C$2:$BW$2,'Cross Check'!I$4,'Final FTE BGBP'!$C40:$BW40)='Final FTE By Prog'!E40</f>
        <v>1</v>
      </c>
      <c r="J40" t="b">
        <f>SUMIF('Final FTE BGBP'!$C$2:$BW$2,'Cross Check'!J$4,'Final FTE BGBP'!$C40:$BW40)='Final FTE By Prog'!F40</f>
        <v>1</v>
      </c>
      <c r="K40" t="b">
        <f>SUMIF('Final FTE BGBP'!$C$2:$BW$2,'Cross Check'!K$4,'Final FTE BGBP'!$C40:$BW40)='Final FTE By Prog'!G40</f>
        <v>1</v>
      </c>
      <c r="L40" t="b">
        <f>SUMIF('Final FTE BGBP'!$C$2:$BW$2,'Cross Check'!L$4,'Final FTE BGBP'!$C40:$BW40)='Final FTE By Prog'!H40</f>
        <v>1</v>
      </c>
      <c r="M40" t="b">
        <f>SUMIF('Final FTE BGBP'!$C$2:$BW$2,'Cross Check'!M$4,'Final FTE BGBP'!$C40:$BW40)='Final FTE By Prog'!I40</f>
        <v>1</v>
      </c>
      <c r="N40" t="b">
        <f>SUMIF('Final FTE BGBP'!$C$2:$BW$2,'Cross Check'!N$4,'Final FTE BGBP'!$C40:$BW40)='Final FTE By Prog'!J40</f>
        <v>1</v>
      </c>
      <c r="O40" t="b">
        <f>SUMIF('Final FTE BGBP'!$C$2:$BW$2,'Cross Check'!O$4,'Final FTE BGBP'!$C40:$BW40)='Final FTE By Prog'!K40</f>
        <v>1</v>
      </c>
      <c r="P40" t="b">
        <f>SUMIF('Final FTE BGBP'!$C$2:$BW$2,'Cross Check'!P$4,'Final FTE BGBP'!$C40:$BW40)='Final FTE By Prog'!L40</f>
        <v>1</v>
      </c>
      <c r="R40" s="4" t="b">
        <f>SUMIF('Final FTE BGBP'!$C$3:$BW$3,'Cross Check'!R$4,'Final FTE BGBP'!$C40:$BW40)='Final FTE By Grade'!C40</f>
        <v>1</v>
      </c>
      <c r="S40" s="4" t="b">
        <f>SUMIF('Final FTE BGBP'!$C$3:$BW$3,'Cross Check'!S$4,'Final FTE BGBP'!$C40:$BW40)='Final FTE By Grade'!D40</f>
        <v>1</v>
      </c>
      <c r="T40" s="4" t="b">
        <f>SUMIF('Final FTE BGBP'!$C$3:$BW$3,'Cross Check'!T$4,'Final FTE BGBP'!$C40:$BW40)='Final FTE By Grade'!E40</f>
        <v>1</v>
      </c>
      <c r="U40" s="4" t="b">
        <f>SUMIF('Final FTE BGBP'!$C$3:$BW$3,'Cross Check'!U$4,'Final FTE BGBP'!$C40:$BW40)='Final FTE By Grade'!F40</f>
        <v>1</v>
      </c>
      <c r="V40" s="4" t="b">
        <f>SUMIF('Final FTE BGBP'!$C$3:$BW$3,'Cross Check'!V$4,'Final FTE BGBP'!$C40:$BW40)='Final FTE By Grade'!G40</f>
        <v>1</v>
      </c>
      <c r="W40" s="4" t="b">
        <f>SUMIF('Final FTE BGBP'!$C$3:$BW$3,'Cross Check'!W$4,'Final FTE BGBP'!$C40:$BW40)='Final FTE By Grade'!H40</f>
        <v>1</v>
      </c>
      <c r="X40" s="4" t="b">
        <f>SUMIF('Final FTE BGBP'!$C$3:$BW$3,'Cross Check'!X$4,'Final FTE BGBP'!$C40:$BW40)='Final FTE By Grade'!I40</f>
        <v>1</v>
      </c>
      <c r="Y40" s="4" t="b">
        <f>SUMIF('Final FTE BGBP'!$C$3:$BW$3,'Cross Check'!Y$4,'Final FTE BGBP'!$C40:$BW40)='Final FTE By Grade'!J40</f>
        <v>1</v>
      </c>
      <c r="Z40" s="4" t="b">
        <f>SUMIF('Final FTE BGBP'!$C$3:$BW$3,'Cross Check'!Z$4,'Final FTE BGBP'!$C40:$BW40)='Final FTE By Grade'!K40</f>
        <v>1</v>
      </c>
      <c r="AA40" s="4" t="b">
        <f>SUMIF('Final FTE BGBP'!$C$3:$BW$3,'Cross Check'!AA$4,'Final FTE BGBP'!$C40:$BW40)='Final FTE By Grade'!L40</f>
        <v>1</v>
      </c>
      <c r="AB40" s="4" t="b">
        <f>SUMIF('Final FTE BGBP'!$C$3:$BW$3,'Cross Check'!AB$4,'Final FTE BGBP'!$C40:$BW40)='Final FTE By Grade'!M40</f>
        <v>1</v>
      </c>
      <c r="AC40" s="4" t="b">
        <f>SUMIF('Final FTE BGBP'!$C$3:$BW$3,'Cross Check'!AC$4,'Final FTE BGBP'!$C40:$BW40)='Final FTE By Grade'!N40</f>
        <v>1</v>
      </c>
      <c r="AD40" s="4" t="b">
        <f>SUMIF('Final FTE BGBP'!$C$3:$BW$3,'Cross Check'!AD$4,'Final FTE BGBP'!$C40:$BW40)='Final FTE By Grade'!O40</f>
        <v>1</v>
      </c>
      <c r="AE40" s="4" t="b">
        <f>SUMIF('Final FTE BGBP'!$C$3:$BW$3,'Cross Check'!AE$4,'Final FTE BGBP'!$C40:$BW40)='Final FTE By Grade'!P40</f>
        <v>1</v>
      </c>
      <c r="AK40" s="48"/>
    </row>
    <row r="41" spans="1:37" ht="15">
      <c r="A41">
        <v>37</v>
      </c>
      <c r="B41" t="s">
        <v>48</v>
      </c>
      <c r="C41" s="1" t="b">
        <f>'Final FTE By Grade'!Q41='Final FTE By Prog'!M41</f>
        <v>1</v>
      </c>
      <c r="D41" s="1" t="b">
        <f>'Final FTE By Prog'!M41='Final FTE BGBP'!BX41</f>
        <v>1</v>
      </c>
      <c r="E41" s="1" t="b">
        <f>'Final FTE By Grade'!Q41='Final FTE BGBP'!BX41</f>
        <v>1</v>
      </c>
      <c r="G41" t="b">
        <f>SUMIF('Final FTE BGBP'!$C$2:$BW$2,'Cross Check'!G$4,'Final FTE BGBP'!$C41:$BW41)='Final FTE By Prog'!C41</f>
        <v>1</v>
      </c>
      <c r="H41" t="b">
        <f>SUMIF('Final FTE BGBP'!$C$2:$BW$2,'Cross Check'!H$4,'Final FTE BGBP'!$C41:$BW41)='Final FTE By Prog'!D41</f>
        <v>1</v>
      </c>
      <c r="I41" t="b">
        <f>SUMIF('Final FTE BGBP'!$C$2:$BW$2,'Cross Check'!I$4,'Final FTE BGBP'!$C41:$BW41)='Final FTE By Prog'!E41</f>
        <v>1</v>
      </c>
      <c r="J41" t="b">
        <f>SUMIF('Final FTE BGBP'!$C$2:$BW$2,'Cross Check'!J$4,'Final FTE BGBP'!$C41:$BW41)='Final FTE By Prog'!F41</f>
        <v>1</v>
      </c>
      <c r="K41" t="b">
        <f>SUMIF('Final FTE BGBP'!$C$2:$BW$2,'Cross Check'!K$4,'Final FTE BGBP'!$C41:$BW41)='Final FTE By Prog'!G41</f>
        <v>1</v>
      </c>
      <c r="L41" t="b">
        <f>SUMIF('Final FTE BGBP'!$C$2:$BW$2,'Cross Check'!L$4,'Final FTE BGBP'!$C41:$BW41)='Final FTE By Prog'!H41</f>
        <v>1</v>
      </c>
      <c r="M41" t="b">
        <f>SUMIF('Final FTE BGBP'!$C$2:$BW$2,'Cross Check'!M$4,'Final FTE BGBP'!$C41:$BW41)='Final FTE By Prog'!I41</f>
        <v>1</v>
      </c>
      <c r="N41" t="b">
        <f>SUMIF('Final FTE BGBP'!$C$2:$BW$2,'Cross Check'!N$4,'Final FTE BGBP'!$C41:$BW41)='Final FTE By Prog'!J41</f>
        <v>1</v>
      </c>
      <c r="O41" t="b">
        <f>SUMIF('Final FTE BGBP'!$C$2:$BW$2,'Cross Check'!O$4,'Final FTE BGBP'!$C41:$BW41)='Final FTE By Prog'!K41</f>
        <v>1</v>
      </c>
      <c r="P41" t="b">
        <f>SUMIF('Final FTE BGBP'!$C$2:$BW$2,'Cross Check'!P$4,'Final FTE BGBP'!$C41:$BW41)='Final FTE By Prog'!L41</f>
        <v>1</v>
      </c>
      <c r="R41" s="4" t="b">
        <f>SUMIF('Final FTE BGBP'!$C$3:$BW$3,'Cross Check'!R$4,'Final FTE BGBP'!$C41:$BW41)='Final FTE By Grade'!C41</f>
        <v>1</v>
      </c>
      <c r="S41" s="4" t="b">
        <f>SUMIF('Final FTE BGBP'!$C$3:$BW$3,'Cross Check'!S$4,'Final FTE BGBP'!$C41:$BW41)='Final FTE By Grade'!D41</f>
        <v>1</v>
      </c>
      <c r="T41" s="4" t="b">
        <f>SUMIF('Final FTE BGBP'!$C$3:$BW$3,'Cross Check'!T$4,'Final FTE BGBP'!$C41:$BW41)='Final FTE By Grade'!E41</f>
        <v>1</v>
      </c>
      <c r="U41" s="4" t="b">
        <f>SUMIF('Final FTE BGBP'!$C$3:$BW$3,'Cross Check'!U$4,'Final FTE BGBP'!$C41:$BW41)='Final FTE By Grade'!F41</f>
        <v>1</v>
      </c>
      <c r="V41" s="4" t="b">
        <f>SUMIF('Final FTE BGBP'!$C$3:$BW$3,'Cross Check'!V$4,'Final FTE BGBP'!$C41:$BW41)='Final FTE By Grade'!G41</f>
        <v>1</v>
      </c>
      <c r="W41" s="4" t="b">
        <f>SUMIF('Final FTE BGBP'!$C$3:$BW$3,'Cross Check'!W$4,'Final FTE BGBP'!$C41:$BW41)='Final FTE By Grade'!H41</f>
        <v>1</v>
      </c>
      <c r="X41" s="4" t="b">
        <f>SUMIF('Final FTE BGBP'!$C$3:$BW$3,'Cross Check'!X$4,'Final FTE BGBP'!$C41:$BW41)='Final FTE By Grade'!I41</f>
        <v>1</v>
      </c>
      <c r="Y41" s="4" t="b">
        <f>SUMIF('Final FTE BGBP'!$C$3:$BW$3,'Cross Check'!Y$4,'Final FTE BGBP'!$C41:$BW41)='Final FTE By Grade'!J41</f>
        <v>1</v>
      </c>
      <c r="Z41" s="4" t="b">
        <f>SUMIF('Final FTE BGBP'!$C$3:$BW$3,'Cross Check'!Z$4,'Final FTE BGBP'!$C41:$BW41)='Final FTE By Grade'!K41</f>
        <v>1</v>
      </c>
      <c r="AA41" s="4" t="b">
        <f>SUMIF('Final FTE BGBP'!$C$3:$BW$3,'Cross Check'!AA$4,'Final FTE BGBP'!$C41:$BW41)='Final FTE By Grade'!L41</f>
        <v>1</v>
      </c>
      <c r="AB41" s="4" t="b">
        <f>SUMIF('Final FTE BGBP'!$C$3:$BW$3,'Cross Check'!AB$4,'Final FTE BGBP'!$C41:$BW41)='Final FTE By Grade'!M41</f>
        <v>1</v>
      </c>
      <c r="AC41" s="4" t="b">
        <f>SUMIF('Final FTE BGBP'!$C$3:$BW$3,'Cross Check'!AC$4,'Final FTE BGBP'!$C41:$BW41)='Final FTE By Grade'!N41</f>
        <v>1</v>
      </c>
      <c r="AD41" s="4" t="b">
        <f>SUMIF('Final FTE BGBP'!$C$3:$BW$3,'Cross Check'!AD$4,'Final FTE BGBP'!$C41:$BW41)='Final FTE By Grade'!O41</f>
        <v>1</v>
      </c>
      <c r="AE41" s="4" t="b">
        <f>SUMIF('Final FTE BGBP'!$C$3:$BW$3,'Cross Check'!AE$4,'Final FTE BGBP'!$C41:$BW41)='Final FTE By Grade'!P41</f>
        <v>1</v>
      </c>
      <c r="AK41" s="48"/>
    </row>
    <row r="42" spans="1:37" ht="15">
      <c r="A42">
        <v>38</v>
      </c>
      <c r="B42" t="s">
        <v>49</v>
      </c>
      <c r="C42" s="1" t="b">
        <f>'Final FTE By Grade'!Q42='Final FTE By Prog'!M42</f>
        <v>1</v>
      </c>
      <c r="D42" s="1" t="b">
        <f>'Final FTE By Prog'!M42='Final FTE BGBP'!BX42</f>
        <v>1</v>
      </c>
      <c r="E42" s="1" t="b">
        <f>'Final FTE By Grade'!Q42='Final FTE BGBP'!BX42</f>
        <v>1</v>
      </c>
      <c r="G42" t="b">
        <f>SUMIF('Final FTE BGBP'!$C$2:$BW$2,'Cross Check'!G$4,'Final FTE BGBP'!$C42:$BW42)='Final FTE By Prog'!C42</f>
        <v>1</v>
      </c>
      <c r="H42" t="b">
        <f>SUMIF('Final FTE BGBP'!$C$2:$BW$2,'Cross Check'!H$4,'Final FTE BGBP'!$C42:$BW42)='Final FTE By Prog'!D42</f>
        <v>1</v>
      </c>
      <c r="I42" t="b">
        <f>SUMIF('Final FTE BGBP'!$C$2:$BW$2,'Cross Check'!I$4,'Final FTE BGBP'!$C42:$BW42)='Final FTE By Prog'!E42</f>
        <v>1</v>
      </c>
      <c r="J42" t="b">
        <f>SUMIF('Final FTE BGBP'!$C$2:$BW$2,'Cross Check'!J$4,'Final FTE BGBP'!$C42:$BW42)='Final FTE By Prog'!F42</f>
        <v>1</v>
      </c>
      <c r="K42" t="b">
        <f>SUMIF('Final FTE BGBP'!$C$2:$BW$2,'Cross Check'!K$4,'Final FTE BGBP'!$C42:$BW42)='Final FTE By Prog'!G42</f>
        <v>1</v>
      </c>
      <c r="L42" t="b">
        <f>SUMIF('Final FTE BGBP'!$C$2:$BW$2,'Cross Check'!L$4,'Final FTE BGBP'!$C42:$BW42)='Final FTE By Prog'!H42</f>
        <v>1</v>
      </c>
      <c r="M42" t="b">
        <f>SUMIF('Final FTE BGBP'!$C$2:$BW$2,'Cross Check'!M$4,'Final FTE BGBP'!$C42:$BW42)='Final FTE By Prog'!I42</f>
        <v>1</v>
      </c>
      <c r="N42" t="b">
        <f>SUMIF('Final FTE BGBP'!$C$2:$BW$2,'Cross Check'!N$4,'Final FTE BGBP'!$C42:$BW42)='Final FTE By Prog'!J42</f>
        <v>1</v>
      </c>
      <c r="O42" t="b">
        <f>SUMIF('Final FTE BGBP'!$C$2:$BW$2,'Cross Check'!O$4,'Final FTE BGBP'!$C42:$BW42)='Final FTE By Prog'!K42</f>
        <v>1</v>
      </c>
      <c r="P42" t="b">
        <f>SUMIF('Final FTE BGBP'!$C$2:$BW$2,'Cross Check'!P$4,'Final FTE BGBP'!$C42:$BW42)='Final FTE By Prog'!L42</f>
        <v>1</v>
      </c>
      <c r="R42" s="4" t="b">
        <f>SUMIF('Final FTE BGBP'!$C$3:$BW$3,'Cross Check'!R$4,'Final FTE BGBP'!$C42:$BW42)='Final FTE By Grade'!C42</f>
        <v>1</v>
      </c>
      <c r="S42" s="4" t="b">
        <f>SUMIF('Final FTE BGBP'!$C$3:$BW$3,'Cross Check'!S$4,'Final FTE BGBP'!$C42:$BW42)='Final FTE By Grade'!D42</f>
        <v>1</v>
      </c>
      <c r="T42" s="4" t="b">
        <f>SUMIF('Final FTE BGBP'!$C$3:$BW$3,'Cross Check'!T$4,'Final FTE BGBP'!$C42:$BW42)='Final FTE By Grade'!E42</f>
        <v>1</v>
      </c>
      <c r="U42" s="4" t="b">
        <f>SUMIF('Final FTE BGBP'!$C$3:$BW$3,'Cross Check'!U$4,'Final FTE BGBP'!$C42:$BW42)='Final FTE By Grade'!F42</f>
        <v>1</v>
      </c>
      <c r="V42" s="4" t="b">
        <f>SUMIF('Final FTE BGBP'!$C$3:$BW$3,'Cross Check'!V$4,'Final FTE BGBP'!$C42:$BW42)='Final FTE By Grade'!G42</f>
        <v>1</v>
      </c>
      <c r="W42" s="4" t="b">
        <f>SUMIF('Final FTE BGBP'!$C$3:$BW$3,'Cross Check'!W$4,'Final FTE BGBP'!$C42:$BW42)='Final FTE By Grade'!H42</f>
        <v>1</v>
      </c>
      <c r="X42" s="4" t="b">
        <f>SUMIF('Final FTE BGBP'!$C$3:$BW$3,'Cross Check'!X$4,'Final FTE BGBP'!$C42:$BW42)='Final FTE By Grade'!I42</f>
        <v>1</v>
      </c>
      <c r="Y42" s="4" t="b">
        <f>SUMIF('Final FTE BGBP'!$C$3:$BW$3,'Cross Check'!Y$4,'Final FTE BGBP'!$C42:$BW42)='Final FTE By Grade'!J42</f>
        <v>1</v>
      </c>
      <c r="Z42" s="4" t="b">
        <f>SUMIF('Final FTE BGBP'!$C$3:$BW$3,'Cross Check'!Z$4,'Final FTE BGBP'!$C42:$BW42)='Final FTE By Grade'!K42</f>
        <v>1</v>
      </c>
      <c r="AA42" s="4" t="b">
        <f>SUMIF('Final FTE BGBP'!$C$3:$BW$3,'Cross Check'!AA$4,'Final FTE BGBP'!$C42:$BW42)='Final FTE By Grade'!L42</f>
        <v>1</v>
      </c>
      <c r="AB42" s="4" t="b">
        <f>SUMIF('Final FTE BGBP'!$C$3:$BW$3,'Cross Check'!AB$4,'Final FTE BGBP'!$C42:$BW42)='Final FTE By Grade'!M42</f>
        <v>1</v>
      </c>
      <c r="AC42" s="4" t="b">
        <f>SUMIF('Final FTE BGBP'!$C$3:$BW$3,'Cross Check'!AC$4,'Final FTE BGBP'!$C42:$BW42)='Final FTE By Grade'!N42</f>
        <v>1</v>
      </c>
      <c r="AD42" s="4" t="b">
        <f>SUMIF('Final FTE BGBP'!$C$3:$BW$3,'Cross Check'!AD$4,'Final FTE BGBP'!$C42:$BW42)='Final FTE By Grade'!O42</f>
        <v>1</v>
      </c>
      <c r="AE42" s="4" t="b">
        <f>SUMIF('Final FTE BGBP'!$C$3:$BW$3,'Cross Check'!AE$4,'Final FTE BGBP'!$C42:$BW42)='Final FTE By Grade'!P42</f>
        <v>1</v>
      </c>
      <c r="AK42" s="48"/>
    </row>
    <row r="43" spans="1:37" ht="15">
      <c r="A43">
        <v>39</v>
      </c>
      <c r="B43" t="s">
        <v>50</v>
      </c>
      <c r="C43" s="1" t="b">
        <f>'Final FTE By Grade'!Q43='Final FTE By Prog'!M43</f>
        <v>1</v>
      </c>
      <c r="D43" s="1" t="b">
        <f>'Final FTE By Prog'!M43='Final FTE BGBP'!BX43</f>
        <v>1</v>
      </c>
      <c r="E43" s="1" t="b">
        <f>'Final FTE By Grade'!Q43='Final FTE BGBP'!BX43</f>
        <v>1</v>
      </c>
      <c r="G43" t="b">
        <f>SUMIF('Final FTE BGBP'!$C$2:$BW$2,'Cross Check'!G$4,'Final FTE BGBP'!$C43:$BW43)='Final FTE By Prog'!C43</f>
        <v>1</v>
      </c>
      <c r="H43" t="b">
        <f>SUMIF('Final FTE BGBP'!$C$2:$BW$2,'Cross Check'!H$4,'Final FTE BGBP'!$C43:$BW43)='Final FTE By Prog'!D43</f>
        <v>1</v>
      </c>
      <c r="I43" t="b">
        <f>SUMIF('Final FTE BGBP'!$C$2:$BW$2,'Cross Check'!I$4,'Final FTE BGBP'!$C43:$BW43)='Final FTE By Prog'!E43</f>
        <v>1</v>
      </c>
      <c r="J43" t="b">
        <f>SUMIF('Final FTE BGBP'!$C$2:$BW$2,'Cross Check'!J$4,'Final FTE BGBP'!$C43:$BW43)='Final FTE By Prog'!F43</f>
        <v>1</v>
      </c>
      <c r="K43" t="b">
        <f>SUMIF('Final FTE BGBP'!$C$2:$BW$2,'Cross Check'!K$4,'Final FTE BGBP'!$C43:$BW43)='Final FTE By Prog'!G43</f>
        <v>1</v>
      </c>
      <c r="L43" t="b">
        <f>SUMIF('Final FTE BGBP'!$C$2:$BW$2,'Cross Check'!L$4,'Final FTE BGBP'!$C43:$BW43)='Final FTE By Prog'!H43</f>
        <v>1</v>
      </c>
      <c r="M43" t="b">
        <f>SUMIF('Final FTE BGBP'!$C$2:$BW$2,'Cross Check'!M$4,'Final FTE BGBP'!$C43:$BW43)='Final FTE By Prog'!I43</f>
        <v>1</v>
      </c>
      <c r="N43" t="b">
        <f>SUMIF('Final FTE BGBP'!$C$2:$BW$2,'Cross Check'!N$4,'Final FTE BGBP'!$C43:$BW43)='Final FTE By Prog'!J43</f>
        <v>1</v>
      </c>
      <c r="O43" t="b">
        <f>SUMIF('Final FTE BGBP'!$C$2:$BW$2,'Cross Check'!O$4,'Final FTE BGBP'!$C43:$BW43)='Final FTE By Prog'!K43</f>
        <v>1</v>
      </c>
      <c r="P43" t="b">
        <f>SUMIF('Final FTE BGBP'!$C$2:$BW$2,'Cross Check'!P$4,'Final FTE BGBP'!$C43:$BW43)='Final FTE By Prog'!L43</f>
        <v>1</v>
      </c>
      <c r="R43" s="4" t="b">
        <f>SUMIF('Final FTE BGBP'!$C$3:$BW$3,'Cross Check'!R$4,'Final FTE BGBP'!$C43:$BW43)='Final FTE By Grade'!C43</f>
        <v>1</v>
      </c>
      <c r="S43" s="4" t="b">
        <f>SUMIF('Final FTE BGBP'!$C$3:$BW$3,'Cross Check'!S$4,'Final FTE BGBP'!$C43:$BW43)='Final FTE By Grade'!D43</f>
        <v>1</v>
      </c>
      <c r="T43" s="4" t="b">
        <f>SUMIF('Final FTE BGBP'!$C$3:$BW$3,'Cross Check'!T$4,'Final FTE BGBP'!$C43:$BW43)='Final FTE By Grade'!E43</f>
        <v>1</v>
      </c>
      <c r="U43" s="4" t="b">
        <f>SUMIF('Final FTE BGBP'!$C$3:$BW$3,'Cross Check'!U$4,'Final FTE BGBP'!$C43:$BW43)='Final FTE By Grade'!F43</f>
        <v>1</v>
      </c>
      <c r="V43" s="4" t="b">
        <f>SUMIF('Final FTE BGBP'!$C$3:$BW$3,'Cross Check'!V$4,'Final FTE BGBP'!$C43:$BW43)='Final FTE By Grade'!G43</f>
        <v>1</v>
      </c>
      <c r="W43" s="4" t="b">
        <f>SUMIF('Final FTE BGBP'!$C$3:$BW$3,'Cross Check'!W$4,'Final FTE BGBP'!$C43:$BW43)='Final FTE By Grade'!H43</f>
        <v>1</v>
      </c>
      <c r="X43" s="4" t="b">
        <f>SUMIF('Final FTE BGBP'!$C$3:$BW$3,'Cross Check'!X$4,'Final FTE BGBP'!$C43:$BW43)='Final FTE By Grade'!I43</f>
        <v>1</v>
      </c>
      <c r="Y43" s="4" t="b">
        <f>SUMIF('Final FTE BGBP'!$C$3:$BW$3,'Cross Check'!Y$4,'Final FTE BGBP'!$C43:$BW43)='Final FTE By Grade'!J43</f>
        <v>1</v>
      </c>
      <c r="Z43" s="4" t="b">
        <f>SUMIF('Final FTE BGBP'!$C$3:$BW$3,'Cross Check'!Z$4,'Final FTE BGBP'!$C43:$BW43)='Final FTE By Grade'!K43</f>
        <v>1</v>
      </c>
      <c r="AA43" s="4" t="b">
        <f>SUMIF('Final FTE BGBP'!$C$3:$BW$3,'Cross Check'!AA$4,'Final FTE BGBP'!$C43:$BW43)='Final FTE By Grade'!L43</f>
        <v>1</v>
      </c>
      <c r="AB43" s="4" t="b">
        <f>SUMIF('Final FTE BGBP'!$C$3:$BW$3,'Cross Check'!AB$4,'Final FTE BGBP'!$C43:$BW43)='Final FTE By Grade'!M43</f>
        <v>1</v>
      </c>
      <c r="AC43" s="4" t="b">
        <f>SUMIF('Final FTE BGBP'!$C$3:$BW$3,'Cross Check'!AC$4,'Final FTE BGBP'!$C43:$BW43)='Final FTE By Grade'!N43</f>
        <v>1</v>
      </c>
      <c r="AD43" s="4" t="b">
        <f>SUMIF('Final FTE BGBP'!$C$3:$BW$3,'Cross Check'!AD$4,'Final FTE BGBP'!$C43:$BW43)='Final FTE By Grade'!O43</f>
        <v>1</v>
      </c>
      <c r="AE43" s="4" t="b">
        <f>SUMIF('Final FTE BGBP'!$C$3:$BW$3,'Cross Check'!AE$4,'Final FTE BGBP'!$C43:$BW43)='Final FTE By Grade'!P43</f>
        <v>1</v>
      </c>
      <c r="AK43" s="48"/>
    </row>
    <row r="44" spans="1:37" ht="15">
      <c r="A44">
        <v>40</v>
      </c>
      <c r="B44" t="s">
        <v>51</v>
      </c>
      <c r="C44" s="1" t="b">
        <f>'Final FTE By Grade'!Q44='Final FTE By Prog'!M44</f>
        <v>1</v>
      </c>
      <c r="D44" s="1" t="b">
        <f>'Final FTE By Prog'!M44='Final FTE BGBP'!BX44</f>
        <v>1</v>
      </c>
      <c r="E44" s="1" t="b">
        <f>'Final FTE By Grade'!Q44='Final FTE BGBP'!BX44</f>
        <v>1</v>
      </c>
      <c r="G44" t="b">
        <f>SUMIF('Final FTE BGBP'!$C$2:$BW$2,'Cross Check'!G$4,'Final FTE BGBP'!$C44:$BW44)='Final FTE By Prog'!C44</f>
        <v>1</v>
      </c>
      <c r="H44" t="b">
        <f>SUMIF('Final FTE BGBP'!$C$2:$BW$2,'Cross Check'!H$4,'Final FTE BGBP'!$C44:$BW44)='Final FTE By Prog'!D44</f>
        <v>1</v>
      </c>
      <c r="I44" t="b">
        <f>SUMIF('Final FTE BGBP'!$C$2:$BW$2,'Cross Check'!I$4,'Final FTE BGBP'!$C44:$BW44)='Final FTE By Prog'!E44</f>
        <v>1</v>
      </c>
      <c r="J44" t="b">
        <f>SUMIF('Final FTE BGBP'!$C$2:$BW$2,'Cross Check'!J$4,'Final FTE BGBP'!$C44:$BW44)='Final FTE By Prog'!F44</f>
        <v>1</v>
      </c>
      <c r="K44" t="b">
        <f>SUMIF('Final FTE BGBP'!$C$2:$BW$2,'Cross Check'!K$4,'Final FTE BGBP'!$C44:$BW44)='Final FTE By Prog'!G44</f>
        <v>1</v>
      </c>
      <c r="L44" t="b">
        <f>SUMIF('Final FTE BGBP'!$C$2:$BW$2,'Cross Check'!L$4,'Final FTE BGBP'!$C44:$BW44)='Final FTE By Prog'!H44</f>
        <v>1</v>
      </c>
      <c r="M44" t="b">
        <f>SUMIF('Final FTE BGBP'!$C$2:$BW$2,'Cross Check'!M$4,'Final FTE BGBP'!$C44:$BW44)='Final FTE By Prog'!I44</f>
        <v>1</v>
      </c>
      <c r="N44" t="b">
        <f>SUMIF('Final FTE BGBP'!$C$2:$BW$2,'Cross Check'!N$4,'Final FTE BGBP'!$C44:$BW44)='Final FTE By Prog'!J44</f>
        <v>1</v>
      </c>
      <c r="O44" t="b">
        <f>SUMIF('Final FTE BGBP'!$C$2:$BW$2,'Cross Check'!O$4,'Final FTE BGBP'!$C44:$BW44)='Final FTE By Prog'!K44</f>
        <v>1</v>
      </c>
      <c r="P44" t="b">
        <f>SUMIF('Final FTE BGBP'!$C$2:$BW$2,'Cross Check'!P$4,'Final FTE BGBP'!$C44:$BW44)='Final FTE By Prog'!L44</f>
        <v>1</v>
      </c>
      <c r="R44" s="4" t="b">
        <f>SUMIF('Final FTE BGBP'!$C$3:$BW$3,'Cross Check'!R$4,'Final FTE BGBP'!$C44:$BW44)='Final FTE By Grade'!C44</f>
        <v>1</v>
      </c>
      <c r="S44" s="4" t="b">
        <f>SUMIF('Final FTE BGBP'!$C$3:$BW$3,'Cross Check'!S$4,'Final FTE BGBP'!$C44:$BW44)='Final FTE By Grade'!D44</f>
        <v>1</v>
      </c>
      <c r="T44" s="4" t="b">
        <f>SUMIF('Final FTE BGBP'!$C$3:$BW$3,'Cross Check'!T$4,'Final FTE BGBP'!$C44:$BW44)='Final FTE By Grade'!E44</f>
        <v>1</v>
      </c>
      <c r="U44" s="4" t="b">
        <f>SUMIF('Final FTE BGBP'!$C$3:$BW$3,'Cross Check'!U$4,'Final FTE BGBP'!$C44:$BW44)='Final FTE By Grade'!F44</f>
        <v>1</v>
      </c>
      <c r="V44" s="4" t="b">
        <f>SUMIF('Final FTE BGBP'!$C$3:$BW$3,'Cross Check'!V$4,'Final FTE BGBP'!$C44:$BW44)='Final FTE By Grade'!G44</f>
        <v>1</v>
      </c>
      <c r="W44" s="4" t="b">
        <f>SUMIF('Final FTE BGBP'!$C$3:$BW$3,'Cross Check'!W$4,'Final FTE BGBP'!$C44:$BW44)='Final FTE By Grade'!H44</f>
        <v>1</v>
      </c>
      <c r="X44" s="4" t="b">
        <f>SUMIF('Final FTE BGBP'!$C$3:$BW$3,'Cross Check'!X$4,'Final FTE BGBP'!$C44:$BW44)='Final FTE By Grade'!I44</f>
        <v>1</v>
      </c>
      <c r="Y44" s="4" t="b">
        <f>SUMIF('Final FTE BGBP'!$C$3:$BW$3,'Cross Check'!Y$4,'Final FTE BGBP'!$C44:$BW44)='Final FTE By Grade'!J44</f>
        <v>1</v>
      </c>
      <c r="Z44" s="4" t="b">
        <f>SUMIF('Final FTE BGBP'!$C$3:$BW$3,'Cross Check'!Z$4,'Final FTE BGBP'!$C44:$BW44)='Final FTE By Grade'!K44</f>
        <v>1</v>
      </c>
      <c r="AA44" s="4" t="b">
        <f>SUMIF('Final FTE BGBP'!$C$3:$BW$3,'Cross Check'!AA$4,'Final FTE BGBP'!$C44:$BW44)='Final FTE By Grade'!L44</f>
        <v>1</v>
      </c>
      <c r="AB44" s="4" t="b">
        <f>SUMIF('Final FTE BGBP'!$C$3:$BW$3,'Cross Check'!AB$4,'Final FTE BGBP'!$C44:$BW44)='Final FTE By Grade'!M44</f>
        <v>1</v>
      </c>
      <c r="AC44" s="4" t="b">
        <f>SUMIF('Final FTE BGBP'!$C$3:$BW$3,'Cross Check'!AC$4,'Final FTE BGBP'!$C44:$BW44)='Final FTE By Grade'!N44</f>
        <v>1</v>
      </c>
      <c r="AD44" s="4" t="b">
        <f>SUMIF('Final FTE BGBP'!$C$3:$BW$3,'Cross Check'!AD$4,'Final FTE BGBP'!$C44:$BW44)='Final FTE By Grade'!O44</f>
        <v>1</v>
      </c>
      <c r="AE44" s="4" t="b">
        <f>SUMIF('Final FTE BGBP'!$C$3:$BW$3,'Cross Check'!AE$4,'Final FTE BGBP'!$C44:$BW44)='Final FTE By Grade'!P44</f>
        <v>1</v>
      </c>
      <c r="AK44" s="48"/>
    </row>
    <row r="45" spans="1:37" ht="15">
      <c r="A45">
        <v>41</v>
      </c>
      <c r="B45" t="s">
        <v>52</v>
      </c>
      <c r="C45" s="1" t="b">
        <f>'Final FTE By Grade'!Q45='Final FTE By Prog'!M45</f>
        <v>1</v>
      </c>
      <c r="D45" s="1" t="b">
        <f>'Final FTE By Prog'!M45='Final FTE BGBP'!BX45</f>
        <v>1</v>
      </c>
      <c r="E45" s="1" t="b">
        <f>'Final FTE By Grade'!Q45='Final FTE BGBP'!BX45</f>
        <v>1</v>
      </c>
      <c r="G45" t="b">
        <f>SUMIF('Final FTE BGBP'!$C$2:$BW$2,'Cross Check'!G$4,'Final FTE BGBP'!$C45:$BW45)='Final FTE By Prog'!C45</f>
        <v>1</v>
      </c>
      <c r="H45" t="b">
        <f>SUMIF('Final FTE BGBP'!$C$2:$BW$2,'Cross Check'!H$4,'Final FTE BGBP'!$C45:$BW45)='Final FTE By Prog'!D45</f>
        <v>1</v>
      </c>
      <c r="I45" t="b">
        <f>SUMIF('Final FTE BGBP'!$C$2:$BW$2,'Cross Check'!I$4,'Final FTE BGBP'!$C45:$BW45)='Final FTE By Prog'!E45</f>
        <v>1</v>
      </c>
      <c r="J45" t="b">
        <f>SUMIF('Final FTE BGBP'!$C$2:$BW$2,'Cross Check'!J$4,'Final FTE BGBP'!$C45:$BW45)='Final FTE By Prog'!F45</f>
        <v>1</v>
      </c>
      <c r="K45" t="b">
        <f>SUMIF('Final FTE BGBP'!$C$2:$BW$2,'Cross Check'!K$4,'Final FTE BGBP'!$C45:$BW45)='Final FTE By Prog'!G45</f>
        <v>1</v>
      </c>
      <c r="L45" t="b">
        <f>SUMIF('Final FTE BGBP'!$C$2:$BW$2,'Cross Check'!L$4,'Final FTE BGBP'!$C45:$BW45)='Final FTE By Prog'!H45</f>
        <v>1</v>
      </c>
      <c r="M45" t="b">
        <f>SUMIF('Final FTE BGBP'!$C$2:$BW$2,'Cross Check'!M$4,'Final FTE BGBP'!$C45:$BW45)='Final FTE By Prog'!I45</f>
        <v>1</v>
      </c>
      <c r="N45" t="b">
        <f>SUMIF('Final FTE BGBP'!$C$2:$BW$2,'Cross Check'!N$4,'Final FTE BGBP'!$C45:$BW45)='Final FTE By Prog'!J45</f>
        <v>1</v>
      </c>
      <c r="O45" t="b">
        <f>SUMIF('Final FTE BGBP'!$C$2:$BW$2,'Cross Check'!O$4,'Final FTE BGBP'!$C45:$BW45)='Final FTE By Prog'!K45</f>
        <v>1</v>
      </c>
      <c r="P45" t="b">
        <f>SUMIF('Final FTE BGBP'!$C$2:$BW$2,'Cross Check'!P$4,'Final FTE BGBP'!$C45:$BW45)='Final FTE By Prog'!L45</f>
        <v>1</v>
      </c>
      <c r="R45" s="4" t="b">
        <f>SUMIF('Final FTE BGBP'!$C$3:$BW$3,'Cross Check'!R$4,'Final FTE BGBP'!$C45:$BW45)='Final FTE By Grade'!C45</f>
        <v>1</v>
      </c>
      <c r="S45" s="4" t="b">
        <f>SUMIF('Final FTE BGBP'!$C$3:$BW$3,'Cross Check'!S$4,'Final FTE BGBP'!$C45:$BW45)='Final FTE By Grade'!D45</f>
        <v>1</v>
      </c>
      <c r="T45" s="4" t="b">
        <f>SUMIF('Final FTE BGBP'!$C$3:$BW$3,'Cross Check'!T$4,'Final FTE BGBP'!$C45:$BW45)='Final FTE By Grade'!E45</f>
        <v>1</v>
      </c>
      <c r="U45" s="4" t="b">
        <f>SUMIF('Final FTE BGBP'!$C$3:$BW$3,'Cross Check'!U$4,'Final FTE BGBP'!$C45:$BW45)='Final FTE By Grade'!F45</f>
        <v>1</v>
      </c>
      <c r="V45" s="4" t="b">
        <f>SUMIF('Final FTE BGBP'!$C$3:$BW$3,'Cross Check'!V$4,'Final FTE BGBP'!$C45:$BW45)='Final FTE By Grade'!G45</f>
        <v>1</v>
      </c>
      <c r="W45" s="4" t="b">
        <f>SUMIF('Final FTE BGBP'!$C$3:$BW$3,'Cross Check'!W$4,'Final FTE BGBP'!$C45:$BW45)='Final FTE By Grade'!H45</f>
        <v>1</v>
      </c>
      <c r="X45" s="4" t="b">
        <f>SUMIF('Final FTE BGBP'!$C$3:$BW$3,'Cross Check'!X$4,'Final FTE BGBP'!$C45:$BW45)='Final FTE By Grade'!I45</f>
        <v>1</v>
      </c>
      <c r="Y45" s="4" t="b">
        <f>SUMIF('Final FTE BGBP'!$C$3:$BW$3,'Cross Check'!Y$4,'Final FTE BGBP'!$C45:$BW45)='Final FTE By Grade'!J45</f>
        <v>1</v>
      </c>
      <c r="Z45" s="4" t="b">
        <f>SUMIF('Final FTE BGBP'!$C$3:$BW$3,'Cross Check'!Z$4,'Final FTE BGBP'!$C45:$BW45)='Final FTE By Grade'!K45</f>
        <v>1</v>
      </c>
      <c r="AA45" s="4" t="b">
        <f>SUMIF('Final FTE BGBP'!$C$3:$BW$3,'Cross Check'!AA$4,'Final FTE BGBP'!$C45:$BW45)='Final FTE By Grade'!L45</f>
        <v>1</v>
      </c>
      <c r="AB45" s="4" t="b">
        <f>SUMIF('Final FTE BGBP'!$C$3:$BW$3,'Cross Check'!AB$4,'Final FTE BGBP'!$C45:$BW45)='Final FTE By Grade'!M45</f>
        <v>1</v>
      </c>
      <c r="AC45" s="4" t="b">
        <f>SUMIF('Final FTE BGBP'!$C$3:$BW$3,'Cross Check'!AC$4,'Final FTE BGBP'!$C45:$BW45)='Final FTE By Grade'!N45</f>
        <v>1</v>
      </c>
      <c r="AD45" s="4" t="b">
        <f>SUMIF('Final FTE BGBP'!$C$3:$BW$3,'Cross Check'!AD$4,'Final FTE BGBP'!$C45:$BW45)='Final FTE By Grade'!O45</f>
        <v>1</v>
      </c>
      <c r="AE45" s="4" t="b">
        <f>SUMIF('Final FTE BGBP'!$C$3:$BW$3,'Cross Check'!AE$4,'Final FTE BGBP'!$C45:$BW45)='Final FTE By Grade'!P45</f>
        <v>1</v>
      </c>
      <c r="AK45" s="48"/>
    </row>
    <row r="46" spans="1:37" ht="15">
      <c r="A46">
        <v>42</v>
      </c>
      <c r="B46" t="s">
        <v>53</v>
      </c>
      <c r="C46" s="1" t="b">
        <f>'Final FTE By Grade'!Q46='Final FTE By Prog'!M46</f>
        <v>1</v>
      </c>
      <c r="D46" s="1" t="b">
        <f>'Final FTE By Prog'!M46='Final FTE BGBP'!BX46</f>
        <v>1</v>
      </c>
      <c r="E46" s="1" t="b">
        <f>'Final FTE By Grade'!Q46='Final FTE BGBP'!BX46</f>
        <v>1</v>
      </c>
      <c r="G46" t="b">
        <f>SUMIF('Final FTE BGBP'!$C$2:$BW$2,'Cross Check'!G$4,'Final FTE BGBP'!$C46:$BW46)='Final FTE By Prog'!C46</f>
        <v>1</v>
      </c>
      <c r="H46" t="b">
        <f>SUMIF('Final FTE BGBP'!$C$2:$BW$2,'Cross Check'!H$4,'Final FTE BGBP'!$C46:$BW46)='Final FTE By Prog'!D46</f>
        <v>1</v>
      </c>
      <c r="I46" t="b">
        <f>SUMIF('Final FTE BGBP'!$C$2:$BW$2,'Cross Check'!I$4,'Final FTE BGBP'!$C46:$BW46)='Final FTE By Prog'!E46</f>
        <v>1</v>
      </c>
      <c r="J46" t="b">
        <f>SUMIF('Final FTE BGBP'!$C$2:$BW$2,'Cross Check'!J$4,'Final FTE BGBP'!$C46:$BW46)='Final FTE By Prog'!F46</f>
        <v>1</v>
      </c>
      <c r="K46" t="b">
        <f>SUMIF('Final FTE BGBP'!$C$2:$BW$2,'Cross Check'!K$4,'Final FTE BGBP'!$C46:$BW46)='Final FTE By Prog'!G46</f>
        <v>1</v>
      </c>
      <c r="L46" t="b">
        <f>SUMIF('Final FTE BGBP'!$C$2:$BW$2,'Cross Check'!L$4,'Final FTE BGBP'!$C46:$BW46)='Final FTE By Prog'!H46</f>
        <v>1</v>
      </c>
      <c r="M46" t="b">
        <f>SUMIF('Final FTE BGBP'!$C$2:$BW$2,'Cross Check'!M$4,'Final FTE BGBP'!$C46:$BW46)='Final FTE By Prog'!I46</f>
        <v>1</v>
      </c>
      <c r="N46" t="b">
        <f>SUMIF('Final FTE BGBP'!$C$2:$BW$2,'Cross Check'!N$4,'Final FTE BGBP'!$C46:$BW46)='Final FTE By Prog'!J46</f>
        <v>1</v>
      </c>
      <c r="O46" t="b">
        <f>SUMIF('Final FTE BGBP'!$C$2:$BW$2,'Cross Check'!O$4,'Final FTE BGBP'!$C46:$BW46)='Final FTE By Prog'!K46</f>
        <v>1</v>
      </c>
      <c r="P46" t="b">
        <f>SUMIF('Final FTE BGBP'!$C$2:$BW$2,'Cross Check'!P$4,'Final FTE BGBP'!$C46:$BW46)='Final FTE By Prog'!L46</f>
        <v>1</v>
      </c>
      <c r="R46" s="4" t="b">
        <f>SUMIF('Final FTE BGBP'!$C$3:$BW$3,'Cross Check'!R$4,'Final FTE BGBP'!$C46:$BW46)='Final FTE By Grade'!C46</f>
        <v>1</v>
      </c>
      <c r="S46" s="4" t="b">
        <f>SUMIF('Final FTE BGBP'!$C$3:$BW$3,'Cross Check'!S$4,'Final FTE BGBP'!$C46:$BW46)='Final FTE By Grade'!D46</f>
        <v>1</v>
      </c>
      <c r="T46" s="4" t="b">
        <f>SUMIF('Final FTE BGBP'!$C$3:$BW$3,'Cross Check'!T$4,'Final FTE BGBP'!$C46:$BW46)='Final FTE By Grade'!E46</f>
        <v>1</v>
      </c>
      <c r="U46" s="4" t="b">
        <f>SUMIF('Final FTE BGBP'!$C$3:$BW$3,'Cross Check'!U$4,'Final FTE BGBP'!$C46:$BW46)='Final FTE By Grade'!F46</f>
        <v>1</v>
      </c>
      <c r="V46" s="4" t="b">
        <f>SUMIF('Final FTE BGBP'!$C$3:$BW$3,'Cross Check'!V$4,'Final FTE BGBP'!$C46:$BW46)='Final FTE By Grade'!G46</f>
        <v>1</v>
      </c>
      <c r="W46" s="4" t="b">
        <f>SUMIF('Final FTE BGBP'!$C$3:$BW$3,'Cross Check'!W$4,'Final FTE BGBP'!$C46:$BW46)='Final FTE By Grade'!H46</f>
        <v>1</v>
      </c>
      <c r="X46" s="4" t="b">
        <f>SUMIF('Final FTE BGBP'!$C$3:$BW$3,'Cross Check'!X$4,'Final FTE BGBP'!$C46:$BW46)='Final FTE By Grade'!I46</f>
        <v>1</v>
      </c>
      <c r="Y46" s="4" t="b">
        <f>SUMIF('Final FTE BGBP'!$C$3:$BW$3,'Cross Check'!Y$4,'Final FTE BGBP'!$C46:$BW46)='Final FTE By Grade'!J46</f>
        <v>1</v>
      </c>
      <c r="Z46" s="4" t="b">
        <f>SUMIF('Final FTE BGBP'!$C$3:$BW$3,'Cross Check'!Z$4,'Final FTE BGBP'!$C46:$BW46)='Final FTE By Grade'!K46</f>
        <v>1</v>
      </c>
      <c r="AA46" s="4" t="b">
        <f>SUMIF('Final FTE BGBP'!$C$3:$BW$3,'Cross Check'!AA$4,'Final FTE BGBP'!$C46:$BW46)='Final FTE By Grade'!L46</f>
        <v>1</v>
      </c>
      <c r="AB46" s="4" t="b">
        <f>SUMIF('Final FTE BGBP'!$C$3:$BW$3,'Cross Check'!AB$4,'Final FTE BGBP'!$C46:$BW46)='Final FTE By Grade'!M46</f>
        <v>1</v>
      </c>
      <c r="AC46" s="4" t="b">
        <f>SUMIF('Final FTE BGBP'!$C$3:$BW$3,'Cross Check'!AC$4,'Final FTE BGBP'!$C46:$BW46)='Final FTE By Grade'!N46</f>
        <v>1</v>
      </c>
      <c r="AD46" s="4" t="b">
        <f>SUMIF('Final FTE BGBP'!$C$3:$BW$3,'Cross Check'!AD$4,'Final FTE BGBP'!$C46:$BW46)='Final FTE By Grade'!O46</f>
        <v>1</v>
      </c>
      <c r="AE46" s="4" t="b">
        <f>SUMIF('Final FTE BGBP'!$C$3:$BW$3,'Cross Check'!AE$4,'Final FTE BGBP'!$C46:$BW46)='Final FTE By Grade'!P46</f>
        <v>1</v>
      </c>
      <c r="AK46" s="48"/>
    </row>
    <row r="47" spans="1:37" ht="15">
      <c r="A47">
        <v>43</v>
      </c>
      <c r="B47" t="s">
        <v>54</v>
      </c>
      <c r="C47" s="1" t="b">
        <f>'Final FTE By Grade'!Q47='Final FTE By Prog'!M47</f>
        <v>1</v>
      </c>
      <c r="D47" s="1" t="b">
        <f>'Final FTE By Prog'!M47='Final FTE BGBP'!BX47</f>
        <v>1</v>
      </c>
      <c r="E47" s="1" t="b">
        <f>'Final FTE By Grade'!Q47='Final FTE BGBP'!BX47</f>
        <v>1</v>
      </c>
      <c r="G47" t="b">
        <f>SUMIF('Final FTE BGBP'!$C$2:$BW$2,'Cross Check'!G$4,'Final FTE BGBP'!$C47:$BW47)='Final FTE By Prog'!C47</f>
        <v>1</v>
      </c>
      <c r="H47" t="b">
        <f>SUMIF('Final FTE BGBP'!$C$2:$BW$2,'Cross Check'!H$4,'Final FTE BGBP'!$C47:$BW47)='Final FTE By Prog'!D47</f>
        <v>1</v>
      </c>
      <c r="I47" t="b">
        <f>SUMIF('Final FTE BGBP'!$C$2:$BW$2,'Cross Check'!I$4,'Final FTE BGBP'!$C47:$BW47)='Final FTE By Prog'!E47</f>
        <v>1</v>
      </c>
      <c r="J47" t="b">
        <f>SUMIF('Final FTE BGBP'!$C$2:$BW$2,'Cross Check'!J$4,'Final FTE BGBP'!$C47:$BW47)='Final FTE By Prog'!F47</f>
        <v>1</v>
      </c>
      <c r="K47" t="b">
        <f>SUMIF('Final FTE BGBP'!$C$2:$BW$2,'Cross Check'!K$4,'Final FTE BGBP'!$C47:$BW47)='Final FTE By Prog'!G47</f>
        <v>1</v>
      </c>
      <c r="L47" t="b">
        <f>SUMIF('Final FTE BGBP'!$C$2:$BW$2,'Cross Check'!L$4,'Final FTE BGBP'!$C47:$BW47)='Final FTE By Prog'!H47</f>
        <v>1</v>
      </c>
      <c r="M47" t="b">
        <f>SUMIF('Final FTE BGBP'!$C$2:$BW$2,'Cross Check'!M$4,'Final FTE BGBP'!$C47:$BW47)='Final FTE By Prog'!I47</f>
        <v>1</v>
      </c>
      <c r="N47" t="b">
        <f>SUMIF('Final FTE BGBP'!$C$2:$BW$2,'Cross Check'!N$4,'Final FTE BGBP'!$C47:$BW47)='Final FTE By Prog'!J47</f>
        <v>1</v>
      </c>
      <c r="O47" t="b">
        <f>SUMIF('Final FTE BGBP'!$C$2:$BW$2,'Cross Check'!O$4,'Final FTE BGBP'!$C47:$BW47)='Final FTE By Prog'!K47</f>
        <v>1</v>
      </c>
      <c r="P47" t="b">
        <f>SUMIF('Final FTE BGBP'!$C$2:$BW$2,'Cross Check'!P$4,'Final FTE BGBP'!$C47:$BW47)='Final FTE By Prog'!L47</f>
        <v>1</v>
      </c>
      <c r="R47" s="4" t="b">
        <f>SUMIF('Final FTE BGBP'!$C$3:$BW$3,'Cross Check'!R$4,'Final FTE BGBP'!$C47:$BW47)='Final FTE By Grade'!C47</f>
        <v>1</v>
      </c>
      <c r="S47" s="4" t="b">
        <f>SUMIF('Final FTE BGBP'!$C$3:$BW$3,'Cross Check'!S$4,'Final FTE BGBP'!$C47:$BW47)='Final FTE By Grade'!D47</f>
        <v>1</v>
      </c>
      <c r="T47" s="4" t="b">
        <f>SUMIF('Final FTE BGBP'!$C$3:$BW$3,'Cross Check'!T$4,'Final FTE BGBP'!$C47:$BW47)='Final FTE By Grade'!E47</f>
        <v>1</v>
      </c>
      <c r="U47" s="4" t="b">
        <f>SUMIF('Final FTE BGBP'!$C$3:$BW$3,'Cross Check'!U$4,'Final FTE BGBP'!$C47:$BW47)='Final FTE By Grade'!F47</f>
        <v>1</v>
      </c>
      <c r="V47" s="4" t="b">
        <f>SUMIF('Final FTE BGBP'!$C$3:$BW$3,'Cross Check'!V$4,'Final FTE BGBP'!$C47:$BW47)='Final FTE By Grade'!G47</f>
        <v>1</v>
      </c>
      <c r="W47" s="4" t="b">
        <f>SUMIF('Final FTE BGBP'!$C$3:$BW$3,'Cross Check'!W$4,'Final FTE BGBP'!$C47:$BW47)='Final FTE By Grade'!H47</f>
        <v>1</v>
      </c>
      <c r="X47" s="4" t="b">
        <f>SUMIF('Final FTE BGBP'!$C$3:$BW$3,'Cross Check'!X$4,'Final FTE BGBP'!$C47:$BW47)='Final FTE By Grade'!I47</f>
        <v>1</v>
      </c>
      <c r="Y47" s="4" t="b">
        <f>SUMIF('Final FTE BGBP'!$C$3:$BW$3,'Cross Check'!Y$4,'Final FTE BGBP'!$C47:$BW47)='Final FTE By Grade'!J47</f>
        <v>1</v>
      </c>
      <c r="Z47" s="4" t="b">
        <f>SUMIF('Final FTE BGBP'!$C$3:$BW$3,'Cross Check'!Z$4,'Final FTE BGBP'!$C47:$BW47)='Final FTE By Grade'!K47</f>
        <v>1</v>
      </c>
      <c r="AA47" s="4" t="b">
        <f>SUMIF('Final FTE BGBP'!$C$3:$BW$3,'Cross Check'!AA$4,'Final FTE BGBP'!$C47:$BW47)='Final FTE By Grade'!L47</f>
        <v>1</v>
      </c>
      <c r="AB47" s="4" t="b">
        <f>SUMIF('Final FTE BGBP'!$C$3:$BW$3,'Cross Check'!AB$4,'Final FTE BGBP'!$C47:$BW47)='Final FTE By Grade'!M47</f>
        <v>1</v>
      </c>
      <c r="AC47" s="4" t="b">
        <f>SUMIF('Final FTE BGBP'!$C$3:$BW$3,'Cross Check'!AC$4,'Final FTE BGBP'!$C47:$BW47)='Final FTE By Grade'!N47</f>
        <v>1</v>
      </c>
      <c r="AD47" s="4" t="b">
        <f>SUMIF('Final FTE BGBP'!$C$3:$BW$3,'Cross Check'!AD$4,'Final FTE BGBP'!$C47:$BW47)='Final FTE By Grade'!O47</f>
        <v>1</v>
      </c>
      <c r="AE47" s="4" t="b">
        <f>SUMIF('Final FTE BGBP'!$C$3:$BW$3,'Cross Check'!AE$4,'Final FTE BGBP'!$C47:$BW47)='Final FTE By Grade'!P47</f>
        <v>1</v>
      </c>
      <c r="AK47" s="48"/>
    </row>
    <row r="48" spans="1:37" ht="15">
      <c r="A48" s="1">
        <v>44</v>
      </c>
      <c r="B48" s="1" t="s">
        <v>55</v>
      </c>
      <c r="C48" s="1" t="b">
        <f>'Final FTE By Grade'!Q48='Final FTE By Prog'!M48</f>
        <v>1</v>
      </c>
      <c r="D48" s="1" t="b">
        <f>'Final FTE By Prog'!M48='Final FTE BGBP'!BX48</f>
        <v>1</v>
      </c>
      <c r="E48" s="1" t="b">
        <f>'Final FTE By Grade'!Q48='Final FTE BGBP'!BX48</f>
        <v>1</v>
      </c>
      <c r="G48" t="b">
        <f>SUMIF('Final FTE BGBP'!$C$2:$BW$2,'Cross Check'!G$4,'Final FTE BGBP'!$C48:$BW48)='Final FTE By Prog'!C48</f>
        <v>1</v>
      </c>
      <c r="H48" t="b">
        <f>SUMIF('Final FTE BGBP'!$C$2:$BW$2,'Cross Check'!H$4,'Final FTE BGBP'!$C48:$BW48)='Final FTE By Prog'!D48</f>
        <v>1</v>
      </c>
      <c r="I48" t="b">
        <f>SUMIF('Final FTE BGBP'!$C$2:$BW$2,'Cross Check'!I$4,'Final FTE BGBP'!$C48:$BW48)='Final FTE By Prog'!E48</f>
        <v>1</v>
      </c>
      <c r="J48" t="b">
        <f>SUMIF('Final FTE BGBP'!$C$2:$BW$2,'Cross Check'!J$4,'Final FTE BGBP'!$C48:$BW48)='Final FTE By Prog'!F48</f>
        <v>1</v>
      </c>
      <c r="K48" t="b">
        <f>SUMIF('Final FTE BGBP'!$C$2:$BW$2,'Cross Check'!K$4,'Final FTE BGBP'!$C48:$BW48)='Final FTE By Prog'!G48</f>
        <v>1</v>
      </c>
      <c r="L48" t="b">
        <f>SUMIF('Final FTE BGBP'!$C$2:$BW$2,'Cross Check'!L$4,'Final FTE BGBP'!$C48:$BW48)='Final FTE By Prog'!H48</f>
        <v>1</v>
      </c>
      <c r="M48" t="b">
        <f>SUMIF('Final FTE BGBP'!$C$2:$BW$2,'Cross Check'!M$4,'Final FTE BGBP'!$C48:$BW48)='Final FTE By Prog'!I48</f>
        <v>1</v>
      </c>
      <c r="N48" t="b">
        <f>SUMIF('Final FTE BGBP'!$C$2:$BW$2,'Cross Check'!N$4,'Final FTE BGBP'!$C48:$BW48)='Final FTE By Prog'!J48</f>
        <v>1</v>
      </c>
      <c r="O48" t="b">
        <f>SUMIF('Final FTE BGBP'!$C$2:$BW$2,'Cross Check'!O$4,'Final FTE BGBP'!$C48:$BW48)='Final FTE By Prog'!K48</f>
        <v>1</v>
      </c>
      <c r="P48" t="b">
        <f>SUMIF('Final FTE BGBP'!$C$2:$BW$2,'Cross Check'!P$4,'Final FTE BGBP'!$C48:$BW48)='Final FTE By Prog'!L48</f>
        <v>1</v>
      </c>
      <c r="R48" s="4" t="b">
        <f>SUMIF('Final FTE BGBP'!$C$3:$BW$3,'Cross Check'!R$4,'Final FTE BGBP'!$C48:$BW48)='Final FTE By Grade'!C48</f>
        <v>1</v>
      </c>
      <c r="S48" s="4" t="b">
        <f>SUMIF('Final FTE BGBP'!$C$3:$BW$3,'Cross Check'!S$4,'Final FTE BGBP'!$C48:$BW48)='Final FTE By Grade'!D48</f>
        <v>1</v>
      </c>
      <c r="T48" s="4" t="b">
        <f>SUMIF('Final FTE BGBP'!$C$3:$BW$3,'Cross Check'!T$4,'Final FTE BGBP'!$C48:$BW48)='Final FTE By Grade'!E48</f>
        <v>1</v>
      </c>
      <c r="U48" s="4" t="b">
        <f>SUMIF('Final FTE BGBP'!$C$3:$BW$3,'Cross Check'!U$4,'Final FTE BGBP'!$C48:$BW48)='Final FTE By Grade'!F48</f>
        <v>1</v>
      </c>
      <c r="V48" s="4" t="b">
        <f>SUMIF('Final FTE BGBP'!$C$3:$BW$3,'Cross Check'!V$4,'Final FTE BGBP'!$C48:$BW48)='Final FTE By Grade'!G48</f>
        <v>1</v>
      </c>
      <c r="W48" s="4" t="b">
        <f>SUMIF('Final FTE BGBP'!$C$3:$BW$3,'Cross Check'!W$4,'Final FTE BGBP'!$C48:$BW48)='Final FTE By Grade'!H48</f>
        <v>1</v>
      </c>
      <c r="X48" s="4" t="b">
        <f>SUMIF('Final FTE BGBP'!$C$3:$BW$3,'Cross Check'!X$4,'Final FTE BGBP'!$C48:$BW48)='Final FTE By Grade'!I48</f>
        <v>1</v>
      </c>
      <c r="Y48" s="4" t="b">
        <f>SUMIF('Final FTE BGBP'!$C$3:$BW$3,'Cross Check'!Y$4,'Final FTE BGBP'!$C48:$BW48)='Final FTE By Grade'!J48</f>
        <v>1</v>
      </c>
      <c r="Z48" s="4" t="b">
        <f>SUMIF('Final FTE BGBP'!$C$3:$BW$3,'Cross Check'!Z$4,'Final FTE BGBP'!$C48:$BW48)='Final FTE By Grade'!K48</f>
        <v>1</v>
      </c>
      <c r="AA48" s="4" t="b">
        <f>SUMIF('Final FTE BGBP'!$C$3:$BW$3,'Cross Check'!AA$4,'Final FTE BGBP'!$C48:$BW48)='Final FTE By Grade'!L48</f>
        <v>1</v>
      </c>
      <c r="AB48" s="4" t="b">
        <f>SUMIF('Final FTE BGBP'!$C$3:$BW$3,'Cross Check'!AB$4,'Final FTE BGBP'!$C48:$BW48)='Final FTE By Grade'!M48</f>
        <v>1</v>
      </c>
      <c r="AC48" s="4" t="b">
        <f>SUMIF('Final FTE BGBP'!$C$3:$BW$3,'Cross Check'!AC$4,'Final FTE BGBP'!$C48:$BW48)='Final FTE By Grade'!N48</f>
        <v>1</v>
      </c>
      <c r="AD48" s="4" t="b">
        <f>SUMIF('Final FTE BGBP'!$C$3:$BW$3,'Cross Check'!AD$4,'Final FTE BGBP'!$C48:$BW48)='Final FTE By Grade'!O48</f>
        <v>1</v>
      </c>
      <c r="AE48" s="4" t="b">
        <f>SUMIF('Final FTE BGBP'!$C$3:$BW$3,'Cross Check'!AE$4,'Final FTE BGBP'!$C48:$BW48)='Final FTE By Grade'!P48</f>
        <v>1</v>
      </c>
      <c r="AK48" s="48"/>
    </row>
    <row r="49" spans="1:37" ht="15">
      <c r="A49">
        <v>45</v>
      </c>
      <c r="B49" t="s">
        <v>56</v>
      </c>
      <c r="C49" s="1" t="b">
        <f>'Final FTE By Grade'!Q49='Final FTE By Prog'!M49</f>
        <v>1</v>
      </c>
      <c r="D49" s="1" t="b">
        <f>'Final FTE By Prog'!M49='Final FTE BGBP'!BX49</f>
        <v>1</v>
      </c>
      <c r="E49" s="1" t="b">
        <f>'Final FTE By Grade'!Q49='Final FTE BGBP'!BX49</f>
        <v>1</v>
      </c>
      <c r="G49" t="b">
        <f>SUMIF('Final FTE BGBP'!$C$2:$BW$2,'Cross Check'!G$4,'Final FTE BGBP'!$C49:$BW49)='Final FTE By Prog'!C49</f>
        <v>1</v>
      </c>
      <c r="H49" t="b">
        <f>SUMIF('Final FTE BGBP'!$C$2:$BW$2,'Cross Check'!H$4,'Final FTE BGBP'!$C49:$BW49)='Final FTE By Prog'!D49</f>
        <v>1</v>
      </c>
      <c r="I49" t="b">
        <f>SUMIF('Final FTE BGBP'!$C$2:$BW$2,'Cross Check'!I$4,'Final FTE BGBP'!$C49:$BW49)='Final FTE By Prog'!E49</f>
        <v>1</v>
      </c>
      <c r="J49" t="b">
        <f>SUMIF('Final FTE BGBP'!$C$2:$BW$2,'Cross Check'!J$4,'Final FTE BGBP'!$C49:$BW49)='Final FTE By Prog'!F49</f>
        <v>1</v>
      </c>
      <c r="K49" t="b">
        <f>SUMIF('Final FTE BGBP'!$C$2:$BW$2,'Cross Check'!K$4,'Final FTE BGBP'!$C49:$BW49)='Final FTE By Prog'!G49</f>
        <v>1</v>
      </c>
      <c r="L49" t="b">
        <f>SUMIF('Final FTE BGBP'!$C$2:$BW$2,'Cross Check'!L$4,'Final FTE BGBP'!$C49:$BW49)='Final FTE By Prog'!H49</f>
        <v>1</v>
      </c>
      <c r="M49" t="b">
        <f>SUMIF('Final FTE BGBP'!$C$2:$BW$2,'Cross Check'!M$4,'Final FTE BGBP'!$C49:$BW49)='Final FTE By Prog'!I49</f>
        <v>1</v>
      </c>
      <c r="N49" t="b">
        <f>SUMIF('Final FTE BGBP'!$C$2:$BW$2,'Cross Check'!N$4,'Final FTE BGBP'!$C49:$BW49)='Final FTE By Prog'!J49</f>
        <v>1</v>
      </c>
      <c r="O49" t="b">
        <f>SUMIF('Final FTE BGBP'!$C$2:$BW$2,'Cross Check'!O$4,'Final FTE BGBP'!$C49:$BW49)='Final FTE By Prog'!K49</f>
        <v>1</v>
      </c>
      <c r="P49" t="b">
        <f>SUMIF('Final FTE BGBP'!$C$2:$BW$2,'Cross Check'!P$4,'Final FTE BGBP'!$C49:$BW49)='Final FTE By Prog'!L49</f>
        <v>1</v>
      </c>
      <c r="R49" s="4" t="b">
        <f>SUMIF('Final FTE BGBP'!$C$3:$BW$3,'Cross Check'!R$4,'Final FTE BGBP'!$C49:$BW49)='Final FTE By Grade'!C49</f>
        <v>1</v>
      </c>
      <c r="S49" s="4" t="b">
        <f>SUMIF('Final FTE BGBP'!$C$3:$BW$3,'Cross Check'!S$4,'Final FTE BGBP'!$C49:$BW49)='Final FTE By Grade'!D49</f>
        <v>1</v>
      </c>
      <c r="T49" s="4" t="b">
        <f>SUMIF('Final FTE BGBP'!$C$3:$BW$3,'Cross Check'!T$4,'Final FTE BGBP'!$C49:$BW49)='Final FTE By Grade'!E49</f>
        <v>1</v>
      </c>
      <c r="U49" s="4" t="b">
        <f>SUMIF('Final FTE BGBP'!$C$3:$BW$3,'Cross Check'!U$4,'Final FTE BGBP'!$C49:$BW49)='Final FTE By Grade'!F49</f>
        <v>1</v>
      </c>
      <c r="V49" s="4" t="b">
        <f>SUMIF('Final FTE BGBP'!$C$3:$BW$3,'Cross Check'!V$4,'Final FTE BGBP'!$C49:$BW49)='Final FTE By Grade'!G49</f>
        <v>1</v>
      </c>
      <c r="W49" s="4" t="b">
        <f>SUMIF('Final FTE BGBP'!$C$3:$BW$3,'Cross Check'!W$4,'Final FTE BGBP'!$C49:$BW49)='Final FTE By Grade'!H49</f>
        <v>1</v>
      </c>
      <c r="X49" s="4" t="b">
        <f>SUMIF('Final FTE BGBP'!$C$3:$BW$3,'Cross Check'!X$4,'Final FTE BGBP'!$C49:$BW49)='Final FTE By Grade'!I49</f>
        <v>1</v>
      </c>
      <c r="Y49" s="4" t="b">
        <f>SUMIF('Final FTE BGBP'!$C$3:$BW$3,'Cross Check'!Y$4,'Final FTE BGBP'!$C49:$BW49)='Final FTE By Grade'!J49</f>
        <v>1</v>
      </c>
      <c r="Z49" s="4" t="b">
        <f>SUMIF('Final FTE BGBP'!$C$3:$BW$3,'Cross Check'!Z$4,'Final FTE BGBP'!$C49:$BW49)='Final FTE By Grade'!K49</f>
        <v>1</v>
      </c>
      <c r="AA49" s="4" t="b">
        <f>SUMIF('Final FTE BGBP'!$C$3:$BW$3,'Cross Check'!AA$4,'Final FTE BGBP'!$C49:$BW49)='Final FTE By Grade'!L49</f>
        <v>1</v>
      </c>
      <c r="AB49" s="4" t="b">
        <f>SUMIF('Final FTE BGBP'!$C$3:$BW$3,'Cross Check'!AB$4,'Final FTE BGBP'!$C49:$BW49)='Final FTE By Grade'!M49</f>
        <v>1</v>
      </c>
      <c r="AC49" s="4" t="b">
        <f>SUMIF('Final FTE BGBP'!$C$3:$BW$3,'Cross Check'!AC$4,'Final FTE BGBP'!$C49:$BW49)='Final FTE By Grade'!N49</f>
        <v>1</v>
      </c>
      <c r="AD49" s="4" t="b">
        <f>SUMIF('Final FTE BGBP'!$C$3:$BW$3,'Cross Check'!AD$4,'Final FTE BGBP'!$C49:$BW49)='Final FTE By Grade'!O49</f>
        <v>1</v>
      </c>
      <c r="AE49" s="4" t="b">
        <f>SUMIF('Final FTE BGBP'!$C$3:$BW$3,'Cross Check'!AE$4,'Final FTE BGBP'!$C49:$BW49)='Final FTE By Grade'!P49</f>
        <v>1</v>
      </c>
      <c r="AK49" s="48"/>
    </row>
    <row r="50" spans="1:37" ht="15">
      <c r="A50">
        <v>46</v>
      </c>
      <c r="B50" t="s">
        <v>57</v>
      </c>
      <c r="C50" s="1" t="b">
        <f>'Final FTE By Grade'!Q50='Final FTE By Prog'!M50</f>
        <v>1</v>
      </c>
      <c r="D50" s="1" t="b">
        <f>'Final FTE By Prog'!M50='Final FTE BGBP'!BX50</f>
        <v>1</v>
      </c>
      <c r="E50" s="1" t="b">
        <f>'Final FTE By Grade'!Q50='Final FTE BGBP'!BX50</f>
        <v>1</v>
      </c>
      <c r="G50" t="b">
        <f>SUMIF('Final FTE BGBP'!$C$2:$BW$2,'Cross Check'!G$4,'Final FTE BGBP'!$C50:$BW50)='Final FTE By Prog'!C50</f>
        <v>1</v>
      </c>
      <c r="H50" t="b">
        <f>SUMIF('Final FTE BGBP'!$C$2:$BW$2,'Cross Check'!H$4,'Final FTE BGBP'!$C50:$BW50)='Final FTE By Prog'!D50</f>
        <v>1</v>
      </c>
      <c r="I50" t="b">
        <f>SUMIF('Final FTE BGBP'!$C$2:$BW$2,'Cross Check'!I$4,'Final FTE BGBP'!$C50:$BW50)='Final FTE By Prog'!E50</f>
        <v>1</v>
      </c>
      <c r="J50" t="b">
        <f>SUMIF('Final FTE BGBP'!$C$2:$BW$2,'Cross Check'!J$4,'Final FTE BGBP'!$C50:$BW50)='Final FTE By Prog'!F50</f>
        <v>1</v>
      </c>
      <c r="K50" t="b">
        <f>SUMIF('Final FTE BGBP'!$C$2:$BW$2,'Cross Check'!K$4,'Final FTE BGBP'!$C50:$BW50)='Final FTE By Prog'!G50</f>
        <v>1</v>
      </c>
      <c r="L50" t="b">
        <f>SUMIF('Final FTE BGBP'!$C$2:$BW$2,'Cross Check'!L$4,'Final FTE BGBP'!$C50:$BW50)='Final FTE By Prog'!H50</f>
        <v>1</v>
      </c>
      <c r="M50" t="b">
        <f>SUMIF('Final FTE BGBP'!$C$2:$BW$2,'Cross Check'!M$4,'Final FTE BGBP'!$C50:$BW50)='Final FTE By Prog'!I50</f>
        <v>1</v>
      </c>
      <c r="N50" t="b">
        <f>SUMIF('Final FTE BGBP'!$C$2:$BW$2,'Cross Check'!N$4,'Final FTE BGBP'!$C50:$BW50)='Final FTE By Prog'!J50</f>
        <v>1</v>
      </c>
      <c r="O50" t="b">
        <f>SUMIF('Final FTE BGBP'!$C$2:$BW$2,'Cross Check'!O$4,'Final FTE BGBP'!$C50:$BW50)='Final FTE By Prog'!K50</f>
        <v>1</v>
      </c>
      <c r="P50" t="b">
        <f>SUMIF('Final FTE BGBP'!$C$2:$BW$2,'Cross Check'!P$4,'Final FTE BGBP'!$C50:$BW50)='Final FTE By Prog'!L50</f>
        <v>1</v>
      </c>
      <c r="R50" s="4" t="b">
        <f>SUMIF('Final FTE BGBP'!$C$3:$BW$3,'Cross Check'!R$4,'Final FTE BGBP'!$C50:$BW50)='Final FTE By Grade'!C50</f>
        <v>1</v>
      </c>
      <c r="S50" s="4" t="b">
        <f>SUMIF('Final FTE BGBP'!$C$3:$BW$3,'Cross Check'!S$4,'Final FTE BGBP'!$C50:$BW50)='Final FTE By Grade'!D50</f>
        <v>1</v>
      </c>
      <c r="T50" s="4" t="b">
        <f>SUMIF('Final FTE BGBP'!$C$3:$BW$3,'Cross Check'!T$4,'Final FTE BGBP'!$C50:$BW50)='Final FTE By Grade'!E50</f>
        <v>1</v>
      </c>
      <c r="U50" s="4" t="b">
        <f>SUMIF('Final FTE BGBP'!$C$3:$BW$3,'Cross Check'!U$4,'Final FTE BGBP'!$C50:$BW50)='Final FTE By Grade'!F50</f>
        <v>1</v>
      </c>
      <c r="V50" s="4" t="b">
        <f>SUMIF('Final FTE BGBP'!$C$3:$BW$3,'Cross Check'!V$4,'Final FTE BGBP'!$C50:$BW50)='Final FTE By Grade'!G50</f>
        <v>1</v>
      </c>
      <c r="W50" s="4" t="b">
        <f>SUMIF('Final FTE BGBP'!$C$3:$BW$3,'Cross Check'!W$4,'Final FTE BGBP'!$C50:$BW50)='Final FTE By Grade'!H50</f>
        <v>1</v>
      </c>
      <c r="X50" s="4" t="b">
        <f>SUMIF('Final FTE BGBP'!$C$3:$BW$3,'Cross Check'!X$4,'Final FTE BGBP'!$C50:$BW50)='Final FTE By Grade'!I50</f>
        <v>1</v>
      </c>
      <c r="Y50" s="4" t="b">
        <f>SUMIF('Final FTE BGBP'!$C$3:$BW$3,'Cross Check'!Y$4,'Final FTE BGBP'!$C50:$BW50)='Final FTE By Grade'!J50</f>
        <v>1</v>
      </c>
      <c r="Z50" s="4" t="b">
        <f>SUMIF('Final FTE BGBP'!$C$3:$BW$3,'Cross Check'!Z$4,'Final FTE BGBP'!$C50:$BW50)='Final FTE By Grade'!K50</f>
        <v>1</v>
      </c>
      <c r="AA50" s="4" t="b">
        <f>SUMIF('Final FTE BGBP'!$C$3:$BW$3,'Cross Check'!AA$4,'Final FTE BGBP'!$C50:$BW50)='Final FTE By Grade'!L50</f>
        <v>1</v>
      </c>
      <c r="AB50" s="4" t="b">
        <f>SUMIF('Final FTE BGBP'!$C$3:$BW$3,'Cross Check'!AB$4,'Final FTE BGBP'!$C50:$BW50)='Final FTE By Grade'!M50</f>
        <v>1</v>
      </c>
      <c r="AC50" s="4" t="b">
        <f>SUMIF('Final FTE BGBP'!$C$3:$BW$3,'Cross Check'!AC$4,'Final FTE BGBP'!$C50:$BW50)='Final FTE By Grade'!N50</f>
        <v>1</v>
      </c>
      <c r="AD50" s="4" t="b">
        <f>SUMIF('Final FTE BGBP'!$C$3:$BW$3,'Cross Check'!AD$4,'Final FTE BGBP'!$C50:$BW50)='Final FTE By Grade'!O50</f>
        <v>1</v>
      </c>
      <c r="AE50" s="4" t="b">
        <f>SUMIF('Final FTE BGBP'!$C$3:$BW$3,'Cross Check'!AE$4,'Final FTE BGBP'!$C50:$BW50)='Final FTE By Grade'!P50</f>
        <v>1</v>
      </c>
      <c r="AK50" s="48"/>
    </row>
    <row r="51" spans="1:37" ht="15">
      <c r="A51">
        <v>47</v>
      </c>
      <c r="B51" t="s">
        <v>58</v>
      </c>
      <c r="C51" s="1" t="b">
        <f>'Final FTE By Grade'!Q51='Final FTE By Prog'!M51</f>
        <v>1</v>
      </c>
      <c r="D51" s="1" t="b">
        <f>'Final FTE By Prog'!M51='Final FTE BGBP'!BX51</f>
        <v>1</v>
      </c>
      <c r="E51" s="1" t="b">
        <f>'Final FTE By Grade'!Q51='Final FTE BGBP'!BX51</f>
        <v>1</v>
      </c>
      <c r="G51" t="b">
        <f>SUMIF('Final FTE BGBP'!$C$2:$BW$2,'Cross Check'!G$4,'Final FTE BGBP'!$C51:$BW51)='Final FTE By Prog'!C51</f>
        <v>1</v>
      </c>
      <c r="H51" t="b">
        <f>SUMIF('Final FTE BGBP'!$C$2:$BW$2,'Cross Check'!H$4,'Final FTE BGBP'!$C51:$BW51)='Final FTE By Prog'!D51</f>
        <v>1</v>
      </c>
      <c r="I51" t="b">
        <f>SUMIF('Final FTE BGBP'!$C$2:$BW$2,'Cross Check'!I$4,'Final FTE BGBP'!$C51:$BW51)='Final FTE By Prog'!E51</f>
        <v>1</v>
      </c>
      <c r="J51" t="b">
        <f>SUMIF('Final FTE BGBP'!$C$2:$BW$2,'Cross Check'!J$4,'Final FTE BGBP'!$C51:$BW51)='Final FTE By Prog'!F51</f>
        <v>1</v>
      </c>
      <c r="K51" t="b">
        <f>SUMIF('Final FTE BGBP'!$C$2:$BW$2,'Cross Check'!K$4,'Final FTE BGBP'!$C51:$BW51)='Final FTE By Prog'!G51</f>
        <v>1</v>
      </c>
      <c r="L51" t="b">
        <f>SUMIF('Final FTE BGBP'!$C$2:$BW$2,'Cross Check'!L$4,'Final FTE BGBP'!$C51:$BW51)='Final FTE By Prog'!H51</f>
        <v>1</v>
      </c>
      <c r="M51" t="b">
        <f>SUMIF('Final FTE BGBP'!$C$2:$BW$2,'Cross Check'!M$4,'Final FTE BGBP'!$C51:$BW51)='Final FTE By Prog'!I51</f>
        <v>1</v>
      </c>
      <c r="N51" t="b">
        <f>SUMIF('Final FTE BGBP'!$C$2:$BW$2,'Cross Check'!N$4,'Final FTE BGBP'!$C51:$BW51)='Final FTE By Prog'!J51</f>
        <v>1</v>
      </c>
      <c r="O51" t="b">
        <f>SUMIF('Final FTE BGBP'!$C$2:$BW$2,'Cross Check'!O$4,'Final FTE BGBP'!$C51:$BW51)='Final FTE By Prog'!K51</f>
        <v>1</v>
      </c>
      <c r="P51" t="b">
        <f>SUMIF('Final FTE BGBP'!$C$2:$BW$2,'Cross Check'!P$4,'Final FTE BGBP'!$C51:$BW51)='Final FTE By Prog'!L51</f>
        <v>1</v>
      </c>
      <c r="R51" s="4" t="b">
        <f>SUMIF('Final FTE BGBP'!$C$3:$BW$3,'Cross Check'!R$4,'Final FTE BGBP'!$C51:$BW51)='Final FTE By Grade'!C51</f>
        <v>1</v>
      </c>
      <c r="S51" s="4" t="b">
        <f>SUMIF('Final FTE BGBP'!$C$3:$BW$3,'Cross Check'!S$4,'Final FTE BGBP'!$C51:$BW51)='Final FTE By Grade'!D51</f>
        <v>1</v>
      </c>
      <c r="T51" s="4" t="b">
        <f>SUMIF('Final FTE BGBP'!$C$3:$BW$3,'Cross Check'!T$4,'Final FTE BGBP'!$C51:$BW51)='Final FTE By Grade'!E51</f>
        <v>1</v>
      </c>
      <c r="U51" s="4" t="b">
        <f>SUMIF('Final FTE BGBP'!$C$3:$BW$3,'Cross Check'!U$4,'Final FTE BGBP'!$C51:$BW51)='Final FTE By Grade'!F51</f>
        <v>1</v>
      </c>
      <c r="V51" s="4" t="b">
        <f>SUMIF('Final FTE BGBP'!$C$3:$BW$3,'Cross Check'!V$4,'Final FTE BGBP'!$C51:$BW51)='Final FTE By Grade'!G51</f>
        <v>1</v>
      </c>
      <c r="W51" s="4" t="b">
        <f>SUMIF('Final FTE BGBP'!$C$3:$BW$3,'Cross Check'!W$4,'Final FTE BGBP'!$C51:$BW51)='Final FTE By Grade'!H51</f>
        <v>1</v>
      </c>
      <c r="X51" s="4" t="b">
        <f>SUMIF('Final FTE BGBP'!$C$3:$BW$3,'Cross Check'!X$4,'Final FTE BGBP'!$C51:$BW51)='Final FTE By Grade'!I51</f>
        <v>1</v>
      </c>
      <c r="Y51" s="4" t="b">
        <f>SUMIF('Final FTE BGBP'!$C$3:$BW$3,'Cross Check'!Y$4,'Final FTE BGBP'!$C51:$BW51)='Final FTE By Grade'!J51</f>
        <v>1</v>
      </c>
      <c r="Z51" s="4" t="b">
        <f>SUMIF('Final FTE BGBP'!$C$3:$BW$3,'Cross Check'!Z$4,'Final FTE BGBP'!$C51:$BW51)='Final FTE By Grade'!K51</f>
        <v>1</v>
      </c>
      <c r="AA51" s="4" t="b">
        <f>SUMIF('Final FTE BGBP'!$C$3:$BW$3,'Cross Check'!AA$4,'Final FTE BGBP'!$C51:$BW51)='Final FTE By Grade'!L51</f>
        <v>1</v>
      </c>
      <c r="AB51" s="4" t="b">
        <f>SUMIF('Final FTE BGBP'!$C$3:$BW$3,'Cross Check'!AB$4,'Final FTE BGBP'!$C51:$BW51)='Final FTE By Grade'!M51</f>
        <v>1</v>
      </c>
      <c r="AC51" s="4" t="b">
        <f>SUMIF('Final FTE BGBP'!$C$3:$BW$3,'Cross Check'!AC$4,'Final FTE BGBP'!$C51:$BW51)='Final FTE By Grade'!N51</f>
        <v>1</v>
      </c>
      <c r="AD51" s="4" t="b">
        <f>SUMIF('Final FTE BGBP'!$C$3:$BW$3,'Cross Check'!AD$4,'Final FTE BGBP'!$C51:$BW51)='Final FTE By Grade'!O51</f>
        <v>1</v>
      </c>
      <c r="AE51" s="4" t="b">
        <f>SUMIF('Final FTE BGBP'!$C$3:$BW$3,'Cross Check'!AE$4,'Final FTE BGBP'!$C51:$BW51)='Final FTE By Grade'!P51</f>
        <v>1</v>
      </c>
      <c r="AK51" s="48"/>
    </row>
    <row r="52" spans="1:37" ht="15">
      <c r="A52">
        <v>48</v>
      </c>
      <c r="B52" s="3" t="s">
        <v>59</v>
      </c>
      <c r="C52" s="1" t="b">
        <f>'Final FTE By Grade'!Q52='Final FTE By Prog'!M52</f>
        <v>1</v>
      </c>
      <c r="D52" s="1" t="b">
        <f>'Final FTE By Prog'!M52='Final FTE BGBP'!BX52</f>
        <v>1</v>
      </c>
      <c r="E52" s="1" t="b">
        <f>'Final FTE By Grade'!Q52='Final FTE BGBP'!BX52</f>
        <v>1</v>
      </c>
      <c r="G52" t="b">
        <f>SUMIF('Final FTE BGBP'!$C$2:$BW$2,'Cross Check'!G$4,'Final FTE BGBP'!$C52:$BW52)='Final FTE By Prog'!C52</f>
        <v>1</v>
      </c>
      <c r="H52" t="b">
        <f>SUMIF('Final FTE BGBP'!$C$2:$BW$2,'Cross Check'!H$4,'Final FTE BGBP'!$C52:$BW52)='Final FTE By Prog'!D52</f>
        <v>1</v>
      </c>
      <c r="I52" t="b">
        <f>SUMIF('Final FTE BGBP'!$C$2:$BW$2,'Cross Check'!I$4,'Final FTE BGBP'!$C52:$BW52)='Final FTE By Prog'!E52</f>
        <v>1</v>
      </c>
      <c r="J52" t="b">
        <f>SUMIF('Final FTE BGBP'!$C$2:$BW$2,'Cross Check'!J$4,'Final FTE BGBP'!$C52:$BW52)='Final FTE By Prog'!F52</f>
        <v>1</v>
      </c>
      <c r="K52" t="b">
        <f>SUMIF('Final FTE BGBP'!$C$2:$BW$2,'Cross Check'!K$4,'Final FTE BGBP'!$C52:$BW52)='Final FTE By Prog'!G52</f>
        <v>1</v>
      </c>
      <c r="L52" t="b">
        <f>SUMIF('Final FTE BGBP'!$C$2:$BW$2,'Cross Check'!L$4,'Final FTE BGBP'!$C52:$BW52)='Final FTE By Prog'!H52</f>
        <v>1</v>
      </c>
      <c r="M52" t="b">
        <f>SUMIF('Final FTE BGBP'!$C$2:$BW$2,'Cross Check'!M$4,'Final FTE BGBP'!$C52:$BW52)='Final FTE By Prog'!I52</f>
        <v>1</v>
      </c>
      <c r="N52" t="b">
        <f>SUMIF('Final FTE BGBP'!$C$2:$BW$2,'Cross Check'!N$4,'Final FTE BGBP'!$C52:$BW52)='Final FTE By Prog'!J52</f>
        <v>1</v>
      </c>
      <c r="O52" t="b">
        <f>SUMIF('Final FTE BGBP'!$C$2:$BW$2,'Cross Check'!O$4,'Final FTE BGBP'!$C52:$BW52)='Final FTE By Prog'!K52</f>
        <v>1</v>
      </c>
      <c r="P52" t="b">
        <f>SUMIF('Final FTE BGBP'!$C$2:$BW$2,'Cross Check'!P$4,'Final FTE BGBP'!$C52:$BW52)='Final FTE By Prog'!L52</f>
        <v>1</v>
      </c>
      <c r="R52" s="4" t="b">
        <f>SUMIF('Final FTE BGBP'!$C$3:$BW$3,'Cross Check'!R$4,'Final FTE BGBP'!$C52:$BW52)='Final FTE By Grade'!C52</f>
        <v>1</v>
      </c>
      <c r="S52" s="4" t="b">
        <f>SUMIF('Final FTE BGBP'!$C$3:$BW$3,'Cross Check'!S$4,'Final FTE BGBP'!$C52:$BW52)='Final FTE By Grade'!D52</f>
        <v>1</v>
      </c>
      <c r="T52" s="4" t="b">
        <f>SUMIF('Final FTE BGBP'!$C$3:$BW$3,'Cross Check'!T$4,'Final FTE BGBP'!$C52:$BW52)='Final FTE By Grade'!E52</f>
        <v>1</v>
      </c>
      <c r="U52" s="4" t="b">
        <f>SUMIF('Final FTE BGBP'!$C$3:$BW$3,'Cross Check'!U$4,'Final FTE BGBP'!$C52:$BW52)='Final FTE By Grade'!F52</f>
        <v>1</v>
      </c>
      <c r="V52" s="4" t="b">
        <f>SUMIF('Final FTE BGBP'!$C$3:$BW$3,'Cross Check'!V$4,'Final FTE BGBP'!$C52:$BW52)='Final FTE By Grade'!G52</f>
        <v>1</v>
      </c>
      <c r="W52" s="4" t="b">
        <f>SUMIF('Final FTE BGBP'!$C$3:$BW$3,'Cross Check'!W$4,'Final FTE BGBP'!$C52:$BW52)='Final FTE By Grade'!H52</f>
        <v>1</v>
      </c>
      <c r="X52" s="4" t="b">
        <f>SUMIF('Final FTE BGBP'!$C$3:$BW$3,'Cross Check'!X$4,'Final FTE BGBP'!$C52:$BW52)='Final FTE By Grade'!I52</f>
        <v>1</v>
      </c>
      <c r="Y52" s="4" t="b">
        <f>SUMIF('Final FTE BGBP'!$C$3:$BW$3,'Cross Check'!Y$4,'Final FTE BGBP'!$C52:$BW52)='Final FTE By Grade'!J52</f>
        <v>1</v>
      </c>
      <c r="Z52" s="4" t="b">
        <f>SUMIF('Final FTE BGBP'!$C$3:$BW$3,'Cross Check'!Z$4,'Final FTE BGBP'!$C52:$BW52)='Final FTE By Grade'!K52</f>
        <v>1</v>
      </c>
      <c r="AA52" s="4" t="b">
        <f>SUMIF('Final FTE BGBP'!$C$3:$BW$3,'Cross Check'!AA$4,'Final FTE BGBP'!$C52:$BW52)='Final FTE By Grade'!L52</f>
        <v>1</v>
      </c>
      <c r="AB52" s="4" t="b">
        <f>SUMIF('Final FTE BGBP'!$C$3:$BW$3,'Cross Check'!AB$4,'Final FTE BGBP'!$C52:$BW52)='Final FTE By Grade'!M52</f>
        <v>1</v>
      </c>
      <c r="AC52" s="4" t="b">
        <f>SUMIF('Final FTE BGBP'!$C$3:$BW$3,'Cross Check'!AC$4,'Final FTE BGBP'!$C52:$BW52)='Final FTE By Grade'!N52</f>
        <v>1</v>
      </c>
      <c r="AD52" s="4" t="b">
        <f>SUMIF('Final FTE BGBP'!$C$3:$BW$3,'Cross Check'!AD$4,'Final FTE BGBP'!$C52:$BW52)='Final FTE By Grade'!O52</f>
        <v>1</v>
      </c>
      <c r="AE52" s="4" t="b">
        <f>SUMIF('Final FTE BGBP'!$C$3:$BW$3,'Cross Check'!AE$4,'Final FTE BGBP'!$C52:$BW52)='Final FTE By Grade'!P52</f>
        <v>1</v>
      </c>
      <c r="AK52" s="48"/>
    </row>
    <row r="53" spans="1:37" ht="15">
      <c r="A53">
        <v>49</v>
      </c>
      <c r="B53" t="s">
        <v>60</v>
      </c>
      <c r="C53" s="1" t="b">
        <f>'Final FTE By Grade'!Q53='Final FTE By Prog'!M53</f>
        <v>1</v>
      </c>
      <c r="D53" s="1" t="b">
        <f>'Final FTE By Prog'!M53='Final FTE BGBP'!BX53</f>
        <v>1</v>
      </c>
      <c r="E53" s="1" t="b">
        <f>'Final FTE By Grade'!Q53='Final FTE BGBP'!BX53</f>
        <v>1</v>
      </c>
      <c r="G53" t="b">
        <f>SUMIF('Final FTE BGBP'!$C$2:$BW$2,'Cross Check'!G$4,'Final FTE BGBP'!$C53:$BW53)='Final FTE By Prog'!C53</f>
        <v>1</v>
      </c>
      <c r="H53" t="b">
        <f>SUMIF('Final FTE BGBP'!$C$2:$BW$2,'Cross Check'!H$4,'Final FTE BGBP'!$C53:$BW53)='Final FTE By Prog'!D53</f>
        <v>1</v>
      </c>
      <c r="I53" t="b">
        <f>SUMIF('Final FTE BGBP'!$C$2:$BW$2,'Cross Check'!I$4,'Final FTE BGBP'!$C53:$BW53)='Final FTE By Prog'!E53</f>
        <v>1</v>
      </c>
      <c r="J53" t="b">
        <f>SUMIF('Final FTE BGBP'!$C$2:$BW$2,'Cross Check'!J$4,'Final FTE BGBP'!$C53:$BW53)='Final FTE By Prog'!F53</f>
        <v>1</v>
      </c>
      <c r="K53" t="b">
        <f>SUMIF('Final FTE BGBP'!$C$2:$BW$2,'Cross Check'!K$4,'Final FTE BGBP'!$C53:$BW53)='Final FTE By Prog'!G53</f>
        <v>1</v>
      </c>
      <c r="L53" t="b">
        <f>SUMIF('Final FTE BGBP'!$C$2:$BW$2,'Cross Check'!L$4,'Final FTE BGBP'!$C53:$BW53)='Final FTE By Prog'!H53</f>
        <v>1</v>
      </c>
      <c r="M53" t="b">
        <f>SUMIF('Final FTE BGBP'!$C$2:$BW$2,'Cross Check'!M$4,'Final FTE BGBP'!$C53:$BW53)='Final FTE By Prog'!I53</f>
        <v>1</v>
      </c>
      <c r="N53" t="b">
        <f>SUMIF('Final FTE BGBP'!$C$2:$BW$2,'Cross Check'!N$4,'Final FTE BGBP'!$C53:$BW53)='Final FTE By Prog'!J53</f>
        <v>1</v>
      </c>
      <c r="O53" t="b">
        <f>SUMIF('Final FTE BGBP'!$C$2:$BW$2,'Cross Check'!O$4,'Final FTE BGBP'!$C53:$BW53)='Final FTE By Prog'!K53</f>
        <v>1</v>
      </c>
      <c r="P53" t="b">
        <f>SUMIF('Final FTE BGBP'!$C$2:$BW$2,'Cross Check'!P$4,'Final FTE BGBP'!$C53:$BW53)='Final FTE By Prog'!L53</f>
        <v>1</v>
      </c>
      <c r="R53" s="4" t="b">
        <f>SUMIF('Final FTE BGBP'!$C$3:$BW$3,'Cross Check'!R$4,'Final FTE BGBP'!$C53:$BW53)='Final FTE By Grade'!C53</f>
        <v>1</v>
      </c>
      <c r="S53" s="4" t="b">
        <f>SUMIF('Final FTE BGBP'!$C$3:$BW$3,'Cross Check'!S$4,'Final FTE BGBP'!$C53:$BW53)='Final FTE By Grade'!D53</f>
        <v>1</v>
      </c>
      <c r="T53" s="4" t="b">
        <f>SUMIF('Final FTE BGBP'!$C$3:$BW$3,'Cross Check'!T$4,'Final FTE BGBP'!$C53:$BW53)='Final FTE By Grade'!E53</f>
        <v>1</v>
      </c>
      <c r="U53" s="4" t="b">
        <f>SUMIF('Final FTE BGBP'!$C$3:$BW$3,'Cross Check'!U$4,'Final FTE BGBP'!$C53:$BW53)='Final FTE By Grade'!F53</f>
        <v>1</v>
      </c>
      <c r="V53" s="4" t="b">
        <f>SUMIF('Final FTE BGBP'!$C$3:$BW$3,'Cross Check'!V$4,'Final FTE BGBP'!$C53:$BW53)='Final FTE By Grade'!G53</f>
        <v>1</v>
      </c>
      <c r="W53" s="4" t="b">
        <f>SUMIF('Final FTE BGBP'!$C$3:$BW$3,'Cross Check'!W$4,'Final FTE BGBP'!$C53:$BW53)='Final FTE By Grade'!H53</f>
        <v>1</v>
      </c>
      <c r="X53" s="4" t="b">
        <f>SUMIF('Final FTE BGBP'!$C$3:$BW$3,'Cross Check'!X$4,'Final FTE BGBP'!$C53:$BW53)='Final FTE By Grade'!I53</f>
        <v>1</v>
      </c>
      <c r="Y53" s="4" t="b">
        <f>SUMIF('Final FTE BGBP'!$C$3:$BW$3,'Cross Check'!Y$4,'Final FTE BGBP'!$C53:$BW53)='Final FTE By Grade'!J53</f>
        <v>1</v>
      </c>
      <c r="Z53" s="4" t="b">
        <f>SUMIF('Final FTE BGBP'!$C$3:$BW$3,'Cross Check'!Z$4,'Final FTE BGBP'!$C53:$BW53)='Final FTE By Grade'!K53</f>
        <v>1</v>
      </c>
      <c r="AA53" s="4" t="b">
        <f>SUMIF('Final FTE BGBP'!$C$3:$BW$3,'Cross Check'!AA$4,'Final FTE BGBP'!$C53:$BW53)='Final FTE By Grade'!L53</f>
        <v>1</v>
      </c>
      <c r="AB53" s="4" t="b">
        <f>SUMIF('Final FTE BGBP'!$C$3:$BW$3,'Cross Check'!AB$4,'Final FTE BGBP'!$C53:$BW53)='Final FTE By Grade'!M53</f>
        <v>1</v>
      </c>
      <c r="AC53" s="4" t="b">
        <f>SUMIF('Final FTE BGBP'!$C$3:$BW$3,'Cross Check'!AC$4,'Final FTE BGBP'!$C53:$BW53)='Final FTE By Grade'!N53</f>
        <v>1</v>
      </c>
      <c r="AD53" s="4" t="b">
        <f>SUMIF('Final FTE BGBP'!$C$3:$BW$3,'Cross Check'!AD$4,'Final FTE BGBP'!$C53:$BW53)='Final FTE By Grade'!O53</f>
        <v>1</v>
      </c>
      <c r="AE53" s="4" t="b">
        <f>SUMIF('Final FTE BGBP'!$C$3:$BW$3,'Cross Check'!AE$4,'Final FTE BGBP'!$C53:$BW53)='Final FTE By Grade'!P53</f>
        <v>1</v>
      </c>
      <c r="AK53" s="48"/>
    </row>
    <row r="54" spans="1:37" ht="15">
      <c r="A54">
        <v>50</v>
      </c>
      <c r="B54" t="s">
        <v>61</v>
      </c>
      <c r="C54" s="1" t="b">
        <f>'Final FTE By Grade'!Q54='Final FTE By Prog'!M54</f>
        <v>1</v>
      </c>
      <c r="D54" s="1" t="b">
        <f>'Final FTE By Prog'!M54='Final FTE BGBP'!BX54</f>
        <v>1</v>
      </c>
      <c r="E54" s="1" t="b">
        <f>'Final FTE By Grade'!Q54='Final FTE BGBP'!BX54</f>
        <v>1</v>
      </c>
      <c r="G54" t="b">
        <f>SUMIF('Final FTE BGBP'!$C$2:$BW$2,'Cross Check'!G$4,'Final FTE BGBP'!$C54:$BW54)='Final FTE By Prog'!C54</f>
        <v>1</v>
      </c>
      <c r="H54" t="b">
        <f>SUMIF('Final FTE BGBP'!$C$2:$BW$2,'Cross Check'!H$4,'Final FTE BGBP'!$C54:$BW54)='Final FTE By Prog'!D54</f>
        <v>1</v>
      </c>
      <c r="I54" t="b">
        <f>SUMIF('Final FTE BGBP'!$C$2:$BW$2,'Cross Check'!I$4,'Final FTE BGBP'!$C54:$BW54)='Final FTE By Prog'!E54</f>
        <v>1</v>
      </c>
      <c r="J54" t="b">
        <f>SUMIF('Final FTE BGBP'!$C$2:$BW$2,'Cross Check'!J$4,'Final FTE BGBP'!$C54:$BW54)='Final FTE By Prog'!F54</f>
        <v>1</v>
      </c>
      <c r="K54" t="b">
        <f>SUMIF('Final FTE BGBP'!$C$2:$BW$2,'Cross Check'!K$4,'Final FTE BGBP'!$C54:$BW54)='Final FTE By Prog'!G54</f>
        <v>1</v>
      </c>
      <c r="L54" t="b">
        <f>SUMIF('Final FTE BGBP'!$C$2:$BW$2,'Cross Check'!L$4,'Final FTE BGBP'!$C54:$BW54)='Final FTE By Prog'!H54</f>
        <v>1</v>
      </c>
      <c r="M54" t="b">
        <f>SUMIF('Final FTE BGBP'!$C$2:$BW$2,'Cross Check'!M$4,'Final FTE BGBP'!$C54:$BW54)='Final FTE By Prog'!I54</f>
        <v>1</v>
      </c>
      <c r="N54" t="b">
        <f>SUMIF('Final FTE BGBP'!$C$2:$BW$2,'Cross Check'!N$4,'Final FTE BGBP'!$C54:$BW54)='Final FTE By Prog'!J54</f>
        <v>1</v>
      </c>
      <c r="O54" t="b">
        <f>SUMIF('Final FTE BGBP'!$C$2:$BW$2,'Cross Check'!O$4,'Final FTE BGBP'!$C54:$BW54)='Final FTE By Prog'!K54</f>
        <v>1</v>
      </c>
      <c r="P54" t="b">
        <f>SUMIF('Final FTE BGBP'!$C$2:$BW$2,'Cross Check'!P$4,'Final FTE BGBP'!$C54:$BW54)='Final FTE By Prog'!L54</f>
        <v>1</v>
      </c>
      <c r="R54" s="4" t="b">
        <f>SUMIF('Final FTE BGBP'!$C$3:$BW$3,'Cross Check'!R$4,'Final FTE BGBP'!$C54:$BW54)='Final FTE By Grade'!C54</f>
        <v>1</v>
      </c>
      <c r="S54" s="4" t="b">
        <f>SUMIF('Final FTE BGBP'!$C$3:$BW$3,'Cross Check'!S$4,'Final FTE BGBP'!$C54:$BW54)='Final FTE By Grade'!D54</f>
        <v>1</v>
      </c>
      <c r="T54" s="4" t="b">
        <f>SUMIF('Final FTE BGBP'!$C$3:$BW$3,'Cross Check'!T$4,'Final FTE BGBP'!$C54:$BW54)='Final FTE By Grade'!E54</f>
        <v>1</v>
      </c>
      <c r="U54" s="4" t="b">
        <f>SUMIF('Final FTE BGBP'!$C$3:$BW$3,'Cross Check'!U$4,'Final FTE BGBP'!$C54:$BW54)='Final FTE By Grade'!F54</f>
        <v>1</v>
      </c>
      <c r="V54" s="4" t="b">
        <f>SUMIF('Final FTE BGBP'!$C$3:$BW$3,'Cross Check'!V$4,'Final FTE BGBP'!$C54:$BW54)='Final FTE By Grade'!G54</f>
        <v>1</v>
      </c>
      <c r="W54" s="4" t="b">
        <f>SUMIF('Final FTE BGBP'!$C$3:$BW$3,'Cross Check'!W$4,'Final FTE BGBP'!$C54:$BW54)='Final FTE By Grade'!H54</f>
        <v>1</v>
      </c>
      <c r="X54" s="4" t="b">
        <f>SUMIF('Final FTE BGBP'!$C$3:$BW$3,'Cross Check'!X$4,'Final FTE BGBP'!$C54:$BW54)='Final FTE By Grade'!I54</f>
        <v>1</v>
      </c>
      <c r="Y54" s="4" t="b">
        <f>SUMIF('Final FTE BGBP'!$C$3:$BW$3,'Cross Check'!Y$4,'Final FTE BGBP'!$C54:$BW54)='Final FTE By Grade'!J54</f>
        <v>1</v>
      </c>
      <c r="Z54" s="4" t="b">
        <f>SUMIF('Final FTE BGBP'!$C$3:$BW$3,'Cross Check'!Z$4,'Final FTE BGBP'!$C54:$BW54)='Final FTE By Grade'!K54</f>
        <v>1</v>
      </c>
      <c r="AA54" s="4" t="b">
        <f>SUMIF('Final FTE BGBP'!$C$3:$BW$3,'Cross Check'!AA$4,'Final FTE BGBP'!$C54:$BW54)='Final FTE By Grade'!L54</f>
        <v>1</v>
      </c>
      <c r="AB54" s="4" t="b">
        <f>SUMIF('Final FTE BGBP'!$C$3:$BW$3,'Cross Check'!AB$4,'Final FTE BGBP'!$C54:$BW54)='Final FTE By Grade'!M54</f>
        <v>1</v>
      </c>
      <c r="AC54" s="4" t="b">
        <f>SUMIF('Final FTE BGBP'!$C$3:$BW$3,'Cross Check'!AC$4,'Final FTE BGBP'!$C54:$BW54)='Final FTE By Grade'!N54</f>
        <v>1</v>
      </c>
      <c r="AD54" s="4" t="b">
        <f>SUMIF('Final FTE BGBP'!$C$3:$BW$3,'Cross Check'!AD$4,'Final FTE BGBP'!$C54:$BW54)='Final FTE By Grade'!O54</f>
        <v>1</v>
      </c>
      <c r="AE54" s="4" t="b">
        <f>SUMIF('Final FTE BGBP'!$C$3:$BW$3,'Cross Check'!AE$4,'Final FTE BGBP'!$C54:$BW54)='Final FTE By Grade'!P54</f>
        <v>1</v>
      </c>
      <c r="AK54" s="48"/>
    </row>
    <row r="55" spans="1:37" ht="15">
      <c r="A55">
        <v>51</v>
      </c>
      <c r="B55" t="s">
        <v>62</v>
      </c>
      <c r="C55" s="1" t="b">
        <f>'Final FTE By Grade'!Q55='Final FTE By Prog'!M55</f>
        <v>1</v>
      </c>
      <c r="D55" s="1" t="b">
        <f>'Final FTE By Prog'!M55='Final FTE BGBP'!BX55</f>
        <v>1</v>
      </c>
      <c r="E55" s="1" t="b">
        <f>'Final FTE By Grade'!Q55='Final FTE BGBP'!BX55</f>
        <v>1</v>
      </c>
      <c r="G55" t="b">
        <f>SUMIF('Final FTE BGBP'!$C$2:$BW$2,'Cross Check'!G$4,'Final FTE BGBP'!$C55:$BW55)='Final FTE By Prog'!C55</f>
        <v>1</v>
      </c>
      <c r="H55" t="b">
        <f>SUMIF('Final FTE BGBP'!$C$2:$BW$2,'Cross Check'!H$4,'Final FTE BGBP'!$C55:$BW55)='Final FTE By Prog'!D55</f>
        <v>1</v>
      </c>
      <c r="I55" t="b">
        <f>SUMIF('Final FTE BGBP'!$C$2:$BW$2,'Cross Check'!I$4,'Final FTE BGBP'!$C55:$BW55)='Final FTE By Prog'!E55</f>
        <v>1</v>
      </c>
      <c r="J55" t="b">
        <f>SUMIF('Final FTE BGBP'!$C$2:$BW$2,'Cross Check'!J$4,'Final FTE BGBP'!$C55:$BW55)='Final FTE By Prog'!F55</f>
        <v>1</v>
      </c>
      <c r="K55" t="b">
        <f>SUMIF('Final FTE BGBP'!$C$2:$BW$2,'Cross Check'!K$4,'Final FTE BGBP'!$C55:$BW55)='Final FTE By Prog'!G55</f>
        <v>1</v>
      </c>
      <c r="L55" t="b">
        <f>SUMIF('Final FTE BGBP'!$C$2:$BW$2,'Cross Check'!L$4,'Final FTE BGBP'!$C55:$BW55)='Final FTE By Prog'!H55</f>
        <v>1</v>
      </c>
      <c r="M55" t="b">
        <f>SUMIF('Final FTE BGBP'!$C$2:$BW$2,'Cross Check'!M$4,'Final FTE BGBP'!$C55:$BW55)='Final FTE By Prog'!I55</f>
        <v>1</v>
      </c>
      <c r="N55" t="b">
        <f>SUMIF('Final FTE BGBP'!$C$2:$BW$2,'Cross Check'!N$4,'Final FTE BGBP'!$C55:$BW55)='Final FTE By Prog'!J55</f>
        <v>1</v>
      </c>
      <c r="O55" t="b">
        <f>SUMIF('Final FTE BGBP'!$C$2:$BW$2,'Cross Check'!O$4,'Final FTE BGBP'!$C55:$BW55)='Final FTE By Prog'!K55</f>
        <v>1</v>
      </c>
      <c r="P55" t="b">
        <f>SUMIF('Final FTE BGBP'!$C$2:$BW$2,'Cross Check'!P$4,'Final FTE BGBP'!$C55:$BW55)='Final FTE By Prog'!L55</f>
        <v>1</v>
      </c>
      <c r="R55" s="4" t="b">
        <f>SUMIF('Final FTE BGBP'!$C$3:$BW$3,'Cross Check'!R$4,'Final FTE BGBP'!$C55:$BW55)='Final FTE By Grade'!C55</f>
        <v>1</v>
      </c>
      <c r="S55" s="4" t="b">
        <f>SUMIF('Final FTE BGBP'!$C$3:$BW$3,'Cross Check'!S$4,'Final FTE BGBP'!$C55:$BW55)='Final FTE By Grade'!D55</f>
        <v>1</v>
      </c>
      <c r="T55" s="4" t="b">
        <f>SUMIF('Final FTE BGBP'!$C$3:$BW$3,'Cross Check'!T$4,'Final FTE BGBP'!$C55:$BW55)='Final FTE By Grade'!E55</f>
        <v>1</v>
      </c>
      <c r="U55" s="4" t="b">
        <f>SUMIF('Final FTE BGBP'!$C$3:$BW$3,'Cross Check'!U$4,'Final FTE BGBP'!$C55:$BW55)='Final FTE By Grade'!F55</f>
        <v>1</v>
      </c>
      <c r="V55" s="4" t="b">
        <f>SUMIF('Final FTE BGBP'!$C$3:$BW$3,'Cross Check'!V$4,'Final FTE BGBP'!$C55:$BW55)='Final FTE By Grade'!G55</f>
        <v>1</v>
      </c>
      <c r="W55" s="4" t="b">
        <f>SUMIF('Final FTE BGBP'!$C$3:$BW$3,'Cross Check'!W$4,'Final FTE BGBP'!$C55:$BW55)='Final FTE By Grade'!H55</f>
        <v>1</v>
      </c>
      <c r="X55" s="4" t="b">
        <f>SUMIF('Final FTE BGBP'!$C$3:$BW$3,'Cross Check'!X$4,'Final FTE BGBP'!$C55:$BW55)='Final FTE By Grade'!I55</f>
        <v>1</v>
      </c>
      <c r="Y55" s="4" t="b">
        <f>SUMIF('Final FTE BGBP'!$C$3:$BW$3,'Cross Check'!Y$4,'Final FTE BGBP'!$C55:$BW55)='Final FTE By Grade'!J55</f>
        <v>1</v>
      </c>
      <c r="Z55" s="4" t="b">
        <f>SUMIF('Final FTE BGBP'!$C$3:$BW$3,'Cross Check'!Z$4,'Final FTE BGBP'!$C55:$BW55)='Final FTE By Grade'!K55</f>
        <v>1</v>
      </c>
      <c r="AA55" s="4" t="b">
        <f>SUMIF('Final FTE BGBP'!$C$3:$BW$3,'Cross Check'!AA$4,'Final FTE BGBP'!$C55:$BW55)='Final FTE By Grade'!L55</f>
        <v>1</v>
      </c>
      <c r="AB55" s="4" t="b">
        <f>SUMIF('Final FTE BGBP'!$C$3:$BW$3,'Cross Check'!AB$4,'Final FTE BGBP'!$C55:$BW55)='Final FTE By Grade'!M55</f>
        <v>1</v>
      </c>
      <c r="AC55" s="4" t="b">
        <f>SUMIF('Final FTE BGBP'!$C$3:$BW$3,'Cross Check'!AC$4,'Final FTE BGBP'!$C55:$BW55)='Final FTE By Grade'!N55</f>
        <v>1</v>
      </c>
      <c r="AD55" s="4" t="b">
        <f>SUMIF('Final FTE BGBP'!$C$3:$BW$3,'Cross Check'!AD$4,'Final FTE BGBP'!$C55:$BW55)='Final FTE By Grade'!O55</f>
        <v>1</v>
      </c>
      <c r="AE55" s="4" t="b">
        <f>SUMIF('Final FTE BGBP'!$C$3:$BW$3,'Cross Check'!AE$4,'Final FTE BGBP'!$C55:$BW55)='Final FTE By Grade'!P55</f>
        <v>1</v>
      </c>
      <c r="AK55" s="48"/>
    </row>
    <row r="56" spans="1:37" ht="15">
      <c r="A56">
        <v>52</v>
      </c>
      <c r="B56" t="s">
        <v>63</v>
      </c>
      <c r="C56" s="1" t="b">
        <f>'Final FTE By Grade'!Q56='Final FTE By Prog'!M56</f>
        <v>1</v>
      </c>
      <c r="D56" s="1" t="b">
        <f>'Final FTE By Prog'!M56='Final FTE BGBP'!BX56</f>
        <v>1</v>
      </c>
      <c r="E56" s="1" t="b">
        <f>'Final FTE By Grade'!Q56='Final FTE BGBP'!BX56</f>
        <v>1</v>
      </c>
      <c r="G56" t="b">
        <f>SUMIF('Final FTE BGBP'!$C$2:$BW$2,'Cross Check'!G$4,'Final FTE BGBP'!$C56:$BW56)='Final FTE By Prog'!C56</f>
        <v>1</v>
      </c>
      <c r="H56" t="b">
        <f>SUMIF('Final FTE BGBP'!$C$2:$BW$2,'Cross Check'!H$4,'Final FTE BGBP'!$C56:$BW56)='Final FTE By Prog'!D56</f>
        <v>1</v>
      </c>
      <c r="I56" t="b">
        <f>SUMIF('Final FTE BGBP'!$C$2:$BW$2,'Cross Check'!I$4,'Final FTE BGBP'!$C56:$BW56)='Final FTE By Prog'!E56</f>
        <v>1</v>
      </c>
      <c r="J56" t="b">
        <f>SUMIF('Final FTE BGBP'!$C$2:$BW$2,'Cross Check'!J$4,'Final FTE BGBP'!$C56:$BW56)='Final FTE By Prog'!F56</f>
        <v>1</v>
      </c>
      <c r="K56" t="b">
        <f>SUMIF('Final FTE BGBP'!$C$2:$BW$2,'Cross Check'!K$4,'Final FTE BGBP'!$C56:$BW56)='Final FTE By Prog'!G56</f>
        <v>1</v>
      </c>
      <c r="L56" t="b">
        <f>SUMIF('Final FTE BGBP'!$C$2:$BW$2,'Cross Check'!L$4,'Final FTE BGBP'!$C56:$BW56)='Final FTE By Prog'!H56</f>
        <v>1</v>
      </c>
      <c r="M56" t="b">
        <f>SUMIF('Final FTE BGBP'!$C$2:$BW$2,'Cross Check'!M$4,'Final FTE BGBP'!$C56:$BW56)='Final FTE By Prog'!I56</f>
        <v>1</v>
      </c>
      <c r="N56" t="b">
        <f>SUMIF('Final FTE BGBP'!$C$2:$BW$2,'Cross Check'!N$4,'Final FTE BGBP'!$C56:$BW56)='Final FTE By Prog'!J56</f>
        <v>1</v>
      </c>
      <c r="O56" t="b">
        <f>SUMIF('Final FTE BGBP'!$C$2:$BW$2,'Cross Check'!O$4,'Final FTE BGBP'!$C56:$BW56)='Final FTE By Prog'!K56</f>
        <v>1</v>
      </c>
      <c r="P56" t="b">
        <f>SUMIF('Final FTE BGBP'!$C$2:$BW$2,'Cross Check'!P$4,'Final FTE BGBP'!$C56:$BW56)='Final FTE By Prog'!L56</f>
        <v>1</v>
      </c>
      <c r="R56" s="4" t="b">
        <f>SUMIF('Final FTE BGBP'!$C$3:$BW$3,'Cross Check'!R$4,'Final FTE BGBP'!$C56:$BW56)='Final FTE By Grade'!C56</f>
        <v>1</v>
      </c>
      <c r="S56" s="4" t="b">
        <f>SUMIF('Final FTE BGBP'!$C$3:$BW$3,'Cross Check'!S$4,'Final FTE BGBP'!$C56:$BW56)='Final FTE By Grade'!D56</f>
        <v>1</v>
      </c>
      <c r="T56" s="4" t="b">
        <f>SUMIF('Final FTE BGBP'!$C$3:$BW$3,'Cross Check'!T$4,'Final FTE BGBP'!$C56:$BW56)='Final FTE By Grade'!E56</f>
        <v>1</v>
      </c>
      <c r="U56" s="4" t="b">
        <f>SUMIF('Final FTE BGBP'!$C$3:$BW$3,'Cross Check'!U$4,'Final FTE BGBP'!$C56:$BW56)='Final FTE By Grade'!F56</f>
        <v>1</v>
      </c>
      <c r="V56" s="4" t="b">
        <f>SUMIF('Final FTE BGBP'!$C$3:$BW$3,'Cross Check'!V$4,'Final FTE BGBP'!$C56:$BW56)='Final FTE By Grade'!G56</f>
        <v>1</v>
      </c>
      <c r="W56" s="4" t="b">
        <f>SUMIF('Final FTE BGBP'!$C$3:$BW$3,'Cross Check'!W$4,'Final FTE BGBP'!$C56:$BW56)='Final FTE By Grade'!H56</f>
        <v>1</v>
      </c>
      <c r="X56" s="4" t="b">
        <f>SUMIF('Final FTE BGBP'!$C$3:$BW$3,'Cross Check'!X$4,'Final FTE BGBP'!$C56:$BW56)='Final FTE By Grade'!I56</f>
        <v>1</v>
      </c>
      <c r="Y56" s="4" t="b">
        <f>SUMIF('Final FTE BGBP'!$C$3:$BW$3,'Cross Check'!Y$4,'Final FTE BGBP'!$C56:$BW56)='Final FTE By Grade'!J56</f>
        <v>1</v>
      </c>
      <c r="Z56" s="4" t="b">
        <f>SUMIF('Final FTE BGBP'!$C$3:$BW$3,'Cross Check'!Z$4,'Final FTE BGBP'!$C56:$BW56)='Final FTE By Grade'!K56</f>
        <v>1</v>
      </c>
      <c r="AA56" s="4" t="b">
        <f>SUMIF('Final FTE BGBP'!$C$3:$BW$3,'Cross Check'!AA$4,'Final FTE BGBP'!$C56:$BW56)='Final FTE By Grade'!L56</f>
        <v>1</v>
      </c>
      <c r="AB56" s="4" t="b">
        <f>SUMIF('Final FTE BGBP'!$C$3:$BW$3,'Cross Check'!AB$4,'Final FTE BGBP'!$C56:$BW56)='Final FTE By Grade'!M56</f>
        <v>1</v>
      </c>
      <c r="AC56" s="4" t="b">
        <f>SUMIF('Final FTE BGBP'!$C$3:$BW$3,'Cross Check'!AC$4,'Final FTE BGBP'!$C56:$BW56)='Final FTE By Grade'!N56</f>
        <v>1</v>
      </c>
      <c r="AD56" s="4" t="b">
        <f>SUMIF('Final FTE BGBP'!$C$3:$BW$3,'Cross Check'!AD$4,'Final FTE BGBP'!$C56:$BW56)='Final FTE By Grade'!O56</f>
        <v>1</v>
      </c>
      <c r="AE56" s="4" t="b">
        <f>SUMIF('Final FTE BGBP'!$C$3:$BW$3,'Cross Check'!AE$4,'Final FTE BGBP'!$C56:$BW56)='Final FTE By Grade'!P56</f>
        <v>1</v>
      </c>
      <c r="AK56" s="48"/>
    </row>
    <row r="57" spans="1:37" ht="15">
      <c r="A57">
        <v>53</v>
      </c>
      <c r="B57" t="s">
        <v>64</v>
      </c>
      <c r="C57" s="1" t="b">
        <f>'Final FTE By Grade'!Q57='Final FTE By Prog'!M57</f>
        <v>1</v>
      </c>
      <c r="D57" s="1" t="b">
        <f>'Final FTE By Prog'!M57='Final FTE BGBP'!BX57</f>
        <v>1</v>
      </c>
      <c r="E57" s="1" t="b">
        <f>'Final FTE By Grade'!Q57='Final FTE BGBP'!BX57</f>
        <v>1</v>
      </c>
      <c r="G57" t="b">
        <f>SUMIF('Final FTE BGBP'!$C$2:$BW$2,'Cross Check'!G$4,'Final FTE BGBP'!$C57:$BW57)='Final FTE By Prog'!C57</f>
        <v>1</v>
      </c>
      <c r="H57" t="b">
        <f>SUMIF('Final FTE BGBP'!$C$2:$BW$2,'Cross Check'!H$4,'Final FTE BGBP'!$C57:$BW57)='Final FTE By Prog'!D57</f>
        <v>1</v>
      </c>
      <c r="I57" t="b">
        <f>SUMIF('Final FTE BGBP'!$C$2:$BW$2,'Cross Check'!I$4,'Final FTE BGBP'!$C57:$BW57)='Final FTE By Prog'!E57</f>
        <v>1</v>
      </c>
      <c r="J57" t="b">
        <f>SUMIF('Final FTE BGBP'!$C$2:$BW$2,'Cross Check'!J$4,'Final FTE BGBP'!$C57:$BW57)='Final FTE By Prog'!F57</f>
        <v>1</v>
      </c>
      <c r="K57" t="b">
        <f>SUMIF('Final FTE BGBP'!$C$2:$BW$2,'Cross Check'!K$4,'Final FTE BGBP'!$C57:$BW57)='Final FTE By Prog'!G57</f>
        <v>1</v>
      </c>
      <c r="L57" t="b">
        <f>SUMIF('Final FTE BGBP'!$C$2:$BW$2,'Cross Check'!L$4,'Final FTE BGBP'!$C57:$BW57)='Final FTE By Prog'!H57</f>
        <v>1</v>
      </c>
      <c r="M57" t="b">
        <f>SUMIF('Final FTE BGBP'!$C$2:$BW$2,'Cross Check'!M$4,'Final FTE BGBP'!$C57:$BW57)='Final FTE By Prog'!I57</f>
        <v>1</v>
      </c>
      <c r="N57" t="b">
        <f>SUMIF('Final FTE BGBP'!$C$2:$BW$2,'Cross Check'!N$4,'Final FTE BGBP'!$C57:$BW57)='Final FTE By Prog'!J57</f>
        <v>1</v>
      </c>
      <c r="O57" t="b">
        <f>SUMIF('Final FTE BGBP'!$C$2:$BW$2,'Cross Check'!O$4,'Final FTE BGBP'!$C57:$BW57)='Final FTE By Prog'!K57</f>
        <v>1</v>
      </c>
      <c r="P57" t="b">
        <f>SUMIF('Final FTE BGBP'!$C$2:$BW$2,'Cross Check'!P$4,'Final FTE BGBP'!$C57:$BW57)='Final FTE By Prog'!L57</f>
        <v>1</v>
      </c>
      <c r="R57" s="4" t="b">
        <f>SUMIF('Final FTE BGBP'!$C$3:$BW$3,'Cross Check'!R$4,'Final FTE BGBP'!$C57:$BW57)='Final FTE By Grade'!C57</f>
        <v>1</v>
      </c>
      <c r="S57" s="4" t="b">
        <f>SUMIF('Final FTE BGBP'!$C$3:$BW$3,'Cross Check'!S$4,'Final FTE BGBP'!$C57:$BW57)='Final FTE By Grade'!D57</f>
        <v>1</v>
      </c>
      <c r="T57" s="4" t="b">
        <f>SUMIF('Final FTE BGBP'!$C$3:$BW$3,'Cross Check'!T$4,'Final FTE BGBP'!$C57:$BW57)='Final FTE By Grade'!E57</f>
        <v>1</v>
      </c>
      <c r="U57" s="4" t="b">
        <f>SUMIF('Final FTE BGBP'!$C$3:$BW$3,'Cross Check'!U$4,'Final FTE BGBP'!$C57:$BW57)='Final FTE By Grade'!F57</f>
        <v>1</v>
      </c>
      <c r="V57" s="4" t="b">
        <f>SUMIF('Final FTE BGBP'!$C$3:$BW$3,'Cross Check'!V$4,'Final FTE BGBP'!$C57:$BW57)='Final FTE By Grade'!G57</f>
        <v>1</v>
      </c>
      <c r="W57" s="4" t="b">
        <f>SUMIF('Final FTE BGBP'!$C$3:$BW$3,'Cross Check'!W$4,'Final FTE BGBP'!$C57:$BW57)='Final FTE By Grade'!H57</f>
        <v>1</v>
      </c>
      <c r="X57" s="4" t="b">
        <f>SUMIF('Final FTE BGBP'!$C$3:$BW$3,'Cross Check'!X$4,'Final FTE BGBP'!$C57:$BW57)='Final FTE By Grade'!I57</f>
        <v>1</v>
      </c>
      <c r="Y57" s="4" t="b">
        <f>SUMIF('Final FTE BGBP'!$C$3:$BW$3,'Cross Check'!Y$4,'Final FTE BGBP'!$C57:$BW57)='Final FTE By Grade'!J57</f>
        <v>1</v>
      </c>
      <c r="Z57" s="4" t="b">
        <f>SUMIF('Final FTE BGBP'!$C$3:$BW$3,'Cross Check'!Z$4,'Final FTE BGBP'!$C57:$BW57)='Final FTE By Grade'!K57</f>
        <v>1</v>
      </c>
      <c r="AA57" s="4" t="b">
        <f>SUMIF('Final FTE BGBP'!$C$3:$BW$3,'Cross Check'!AA$4,'Final FTE BGBP'!$C57:$BW57)='Final FTE By Grade'!L57</f>
        <v>1</v>
      </c>
      <c r="AB57" s="4" t="b">
        <f>SUMIF('Final FTE BGBP'!$C$3:$BW$3,'Cross Check'!AB$4,'Final FTE BGBP'!$C57:$BW57)='Final FTE By Grade'!M57</f>
        <v>1</v>
      </c>
      <c r="AC57" s="4" t="b">
        <f>SUMIF('Final FTE BGBP'!$C$3:$BW$3,'Cross Check'!AC$4,'Final FTE BGBP'!$C57:$BW57)='Final FTE By Grade'!N57</f>
        <v>1</v>
      </c>
      <c r="AD57" s="4" t="b">
        <f>SUMIF('Final FTE BGBP'!$C$3:$BW$3,'Cross Check'!AD$4,'Final FTE BGBP'!$C57:$BW57)='Final FTE By Grade'!O57</f>
        <v>1</v>
      </c>
      <c r="AE57" s="4" t="b">
        <f>SUMIF('Final FTE BGBP'!$C$3:$BW$3,'Cross Check'!AE$4,'Final FTE BGBP'!$C57:$BW57)='Final FTE By Grade'!P57</f>
        <v>1</v>
      </c>
      <c r="AK57" s="48"/>
    </row>
    <row r="58" spans="1:37" ht="15">
      <c r="A58">
        <v>54</v>
      </c>
      <c r="B58" t="s">
        <v>65</v>
      </c>
      <c r="C58" s="1" t="b">
        <f>'Final FTE By Grade'!Q58='Final FTE By Prog'!M58</f>
        <v>1</v>
      </c>
      <c r="D58" s="1" t="b">
        <f>'Final FTE By Prog'!M58='Final FTE BGBP'!BX58</f>
        <v>1</v>
      </c>
      <c r="E58" s="1" t="b">
        <f>'Final FTE By Grade'!Q58='Final FTE BGBP'!BX58</f>
        <v>1</v>
      </c>
      <c r="G58" t="b">
        <f>SUMIF('Final FTE BGBP'!$C$2:$BW$2,'Cross Check'!G$4,'Final FTE BGBP'!$C58:$BW58)='Final FTE By Prog'!C58</f>
        <v>1</v>
      </c>
      <c r="H58" t="b">
        <f>SUMIF('Final FTE BGBP'!$C$2:$BW$2,'Cross Check'!H$4,'Final FTE BGBP'!$C58:$BW58)='Final FTE By Prog'!D58</f>
        <v>1</v>
      </c>
      <c r="I58" t="b">
        <f>SUMIF('Final FTE BGBP'!$C$2:$BW$2,'Cross Check'!I$4,'Final FTE BGBP'!$C58:$BW58)='Final FTE By Prog'!E58</f>
        <v>1</v>
      </c>
      <c r="J58" t="b">
        <f>SUMIF('Final FTE BGBP'!$C$2:$BW$2,'Cross Check'!J$4,'Final FTE BGBP'!$C58:$BW58)='Final FTE By Prog'!F58</f>
        <v>1</v>
      </c>
      <c r="K58" t="b">
        <f>SUMIF('Final FTE BGBP'!$C$2:$BW$2,'Cross Check'!K$4,'Final FTE BGBP'!$C58:$BW58)='Final FTE By Prog'!G58</f>
        <v>1</v>
      </c>
      <c r="L58" t="b">
        <f>SUMIF('Final FTE BGBP'!$C$2:$BW$2,'Cross Check'!L$4,'Final FTE BGBP'!$C58:$BW58)='Final FTE By Prog'!H58</f>
        <v>1</v>
      </c>
      <c r="M58" t="b">
        <f>SUMIF('Final FTE BGBP'!$C$2:$BW$2,'Cross Check'!M$4,'Final FTE BGBP'!$C58:$BW58)='Final FTE By Prog'!I58</f>
        <v>1</v>
      </c>
      <c r="N58" t="b">
        <f>SUMIF('Final FTE BGBP'!$C$2:$BW$2,'Cross Check'!N$4,'Final FTE BGBP'!$C58:$BW58)='Final FTE By Prog'!J58</f>
        <v>1</v>
      </c>
      <c r="O58" t="b">
        <f>SUMIF('Final FTE BGBP'!$C$2:$BW$2,'Cross Check'!O$4,'Final FTE BGBP'!$C58:$BW58)='Final FTE By Prog'!K58</f>
        <v>1</v>
      </c>
      <c r="P58" t="b">
        <f>SUMIF('Final FTE BGBP'!$C$2:$BW$2,'Cross Check'!P$4,'Final FTE BGBP'!$C58:$BW58)='Final FTE By Prog'!L58</f>
        <v>1</v>
      </c>
      <c r="R58" s="4" t="b">
        <f>SUMIF('Final FTE BGBP'!$C$3:$BW$3,'Cross Check'!R$4,'Final FTE BGBP'!$C58:$BW58)='Final FTE By Grade'!C58</f>
        <v>1</v>
      </c>
      <c r="S58" s="4" t="b">
        <f>SUMIF('Final FTE BGBP'!$C$3:$BW$3,'Cross Check'!S$4,'Final FTE BGBP'!$C58:$BW58)='Final FTE By Grade'!D58</f>
        <v>1</v>
      </c>
      <c r="T58" s="4" t="b">
        <f>SUMIF('Final FTE BGBP'!$C$3:$BW$3,'Cross Check'!T$4,'Final FTE BGBP'!$C58:$BW58)='Final FTE By Grade'!E58</f>
        <v>1</v>
      </c>
      <c r="U58" s="4" t="b">
        <f>SUMIF('Final FTE BGBP'!$C$3:$BW$3,'Cross Check'!U$4,'Final FTE BGBP'!$C58:$BW58)='Final FTE By Grade'!F58</f>
        <v>1</v>
      </c>
      <c r="V58" s="4" t="b">
        <f>SUMIF('Final FTE BGBP'!$C$3:$BW$3,'Cross Check'!V$4,'Final FTE BGBP'!$C58:$BW58)='Final FTE By Grade'!G58</f>
        <v>1</v>
      </c>
      <c r="W58" s="4" t="b">
        <f>SUMIF('Final FTE BGBP'!$C$3:$BW$3,'Cross Check'!W$4,'Final FTE BGBP'!$C58:$BW58)='Final FTE By Grade'!H58</f>
        <v>1</v>
      </c>
      <c r="X58" s="4" t="b">
        <f>SUMIF('Final FTE BGBP'!$C$3:$BW$3,'Cross Check'!X$4,'Final FTE BGBP'!$C58:$BW58)='Final FTE By Grade'!I58</f>
        <v>1</v>
      </c>
      <c r="Y58" s="4" t="b">
        <f>SUMIF('Final FTE BGBP'!$C$3:$BW$3,'Cross Check'!Y$4,'Final FTE BGBP'!$C58:$BW58)='Final FTE By Grade'!J58</f>
        <v>1</v>
      </c>
      <c r="Z58" s="4" t="b">
        <f>SUMIF('Final FTE BGBP'!$C$3:$BW$3,'Cross Check'!Z$4,'Final FTE BGBP'!$C58:$BW58)='Final FTE By Grade'!K58</f>
        <v>1</v>
      </c>
      <c r="AA58" s="4" t="b">
        <f>SUMIF('Final FTE BGBP'!$C$3:$BW$3,'Cross Check'!AA$4,'Final FTE BGBP'!$C58:$BW58)='Final FTE By Grade'!L58</f>
        <v>1</v>
      </c>
      <c r="AB58" s="4" t="b">
        <f>SUMIF('Final FTE BGBP'!$C$3:$BW$3,'Cross Check'!AB$4,'Final FTE BGBP'!$C58:$BW58)='Final FTE By Grade'!M58</f>
        <v>1</v>
      </c>
      <c r="AC58" s="4" t="b">
        <f>SUMIF('Final FTE BGBP'!$C$3:$BW$3,'Cross Check'!AC$4,'Final FTE BGBP'!$C58:$BW58)='Final FTE By Grade'!N58</f>
        <v>1</v>
      </c>
      <c r="AD58" s="4" t="b">
        <f>SUMIF('Final FTE BGBP'!$C$3:$BW$3,'Cross Check'!AD$4,'Final FTE BGBP'!$C58:$BW58)='Final FTE By Grade'!O58</f>
        <v>1</v>
      </c>
      <c r="AE58" s="4" t="b">
        <f>SUMIF('Final FTE BGBP'!$C$3:$BW$3,'Cross Check'!AE$4,'Final FTE BGBP'!$C58:$BW58)='Final FTE By Grade'!P58</f>
        <v>1</v>
      </c>
      <c r="AK58" s="48"/>
    </row>
    <row r="59" spans="1:37" ht="15">
      <c r="A59">
        <v>55</v>
      </c>
      <c r="B59" t="s">
        <v>66</v>
      </c>
      <c r="C59" s="1" t="b">
        <f>'Final FTE By Grade'!Q59='Final FTE By Prog'!M59</f>
        <v>1</v>
      </c>
      <c r="D59" s="1" t="b">
        <f>'Final FTE By Prog'!M59='Final FTE BGBP'!BX59</f>
        <v>1</v>
      </c>
      <c r="E59" s="1" t="b">
        <f>'Final FTE By Grade'!Q59='Final FTE BGBP'!BX59</f>
        <v>1</v>
      </c>
      <c r="G59" t="b">
        <f>SUMIF('Final FTE BGBP'!$C$2:$BW$2,'Cross Check'!G$4,'Final FTE BGBP'!$C59:$BW59)='Final FTE By Prog'!C59</f>
        <v>1</v>
      </c>
      <c r="H59" t="b">
        <f>SUMIF('Final FTE BGBP'!$C$2:$BW$2,'Cross Check'!H$4,'Final FTE BGBP'!$C59:$BW59)='Final FTE By Prog'!D59</f>
        <v>1</v>
      </c>
      <c r="I59" t="b">
        <f>SUMIF('Final FTE BGBP'!$C$2:$BW$2,'Cross Check'!I$4,'Final FTE BGBP'!$C59:$BW59)='Final FTE By Prog'!E59</f>
        <v>1</v>
      </c>
      <c r="J59" t="b">
        <f>SUMIF('Final FTE BGBP'!$C$2:$BW$2,'Cross Check'!J$4,'Final FTE BGBP'!$C59:$BW59)='Final FTE By Prog'!F59</f>
        <v>1</v>
      </c>
      <c r="K59" t="b">
        <f>SUMIF('Final FTE BGBP'!$C$2:$BW$2,'Cross Check'!K$4,'Final FTE BGBP'!$C59:$BW59)='Final FTE By Prog'!G59</f>
        <v>1</v>
      </c>
      <c r="L59" t="b">
        <f>SUMIF('Final FTE BGBP'!$C$2:$BW$2,'Cross Check'!L$4,'Final FTE BGBP'!$C59:$BW59)='Final FTE By Prog'!H59</f>
        <v>1</v>
      </c>
      <c r="M59" t="b">
        <f>SUMIF('Final FTE BGBP'!$C$2:$BW$2,'Cross Check'!M$4,'Final FTE BGBP'!$C59:$BW59)='Final FTE By Prog'!I59</f>
        <v>1</v>
      </c>
      <c r="N59" t="b">
        <f>SUMIF('Final FTE BGBP'!$C$2:$BW$2,'Cross Check'!N$4,'Final FTE BGBP'!$C59:$BW59)='Final FTE By Prog'!J59</f>
        <v>1</v>
      </c>
      <c r="O59" t="b">
        <f>SUMIF('Final FTE BGBP'!$C$2:$BW$2,'Cross Check'!O$4,'Final FTE BGBP'!$C59:$BW59)='Final FTE By Prog'!K59</f>
        <v>1</v>
      </c>
      <c r="P59" t="b">
        <f>SUMIF('Final FTE BGBP'!$C$2:$BW$2,'Cross Check'!P$4,'Final FTE BGBP'!$C59:$BW59)='Final FTE By Prog'!L59</f>
        <v>1</v>
      </c>
      <c r="R59" s="4" t="b">
        <f>SUMIF('Final FTE BGBP'!$C$3:$BW$3,'Cross Check'!R$4,'Final FTE BGBP'!$C59:$BW59)='Final FTE By Grade'!C59</f>
        <v>1</v>
      </c>
      <c r="S59" s="4" t="b">
        <f>SUMIF('Final FTE BGBP'!$C$3:$BW$3,'Cross Check'!S$4,'Final FTE BGBP'!$C59:$BW59)='Final FTE By Grade'!D59</f>
        <v>1</v>
      </c>
      <c r="T59" s="4" t="b">
        <f>SUMIF('Final FTE BGBP'!$C$3:$BW$3,'Cross Check'!T$4,'Final FTE BGBP'!$C59:$BW59)='Final FTE By Grade'!E59</f>
        <v>1</v>
      </c>
      <c r="U59" s="4" t="b">
        <f>SUMIF('Final FTE BGBP'!$C$3:$BW$3,'Cross Check'!U$4,'Final FTE BGBP'!$C59:$BW59)='Final FTE By Grade'!F59</f>
        <v>1</v>
      </c>
      <c r="V59" s="4" t="b">
        <f>SUMIF('Final FTE BGBP'!$C$3:$BW$3,'Cross Check'!V$4,'Final FTE BGBP'!$C59:$BW59)='Final FTE By Grade'!G59</f>
        <v>1</v>
      </c>
      <c r="W59" s="4" t="b">
        <f>SUMIF('Final FTE BGBP'!$C$3:$BW$3,'Cross Check'!W$4,'Final FTE BGBP'!$C59:$BW59)='Final FTE By Grade'!H59</f>
        <v>1</v>
      </c>
      <c r="X59" s="4" t="b">
        <f>SUMIF('Final FTE BGBP'!$C$3:$BW$3,'Cross Check'!X$4,'Final FTE BGBP'!$C59:$BW59)='Final FTE By Grade'!I59</f>
        <v>1</v>
      </c>
      <c r="Y59" s="4" t="b">
        <f>SUMIF('Final FTE BGBP'!$C$3:$BW$3,'Cross Check'!Y$4,'Final FTE BGBP'!$C59:$BW59)='Final FTE By Grade'!J59</f>
        <v>1</v>
      </c>
      <c r="Z59" s="4" t="b">
        <f>SUMIF('Final FTE BGBP'!$C$3:$BW$3,'Cross Check'!Z$4,'Final FTE BGBP'!$C59:$BW59)='Final FTE By Grade'!K59</f>
        <v>1</v>
      </c>
      <c r="AA59" s="4" t="b">
        <f>SUMIF('Final FTE BGBP'!$C$3:$BW$3,'Cross Check'!AA$4,'Final FTE BGBP'!$C59:$BW59)='Final FTE By Grade'!L59</f>
        <v>1</v>
      </c>
      <c r="AB59" s="4" t="b">
        <f>SUMIF('Final FTE BGBP'!$C$3:$BW$3,'Cross Check'!AB$4,'Final FTE BGBP'!$C59:$BW59)='Final FTE By Grade'!M59</f>
        <v>1</v>
      </c>
      <c r="AC59" s="4" t="b">
        <f>SUMIF('Final FTE BGBP'!$C$3:$BW$3,'Cross Check'!AC$4,'Final FTE BGBP'!$C59:$BW59)='Final FTE By Grade'!N59</f>
        <v>1</v>
      </c>
      <c r="AD59" s="4" t="b">
        <f>SUMIF('Final FTE BGBP'!$C$3:$BW$3,'Cross Check'!AD$4,'Final FTE BGBP'!$C59:$BW59)='Final FTE By Grade'!O59</f>
        <v>1</v>
      </c>
      <c r="AE59" s="4" t="b">
        <f>SUMIF('Final FTE BGBP'!$C$3:$BW$3,'Cross Check'!AE$4,'Final FTE BGBP'!$C59:$BW59)='Final FTE By Grade'!P59</f>
        <v>1</v>
      </c>
      <c r="AK59" s="48"/>
    </row>
    <row r="60" spans="1:37" ht="15">
      <c r="A60">
        <v>56</v>
      </c>
      <c r="B60" t="s">
        <v>67</v>
      </c>
      <c r="C60" s="1" t="b">
        <f>'Final FTE By Grade'!Q60='Final FTE By Prog'!M60</f>
        <v>1</v>
      </c>
      <c r="D60" s="1" t="b">
        <f>'Final FTE By Prog'!M60='Final FTE BGBP'!BX60</f>
        <v>1</v>
      </c>
      <c r="E60" s="1" t="b">
        <f>'Final FTE By Grade'!Q60='Final FTE BGBP'!BX60</f>
        <v>1</v>
      </c>
      <c r="G60" t="b">
        <f>SUMIF('Final FTE BGBP'!$C$2:$BW$2,'Cross Check'!G$4,'Final FTE BGBP'!$C60:$BW60)='Final FTE By Prog'!C60</f>
        <v>1</v>
      </c>
      <c r="H60" t="b">
        <f>SUMIF('Final FTE BGBP'!$C$2:$BW$2,'Cross Check'!H$4,'Final FTE BGBP'!$C60:$BW60)='Final FTE By Prog'!D60</f>
        <v>1</v>
      </c>
      <c r="I60" t="b">
        <f>SUMIF('Final FTE BGBP'!$C$2:$BW$2,'Cross Check'!I$4,'Final FTE BGBP'!$C60:$BW60)='Final FTE By Prog'!E60</f>
        <v>1</v>
      </c>
      <c r="J60" t="b">
        <f>SUMIF('Final FTE BGBP'!$C$2:$BW$2,'Cross Check'!J$4,'Final FTE BGBP'!$C60:$BW60)='Final FTE By Prog'!F60</f>
        <v>1</v>
      </c>
      <c r="K60" t="b">
        <f>SUMIF('Final FTE BGBP'!$C$2:$BW$2,'Cross Check'!K$4,'Final FTE BGBP'!$C60:$BW60)='Final FTE By Prog'!G60</f>
        <v>1</v>
      </c>
      <c r="L60" t="b">
        <f>SUMIF('Final FTE BGBP'!$C$2:$BW$2,'Cross Check'!L$4,'Final FTE BGBP'!$C60:$BW60)='Final FTE By Prog'!H60</f>
        <v>1</v>
      </c>
      <c r="M60" t="b">
        <f>SUMIF('Final FTE BGBP'!$C$2:$BW$2,'Cross Check'!M$4,'Final FTE BGBP'!$C60:$BW60)='Final FTE By Prog'!I60</f>
        <v>1</v>
      </c>
      <c r="N60" t="b">
        <f>SUMIF('Final FTE BGBP'!$C$2:$BW$2,'Cross Check'!N$4,'Final FTE BGBP'!$C60:$BW60)='Final FTE By Prog'!J60</f>
        <v>1</v>
      </c>
      <c r="O60" t="b">
        <f>SUMIF('Final FTE BGBP'!$C$2:$BW$2,'Cross Check'!O$4,'Final FTE BGBP'!$C60:$BW60)='Final FTE By Prog'!K60</f>
        <v>1</v>
      </c>
      <c r="P60" t="b">
        <f>SUMIF('Final FTE BGBP'!$C$2:$BW$2,'Cross Check'!P$4,'Final FTE BGBP'!$C60:$BW60)='Final FTE By Prog'!L60</f>
        <v>1</v>
      </c>
      <c r="R60" s="4" t="b">
        <f>SUMIF('Final FTE BGBP'!$C$3:$BW$3,'Cross Check'!R$4,'Final FTE BGBP'!$C60:$BW60)='Final FTE By Grade'!C60</f>
        <v>1</v>
      </c>
      <c r="S60" s="4" t="b">
        <f>SUMIF('Final FTE BGBP'!$C$3:$BW$3,'Cross Check'!S$4,'Final FTE BGBP'!$C60:$BW60)='Final FTE By Grade'!D60</f>
        <v>1</v>
      </c>
      <c r="T60" s="4" t="b">
        <f>SUMIF('Final FTE BGBP'!$C$3:$BW$3,'Cross Check'!T$4,'Final FTE BGBP'!$C60:$BW60)='Final FTE By Grade'!E60</f>
        <v>1</v>
      </c>
      <c r="U60" s="4" t="b">
        <f>SUMIF('Final FTE BGBP'!$C$3:$BW$3,'Cross Check'!U$4,'Final FTE BGBP'!$C60:$BW60)='Final FTE By Grade'!F60</f>
        <v>1</v>
      </c>
      <c r="V60" s="4" t="b">
        <f>SUMIF('Final FTE BGBP'!$C$3:$BW$3,'Cross Check'!V$4,'Final FTE BGBP'!$C60:$BW60)='Final FTE By Grade'!G60</f>
        <v>1</v>
      </c>
      <c r="W60" s="4" t="b">
        <f>SUMIF('Final FTE BGBP'!$C$3:$BW$3,'Cross Check'!W$4,'Final FTE BGBP'!$C60:$BW60)='Final FTE By Grade'!H60</f>
        <v>1</v>
      </c>
      <c r="X60" s="4" t="b">
        <f>SUMIF('Final FTE BGBP'!$C$3:$BW$3,'Cross Check'!X$4,'Final FTE BGBP'!$C60:$BW60)='Final FTE By Grade'!I60</f>
        <v>1</v>
      </c>
      <c r="Y60" s="4" t="b">
        <f>SUMIF('Final FTE BGBP'!$C$3:$BW$3,'Cross Check'!Y$4,'Final FTE BGBP'!$C60:$BW60)='Final FTE By Grade'!J60</f>
        <v>1</v>
      </c>
      <c r="Z60" s="4" t="b">
        <f>SUMIF('Final FTE BGBP'!$C$3:$BW$3,'Cross Check'!Z$4,'Final FTE BGBP'!$C60:$BW60)='Final FTE By Grade'!K60</f>
        <v>1</v>
      </c>
      <c r="AA60" s="4" t="b">
        <f>SUMIF('Final FTE BGBP'!$C$3:$BW$3,'Cross Check'!AA$4,'Final FTE BGBP'!$C60:$BW60)='Final FTE By Grade'!L60</f>
        <v>1</v>
      </c>
      <c r="AB60" s="4" t="b">
        <f>SUMIF('Final FTE BGBP'!$C$3:$BW$3,'Cross Check'!AB$4,'Final FTE BGBP'!$C60:$BW60)='Final FTE By Grade'!M60</f>
        <v>1</v>
      </c>
      <c r="AC60" s="4" t="b">
        <f>SUMIF('Final FTE BGBP'!$C$3:$BW$3,'Cross Check'!AC$4,'Final FTE BGBP'!$C60:$BW60)='Final FTE By Grade'!N60</f>
        <v>1</v>
      </c>
      <c r="AD60" s="4" t="b">
        <f>SUMIF('Final FTE BGBP'!$C$3:$BW$3,'Cross Check'!AD$4,'Final FTE BGBP'!$C60:$BW60)='Final FTE By Grade'!O60</f>
        <v>1</v>
      </c>
      <c r="AE60" s="4" t="b">
        <f>SUMIF('Final FTE BGBP'!$C$3:$BW$3,'Cross Check'!AE$4,'Final FTE BGBP'!$C60:$BW60)='Final FTE By Grade'!P60</f>
        <v>1</v>
      </c>
      <c r="AK60" s="48"/>
    </row>
    <row r="61" spans="1:37" ht="15">
      <c r="A61">
        <v>57</v>
      </c>
      <c r="B61" t="s">
        <v>68</v>
      </c>
      <c r="C61" s="1" t="b">
        <f>'Final FTE By Grade'!Q61='Final FTE By Prog'!M61</f>
        <v>1</v>
      </c>
      <c r="D61" s="1" t="b">
        <f>'Final FTE By Prog'!M61='Final FTE BGBP'!BX61</f>
        <v>1</v>
      </c>
      <c r="E61" s="1" t="b">
        <f>'Final FTE By Grade'!Q61='Final FTE BGBP'!BX61</f>
        <v>1</v>
      </c>
      <c r="G61" t="b">
        <f>SUMIF('Final FTE BGBP'!$C$2:$BW$2,'Cross Check'!G$4,'Final FTE BGBP'!$C61:$BW61)='Final FTE By Prog'!C61</f>
        <v>1</v>
      </c>
      <c r="H61" t="b">
        <f>SUMIF('Final FTE BGBP'!$C$2:$BW$2,'Cross Check'!H$4,'Final FTE BGBP'!$C61:$BW61)='Final FTE By Prog'!D61</f>
        <v>1</v>
      </c>
      <c r="I61" t="b">
        <f>SUMIF('Final FTE BGBP'!$C$2:$BW$2,'Cross Check'!I$4,'Final FTE BGBP'!$C61:$BW61)='Final FTE By Prog'!E61</f>
        <v>1</v>
      </c>
      <c r="J61" t="b">
        <f>SUMIF('Final FTE BGBP'!$C$2:$BW$2,'Cross Check'!J$4,'Final FTE BGBP'!$C61:$BW61)='Final FTE By Prog'!F61</f>
        <v>1</v>
      </c>
      <c r="K61" t="b">
        <f>SUMIF('Final FTE BGBP'!$C$2:$BW$2,'Cross Check'!K$4,'Final FTE BGBP'!$C61:$BW61)='Final FTE By Prog'!G61</f>
        <v>1</v>
      </c>
      <c r="L61" t="b">
        <f>SUMIF('Final FTE BGBP'!$C$2:$BW$2,'Cross Check'!L$4,'Final FTE BGBP'!$C61:$BW61)='Final FTE By Prog'!H61</f>
        <v>1</v>
      </c>
      <c r="M61" t="b">
        <f>SUMIF('Final FTE BGBP'!$C$2:$BW$2,'Cross Check'!M$4,'Final FTE BGBP'!$C61:$BW61)='Final FTE By Prog'!I61</f>
        <v>1</v>
      </c>
      <c r="N61" t="b">
        <f>SUMIF('Final FTE BGBP'!$C$2:$BW$2,'Cross Check'!N$4,'Final FTE BGBP'!$C61:$BW61)='Final FTE By Prog'!J61</f>
        <v>1</v>
      </c>
      <c r="O61" t="b">
        <f>SUMIF('Final FTE BGBP'!$C$2:$BW$2,'Cross Check'!O$4,'Final FTE BGBP'!$C61:$BW61)='Final FTE By Prog'!K61</f>
        <v>1</v>
      </c>
      <c r="P61" t="b">
        <f>SUMIF('Final FTE BGBP'!$C$2:$BW$2,'Cross Check'!P$4,'Final FTE BGBP'!$C61:$BW61)='Final FTE By Prog'!L61</f>
        <v>1</v>
      </c>
      <c r="R61" s="4" t="b">
        <f>SUMIF('Final FTE BGBP'!$C$3:$BW$3,'Cross Check'!R$4,'Final FTE BGBP'!$C61:$BW61)='Final FTE By Grade'!C61</f>
        <v>1</v>
      </c>
      <c r="S61" s="4" t="b">
        <f>SUMIF('Final FTE BGBP'!$C$3:$BW$3,'Cross Check'!S$4,'Final FTE BGBP'!$C61:$BW61)='Final FTE By Grade'!D61</f>
        <v>1</v>
      </c>
      <c r="T61" s="4" t="b">
        <f>SUMIF('Final FTE BGBP'!$C$3:$BW$3,'Cross Check'!T$4,'Final FTE BGBP'!$C61:$BW61)='Final FTE By Grade'!E61</f>
        <v>1</v>
      </c>
      <c r="U61" s="4" t="b">
        <f>SUMIF('Final FTE BGBP'!$C$3:$BW$3,'Cross Check'!U$4,'Final FTE BGBP'!$C61:$BW61)='Final FTE By Grade'!F61</f>
        <v>1</v>
      </c>
      <c r="V61" s="4" t="b">
        <f>SUMIF('Final FTE BGBP'!$C$3:$BW$3,'Cross Check'!V$4,'Final FTE BGBP'!$C61:$BW61)='Final FTE By Grade'!G61</f>
        <v>1</v>
      </c>
      <c r="W61" s="4" t="b">
        <f>SUMIF('Final FTE BGBP'!$C$3:$BW$3,'Cross Check'!W$4,'Final FTE BGBP'!$C61:$BW61)='Final FTE By Grade'!H61</f>
        <v>1</v>
      </c>
      <c r="X61" s="4" t="b">
        <f>SUMIF('Final FTE BGBP'!$C$3:$BW$3,'Cross Check'!X$4,'Final FTE BGBP'!$C61:$BW61)='Final FTE By Grade'!I61</f>
        <v>1</v>
      </c>
      <c r="Y61" s="4" t="b">
        <f>SUMIF('Final FTE BGBP'!$C$3:$BW$3,'Cross Check'!Y$4,'Final FTE BGBP'!$C61:$BW61)='Final FTE By Grade'!J61</f>
        <v>1</v>
      </c>
      <c r="Z61" s="4" t="b">
        <f>SUMIF('Final FTE BGBP'!$C$3:$BW$3,'Cross Check'!Z$4,'Final FTE BGBP'!$C61:$BW61)='Final FTE By Grade'!K61</f>
        <v>1</v>
      </c>
      <c r="AA61" s="4" t="b">
        <f>SUMIF('Final FTE BGBP'!$C$3:$BW$3,'Cross Check'!AA$4,'Final FTE BGBP'!$C61:$BW61)='Final FTE By Grade'!L61</f>
        <v>1</v>
      </c>
      <c r="AB61" s="4" t="b">
        <f>SUMIF('Final FTE BGBP'!$C$3:$BW$3,'Cross Check'!AB$4,'Final FTE BGBP'!$C61:$BW61)='Final FTE By Grade'!M61</f>
        <v>1</v>
      </c>
      <c r="AC61" s="4" t="b">
        <f>SUMIF('Final FTE BGBP'!$C$3:$BW$3,'Cross Check'!AC$4,'Final FTE BGBP'!$C61:$BW61)='Final FTE By Grade'!N61</f>
        <v>1</v>
      </c>
      <c r="AD61" s="4" t="b">
        <f>SUMIF('Final FTE BGBP'!$C$3:$BW$3,'Cross Check'!AD$4,'Final FTE BGBP'!$C61:$BW61)='Final FTE By Grade'!O61</f>
        <v>1</v>
      </c>
      <c r="AE61" s="4" t="b">
        <f>SUMIF('Final FTE BGBP'!$C$3:$BW$3,'Cross Check'!AE$4,'Final FTE BGBP'!$C61:$BW61)='Final FTE By Grade'!P61</f>
        <v>1</v>
      </c>
      <c r="AK61" s="48"/>
    </row>
    <row r="62" spans="1:37" ht="15">
      <c r="A62">
        <v>58</v>
      </c>
      <c r="B62" t="s">
        <v>69</v>
      </c>
      <c r="C62" s="1" t="b">
        <f>'Final FTE By Grade'!Q62='Final FTE By Prog'!M62</f>
        <v>1</v>
      </c>
      <c r="D62" s="1" t="b">
        <f>'Final FTE By Prog'!M62='Final FTE BGBP'!BX62</f>
        <v>1</v>
      </c>
      <c r="E62" s="1" t="b">
        <f>'Final FTE By Grade'!Q62='Final FTE BGBP'!BX62</f>
        <v>1</v>
      </c>
      <c r="G62" t="b">
        <f>SUMIF('Final FTE BGBP'!$C$2:$BW$2,'Cross Check'!G$4,'Final FTE BGBP'!$C62:$BW62)='Final FTE By Prog'!C62</f>
        <v>1</v>
      </c>
      <c r="H62" t="b">
        <f>SUMIF('Final FTE BGBP'!$C$2:$BW$2,'Cross Check'!H$4,'Final FTE BGBP'!$C62:$BW62)='Final FTE By Prog'!D62</f>
        <v>1</v>
      </c>
      <c r="I62" t="b">
        <f>SUMIF('Final FTE BGBP'!$C$2:$BW$2,'Cross Check'!I$4,'Final FTE BGBP'!$C62:$BW62)='Final FTE By Prog'!E62</f>
        <v>1</v>
      </c>
      <c r="J62" t="b">
        <f>SUMIF('Final FTE BGBP'!$C$2:$BW$2,'Cross Check'!J$4,'Final FTE BGBP'!$C62:$BW62)='Final FTE By Prog'!F62</f>
        <v>1</v>
      </c>
      <c r="K62" t="b">
        <f>SUMIF('Final FTE BGBP'!$C$2:$BW$2,'Cross Check'!K$4,'Final FTE BGBP'!$C62:$BW62)='Final FTE By Prog'!G62</f>
        <v>1</v>
      </c>
      <c r="L62" t="b">
        <f>SUMIF('Final FTE BGBP'!$C$2:$BW$2,'Cross Check'!L$4,'Final FTE BGBP'!$C62:$BW62)='Final FTE By Prog'!H62</f>
        <v>1</v>
      </c>
      <c r="M62" t="b">
        <f>SUMIF('Final FTE BGBP'!$C$2:$BW$2,'Cross Check'!M$4,'Final FTE BGBP'!$C62:$BW62)='Final FTE By Prog'!I62</f>
        <v>1</v>
      </c>
      <c r="N62" t="b">
        <f>SUMIF('Final FTE BGBP'!$C$2:$BW$2,'Cross Check'!N$4,'Final FTE BGBP'!$C62:$BW62)='Final FTE By Prog'!J62</f>
        <v>1</v>
      </c>
      <c r="O62" t="b">
        <f>SUMIF('Final FTE BGBP'!$C$2:$BW$2,'Cross Check'!O$4,'Final FTE BGBP'!$C62:$BW62)='Final FTE By Prog'!K62</f>
        <v>1</v>
      </c>
      <c r="P62" t="b">
        <f>SUMIF('Final FTE BGBP'!$C$2:$BW$2,'Cross Check'!P$4,'Final FTE BGBP'!$C62:$BW62)='Final FTE By Prog'!L62</f>
        <v>1</v>
      </c>
      <c r="R62" s="4" t="b">
        <f>SUMIF('Final FTE BGBP'!$C$3:$BW$3,'Cross Check'!R$4,'Final FTE BGBP'!$C62:$BW62)='Final FTE By Grade'!C62</f>
        <v>1</v>
      </c>
      <c r="S62" s="4" t="b">
        <f>SUMIF('Final FTE BGBP'!$C$3:$BW$3,'Cross Check'!S$4,'Final FTE BGBP'!$C62:$BW62)='Final FTE By Grade'!D62</f>
        <v>1</v>
      </c>
      <c r="T62" s="4" t="b">
        <f>SUMIF('Final FTE BGBP'!$C$3:$BW$3,'Cross Check'!T$4,'Final FTE BGBP'!$C62:$BW62)='Final FTE By Grade'!E62</f>
        <v>1</v>
      </c>
      <c r="U62" s="4" t="b">
        <f>SUMIF('Final FTE BGBP'!$C$3:$BW$3,'Cross Check'!U$4,'Final FTE BGBP'!$C62:$BW62)='Final FTE By Grade'!F62</f>
        <v>1</v>
      </c>
      <c r="V62" s="4" t="b">
        <f>SUMIF('Final FTE BGBP'!$C$3:$BW$3,'Cross Check'!V$4,'Final FTE BGBP'!$C62:$BW62)='Final FTE By Grade'!G62</f>
        <v>1</v>
      </c>
      <c r="W62" s="4" t="b">
        <f>SUMIF('Final FTE BGBP'!$C$3:$BW$3,'Cross Check'!W$4,'Final FTE BGBP'!$C62:$BW62)='Final FTE By Grade'!H62</f>
        <v>1</v>
      </c>
      <c r="X62" s="4" t="b">
        <f>SUMIF('Final FTE BGBP'!$C$3:$BW$3,'Cross Check'!X$4,'Final FTE BGBP'!$C62:$BW62)='Final FTE By Grade'!I62</f>
        <v>1</v>
      </c>
      <c r="Y62" s="4" t="b">
        <f>SUMIF('Final FTE BGBP'!$C$3:$BW$3,'Cross Check'!Y$4,'Final FTE BGBP'!$C62:$BW62)='Final FTE By Grade'!J62</f>
        <v>1</v>
      </c>
      <c r="Z62" s="4" t="b">
        <f>SUMIF('Final FTE BGBP'!$C$3:$BW$3,'Cross Check'!Z$4,'Final FTE BGBP'!$C62:$BW62)='Final FTE By Grade'!K62</f>
        <v>1</v>
      </c>
      <c r="AA62" s="4" t="b">
        <f>SUMIF('Final FTE BGBP'!$C$3:$BW$3,'Cross Check'!AA$4,'Final FTE BGBP'!$C62:$BW62)='Final FTE By Grade'!L62</f>
        <v>1</v>
      </c>
      <c r="AB62" s="4" t="b">
        <f>SUMIF('Final FTE BGBP'!$C$3:$BW$3,'Cross Check'!AB$4,'Final FTE BGBP'!$C62:$BW62)='Final FTE By Grade'!M62</f>
        <v>1</v>
      </c>
      <c r="AC62" s="4" t="b">
        <f>SUMIF('Final FTE BGBP'!$C$3:$BW$3,'Cross Check'!AC$4,'Final FTE BGBP'!$C62:$BW62)='Final FTE By Grade'!N62</f>
        <v>1</v>
      </c>
      <c r="AD62" s="4" t="b">
        <f>SUMIF('Final FTE BGBP'!$C$3:$BW$3,'Cross Check'!AD$4,'Final FTE BGBP'!$C62:$BW62)='Final FTE By Grade'!O62</f>
        <v>1</v>
      </c>
      <c r="AE62" s="4" t="b">
        <f>SUMIF('Final FTE BGBP'!$C$3:$BW$3,'Cross Check'!AE$4,'Final FTE BGBP'!$C62:$BW62)='Final FTE By Grade'!P62</f>
        <v>1</v>
      </c>
      <c r="AK62" s="48"/>
    </row>
    <row r="63" spans="1:37" ht="15">
      <c r="A63">
        <v>59</v>
      </c>
      <c r="B63" t="s">
        <v>70</v>
      </c>
      <c r="C63" s="1" t="b">
        <f>'Final FTE By Grade'!Q63='Final FTE By Prog'!M63</f>
        <v>1</v>
      </c>
      <c r="D63" s="1" t="b">
        <f>'Final FTE By Prog'!M63='Final FTE BGBP'!BX63</f>
        <v>1</v>
      </c>
      <c r="E63" s="1" t="b">
        <f>'Final FTE By Grade'!Q63='Final FTE BGBP'!BX63</f>
        <v>1</v>
      </c>
      <c r="G63" t="b">
        <f>SUMIF('Final FTE BGBP'!$C$2:$BW$2,'Cross Check'!G$4,'Final FTE BGBP'!$C63:$BW63)='Final FTE By Prog'!C63</f>
        <v>1</v>
      </c>
      <c r="H63" t="b">
        <f>SUMIF('Final FTE BGBP'!$C$2:$BW$2,'Cross Check'!H$4,'Final FTE BGBP'!$C63:$BW63)='Final FTE By Prog'!D63</f>
        <v>1</v>
      </c>
      <c r="I63" t="b">
        <f>SUMIF('Final FTE BGBP'!$C$2:$BW$2,'Cross Check'!I$4,'Final FTE BGBP'!$C63:$BW63)='Final FTE By Prog'!E63</f>
        <v>1</v>
      </c>
      <c r="J63" t="b">
        <f>SUMIF('Final FTE BGBP'!$C$2:$BW$2,'Cross Check'!J$4,'Final FTE BGBP'!$C63:$BW63)='Final FTE By Prog'!F63</f>
        <v>1</v>
      </c>
      <c r="K63" t="b">
        <f>SUMIF('Final FTE BGBP'!$C$2:$BW$2,'Cross Check'!K$4,'Final FTE BGBP'!$C63:$BW63)='Final FTE By Prog'!G63</f>
        <v>1</v>
      </c>
      <c r="L63" t="b">
        <f>SUMIF('Final FTE BGBP'!$C$2:$BW$2,'Cross Check'!L$4,'Final FTE BGBP'!$C63:$BW63)='Final FTE By Prog'!H63</f>
        <v>1</v>
      </c>
      <c r="M63" t="b">
        <f>SUMIF('Final FTE BGBP'!$C$2:$BW$2,'Cross Check'!M$4,'Final FTE BGBP'!$C63:$BW63)='Final FTE By Prog'!I63</f>
        <v>1</v>
      </c>
      <c r="N63" t="b">
        <f>SUMIF('Final FTE BGBP'!$C$2:$BW$2,'Cross Check'!N$4,'Final FTE BGBP'!$C63:$BW63)='Final FTE By Prog'!J63</f>
        <v>1</v>
      </c>
      <c r="O63" t="b">
        <f>SUMIF('Final FTE BGBP'!$C$2:$BW$2,'Cross Check'!O$4,'Final FTE BGBP'!$C63:$BW63)='Final FTE By Prog'!K63</f>
        <v>1</v>
      </c>
      <c r="P63" t="b">
        <f>SUMIF('Final FTE BGBP'!$C$2:$BW$2,'Cross Check'!P$4,'Final FTE BGBP'!$C63:$BW63)='Final FTE By Prog'!L63</f>
        <v>1</v>
      </c>
      <c r="R63" s="4" t="b">
        <f>SUMIF('Final FTE BGBP'!$C$3:$BW$3,'Cross Check'!R$4,'Final FTE BGBP'!$C63:$BW63)='Final FTE By Grade'!C63</f>
        <v>1</v>
      </c>
      <c r="S63" s="4" t="b">
        <f>SUMIF('Final FTE BGBP'!$C$3:$BW$3,'Cross Check'!S$4,'Final FTE BGBP'!$C63:$BW63)='Final FTE By Grade'!D63</f>
        <v>1</v>
      </c>
      <c r="T63" s="4" t="b">
        <f>SUMIF('Final FTE BGBP'!$C$3:$BW$3,'Cross Check'!T$4,'Final FTE BGBP'!$C63:$BW63)='Final FTE By Grade'!E63</f>
        <v>1</v>
      </c>
      <c r="U63" s="4" t="b">
        <f>SUMIF('Final FTE BGBP'!$C$3:$BW$3,'Cross Check'!U$4,'Final FTE BGBP'!$C63:$BW63)='Final FTE By Grade'!F63</f>
        <v>1</v>
      </c>
      <c r="V63" s="4" t="b">
        <f>SUMIF('Final FTE BGBP'!$C$3:$BW$3,'Cross Check'!V$4,'Final FTE BGBP'!$C63:$BW63)='Final FTE By Grade'!G63</f>
        <v>1</v>
      </c>
      <c r="W63" s="4" t="b">
        <f>SUMIF('Final FTE BGBP'!$C$3:$BW$3,'Cross Check'!W$4,'Final FTE BGBP'!$C63:$BW63)='Final FTE By Grade'!H63</f>
        <v>1</v>
      </c>
      <c r="X63" s="4" t="b">
        <f>SUMIF('Final FTE BGBP'!$C$3:$BW$3,'Cross Check'!X$4,'Final FTE BGBP'!$C63:$BW63)='Final FTE By Grade'!I63</f>
        <v>1</v>
      </c>
      <c r="Y63" s="4" t="b">
        <f>SUMIF('Final FTE BGBP'!$C$3:$BW$3,'Cross Check'!Y$4,'Final FTE BGBP'!$C63:$BW63)='Final FTE By Grade'!J63</f>
        <v>1</v>
      </c>
      <c r="Z63" s="4" t="b">
        <f>SUMIF('Final FTE BGBP'!$C$3:$BW$3,'Cross Check'!Z$4,'Final FTE BGBP'!$C63:$BW63)='Final FTE By Grade'!K63</f>
        <v>1</v>
      </c>
      <c r="AA63" s="4" t="b">
        <f>SUMIF('Final FTE BGBP'!$C$3:$BW$3,'Cross Check'!AA$4,'Final FTE BGBP'!$C63:$BW63)='Final FTE By Grade'!L63</f>
        <v>1</v>
      </c>
      <c r="AB63" s="4" t="b">
        <f>SUMIF('Final FTE BGBP'!$C$3:$BW$3,'Cross Check'!AB$4,'Final FTE BGBP'!$C63:$BW63)='Final FTE By Grade'!M63</f>
        <v>1</v>
      </c>
      <c r="AC63" s="4" t="b">
        <f>SUMIF('Final FTE BGBP'!$C$3:$BW$3,'Cross Check'!AC$4,'Final FTE BGBP'!$C63:$BW63)='Final FTE By Grade'!N63</f>
        <v>1</v>
      </c>
      <c r="AD63" s="4" t="b">
        <f>SUMIF('Final FTE BGBP'!$C$3:$BW$3,'Cross Check'!AD$4,'Final FTE BGBP'!$C63:$BW63)='Final FTE By Grade'!O63</f>
        <v>1</v>
      </c>
      <c r="AE63" s="4" t="b">
        <f>SUMIF('Final FTE BGBP'!$C$3:$BW$3,'Cross Check'!AE$4,'Final FTE BGBP'!$C63:$BW63)='Final FTE By Grade'!P63</f>
        <v>1</v>
      </c>
      <c r="AK63" s="48"/>
    </row>
    <row r="64" spans="1:37" ht="15">
      <c r="A64">
        <v>60</v>
      </c>
      <c r="B64" t="s">
        <v>71</v>
      </c>
      <c r="C64" s="1" t="b">
        <f>'Final FTE By Grade'!Q64='Final FTE By Prog'!M64</f>
        <v>1</v>
      </c>
      <c r="D64" s="1" t="b">
        <f>'Final FTE By Prog'!M64='Final FTE BGBP'!BX64</f>
        <v>1</v>
      </c>
      <c r="E64" s="1" t="b">
        <f>'Final FTE By Grade'!Q64='Final FTE BGBP'!BX64</f>
        <v>1</v>
      </c>
      <c r="G64" t="b">
        <f>SUMIF('Final FTE BGBP'!$C$2:$BW$2,'Cross Check'!G$4,'Final FTE BGBP'!$C64:$BW64)='Final FTE By Prog'!C64</f>
        <v>1</v>
      </c>
      <c r="H64" t="b">
        <f>SUMIF('Final FTE BGBP'!$C$2:$BW$2,'Cross Check'!H$4,'Final FTE BGBP'!$C64:$BW64)='Final FTE By Prog'!D64</f>
        <v>1</v>
      </c>
      <c r="I64" t="b">
        <f>SUMIF('Final FTE BGBP'!$C$2:$BW$2,'Cross Check'!I$4,'Final FTE BGBP'!$C64:$BW64)='Final FTE By Prog'!E64</f>
        <v>1</v>
      </c>
      <c r="J64" t="b">
        <f>SUMIF('Final FTE BGBP'!$C$2:$BW$2,'Cross Check'!J$4,'Final FTE BGBP'!$C64:$BW64)='Final FTE By Prog'!F64</f>
        <v>1</v>
      </c>
      <c r="K64" t="b">
        <f>SUMIF('Final FTE BGBP'!$C$2:$BW$2,'Cross Check'!K$4,'Final FTE BGBP'!$C64:$BW64)='Final FTE By Prog'!G64</f>
        <v>1</v>
      </c>
      <c r="L64" t="b">
        <f>SUMIF('Final FTE BGBP'!$C$2:$BW$2,'Cross Check'!L$4,'Final FTE BGBP'!$C64:$BW64)='Final FTE By Prog'!H64</f>
        <v>1</v>
      </c>
      <c r="M64" t="b">
        <f>SUMIF('Final FTE BGBP'!$C$2:$BW$2,'Cross Check'!M$4,'Final FTE BGBP'!$C64:$BW64)='Final FTE By Prog'!I64</f>
        <v>1</v>
      </c>
      <c r="N64" t="b">
        <f>SUMIF('Final FTE BGBP'!$C$2:$BW$2,'Cross Check'!N$4,'Final FTE BGBP'!$C64:$BW64)='Final FTE By Prog'!J64</f>
        <v>1</v>
      </c>
      <c r="O64" t="b">
        <f>SUMIF('Final FTE BGBP'!$C$2:$BW$2,'Cross Check'!O$4,'Final FTE BGBP'!$C64:$BW64)='Final FTE By Prog'!K64</f>
        <v>1</v>
      </c>
      <c r="P64" t="b">
        <f>SUMIF('Final FTE BGBP'!$C$2:$BW$2,'Cross Check'!P$4,'Final FTE BGBP'!$C64:$BW64)='Final FTE By Prog'!L64</f>
        <v>1</v>
      </c>
      <c r="R64" s="4" t="b">
        <f>SUMIF('Final FTE BGBP'!$C$3:$BW$3,'Cross Check'!R$4,'Final FTE BGBP'!$C64:$BW64)='Final FTE By Grade'!C64</f>
        <v>1</v>
      </c>
      <c r="S64" s="4" t="b">
        <f>SUMIF('Final FTE BGBP'!$C$3:$BW$3,'Cross Check'!S$4,'Final FTE BGBP'!$C64:$BW64)='Final FTE By Grade'!D64</f>
        <v>1</v>
      </c>
      <c r="T64" s="4" t="b">
        <f>SUMIF('Final FTE BGBP'!$C$3:$BW$3,'Cross Check'!T$4,'Final FTE BGBP'!$C64:$BW64)='Final FTE By Grade'!E64</f>
        <v>1</v>
      </c>
      <c r="U64" s="4" t="b">
        <f>SUMIF('Final FTE BGBP'!$C$3:$BW$3,'Cross Check'!U$4,'Final FTE BGBP'!$C64:$BW64)='Final FTE By Grade'!F64</f>
        <v>1</v>
      </c>
      <c r="V64" s="4" t="b">
        <f>SUMIF('Final FTE BGBP'!$C$3:$BW$3,'Cross Check'!V$4,'Final FTE BGBP'!$C64:$BW64)='Final FTE By Grade'!G64</f>
        <v>1</v>
      </c>
      <c r="W64" s="4" t="b">
        <f>SUMIF('Final FTE BGBP'!$C$3:$BW$3,'Cross Check'!W$4,'Final FTE BGBP'!$C64:$BW64)='Final FTE By Grade'!H64</f>
        <v>1</v>
      </c>
      <c r="X64" s="4" t="b">
        <f>SUMIF('Final FTE BGBP'!$C$3:$BW$3,'Cross Check'!X$4,'Final FTE BGBP'!$C64:$BW64)='Final FTE By Grade'!I64</f>
        <v>1</v>
      </c>
      <c r="Y64" s="4" t="b">
        <f>SUMIF('Final FTE BGBP'!$C$3:$BW$3,'Cross Check'!Y$4,'Final FTE BGBP'!$C64:$BW64)='Final FTE By Grade'!J64</f>
        <v>1</v>
      </c>
      <c r="Z64" s="4" t="b">
        <f>SUMIF('Final FTE BGBP'!$C$3:$BW$3,'Cross Check'!Z$4,'Final FTE BGBP'!$C64:$BW64)='Final FTE By Grade'!K64</f>
        <v>1</v>
      </c>
      <c r="AA64" s="4" t="b">
        <f>SUMIF('Final FTE BGBP'!$C$3:$BW$3,'Cross Check'!AA$4,'Final FTE BGBP'!$C64:$BW64)='Final FTE By Grade'!L64</f>
        <v>1</v>
      </c>
      <c r="AB64" s="4" t="b">
        <f>SUMIF('Final FTE BGBP'!$C$3:$BW$3,'Cross Check'!AB$4,'Final FTE BGBP'!$C64:$BW64)='Final FTE By Grade'!M64</f>
        <v>1</v>
      </c>
      <c r="AC64" s="4" t="b">
        <f>SUMIF('Final FTE BGBP'!$C$3:$BW$3,'Cross Check'!AC$4,'Final FTE BGBP'!$C64:$BW64)='Final FTE By Grade'!N64</f>
        <v>1</v>
      </c>
      <c r="AD64" s="4" t="b">
        <f>SUMIF('Final FTE BGBP'!$C$3:$BW$3,'Cross Check'!AD$4,'Final FTE BGBP'!$C64:$BW64)='Final FTE By Grade'!O64</f>
        <v>1</v>
      </c>
      <c r="AE64" s="4" t="b">
        <f>SUMIF('Final FTE BGBP'!$C$3:$BW$3,'Cross Check'!AE$4,'Final FTE BGBP'!$C64:$BW64)='Final FTE By Grade'!P64</f>
        <v>1</v>
      </c>
      <c r="AK64" s="48"/>
    </row>
    <row r="65" spans="1:37" ht="15">
      <c r="A65">
        <v>61</v>
      </c>
      <c r="B65" t="s">
        <v>72</v>
      </c>
      <c r="C65" s="1" t="b">
        <f>'Final FTE By Grade'!Q65='Final FTE By Prog'!M65</f>
        <v>1</v>
      </c>
      <c r="D65" s="1" t="b">
        <f>'Final FTE By Prog'!M65='Final FTE BGBP'!BX65</f>
        <v>1</v>
      </c>
      <c r="E65" s="1" t="b">
        <f>'Final FTE By Grade'!Q65='Final FTE BGBP'!BX65</f>
        <v>1</v>
      </c>
      <c r="G65" t="b">
        <f>SUMIF('Final FTE BGBP'!$C$2:$BW$2,'Cross Check'!G$4,'Final FTE BGBP'!$C65:$BW65)='Final FTE By Prog'!C65</f>
        <v>1</v>
      </c>
      <c r="H65" t="b">
        <f>SUMIF('Final FTE BGBP'!$C$2:$BW$2,'Cross Check'!H$4,'Final FTE BGBP'!$C65:$BW65)='Final FTE By Prog'!D65</f>
        <v>1</v>
      </c>
      <c r="I65" t="b">
        <f>SUMIF('Final FTE BGBP'!$C$2:$BW$2,'Cross Check'!I$4,'Final FTE BGBP'!$C65:$BW65)='Final FTE By Prog'!E65</f>
        <v>1</v>
      </c>
      <c r="J65" t="b">
        <f>SUMIF('Final FTE BGBP'!$C$2:$BW$2,'Cross Check'!J$4,'Final FTE BGBP'!$C65:$BW65)='Final FTE By Prog'!F65</f>
        <v>1</v>
      </c>
      <c r="K65" t="b">
        <f>SUMIF('Final FTE BGBP'!$C$2:$BW$2,'Cross Check'!K$4,'Final FTE BGBP'!$C65:$BW65)='Final FTE By Prog'!G65</f>
        <v>1</v>
      </c>
      <c r="L65" t="b">
        <f>SUMIF('Final FTE BGBP'!$C$2:$BW$2,'Cross Check'!L$4,'Final FTE BGBP'!$C65:$BW65)='Final FTE By Prog'!H65</f>
        <v>1</v>
      </c>
      <c r="M65" t="b">
        <f>SUMIF('Final FTE BGBP'!$C$2:$BW$2,'Cross Check'!M$4,'Final FTE BGBP'!$C65:$BW65)='Final FTE By Prog'!I65</f>
        <v>1</v>
      </c>
      <c r="N65" t="b">
        <f>SUMIF('Final FTE BGBP'!$C$2:$BW$2,'Cross Check'!N$4,'Final FTE BGBP'!$C65:$BW65)='Final FTE By Prog'!J65</f>
        <v>1</v>
      </c>
      <c r="O65" t="b">
        <f>SUMIF('Final FTE BGBP'!$C$2:$BW$2,'Cross Check'!O$4,'Final FTE BGBP'!$C65:$BW65)='Final FTE By Prog'!K65</f>
        <v>1</v>
      </c>
      <c r="P65" t="b">
        <f>SUMIF('Final FTE BGBP'!$C$2:$BW$2,'Cross Check'!P$4,'Final FTE BGBP'!$C65:$BW65)='Final FTE By Prog'!L65</f>
        <v>1</v>
      </c>
      <c r="R65" s="4" t="b">
        <f>SUMIF('Final FTE BGBP'!$C$3:$BW$3,'Cross Check'!R$4,'Final FTE BGBP'!$C65:$BW65)='Final FTE By Grade'!C65</f>
        <v>1</v>
      </c>
      <c r="S65" s="4" t="b">
        <f>SUMIF('Final FTE BGBP'!$C$3:$BW$3,'Cross Check'!S$4,'Final FTE BGBP'!$C65:$BW65)='Final FTE By Grade'!D65</f>
        <v>1</v>
      </c>
      <c r="T65" s="4" t="b">
        <f>SUMIF('Final FTE BGBP'!$C$3:$BW$3,'Cross Check'!T$4,'Final FTE BGBP'!$C65:$BW65)='Final FTE By Grade'!E65</f>
        <v>1</v>
      </c>
      <c r="U65" s="4" t="b">
        <f>SUMIF('Final FTE BGBP'!$C$3:$BW$3,'Cross Check'!U$4,'Final FTE BGBP'!$C65:$BW65)='Final FTE By Grade'!F65</f>
        <v>1</v>
      </c>
      <c r="V65" s="4" t="b">
        <f>SUMIF('Final FTE BGBP'!$C$3:$BW$3,'Cross Check'!V$4,'Final FTE BGBP'!$C65:$BW65)='Final FTE By Grade'!G65</f>
        <v>1</v>
      </c>
      <c r="W65" s="4" t="b">
        <f>SUMIF('Final FTE BGBP'!$C$3:$BW$3,'Cross Check'!W$4,'Final FTE BGBP'!$C65:$BW65)='Final FTE By Grade'!H65</f>
        <v>1</v>
      </c>
      <c r="X65" s="4" t="b">
        <f>SUMIF('Final FTE BGBP'!$C$3:$BW$3,'Cross Check'!X$4,'Final FTE BGBP'!$C65:$BW65)='Final FTE By Grade'!I65</f>
        <v>1</v>
      </c>
      <c r="Y65" s="4" t="b">
        <f>SUMIF('Final FTE BGBP'!$C$3:$BW$3,'Cross Check'!Y$4,'Final FTE BGBP'!$C65:$BW65)='Final FTE By Grade'!J65</f>
        <v>1</v>
      </c>
      <c r="Z65" s="4" t="b">
        <f>SUMIF('Final FTE BGBP'!$C$3:$BW$3,'Cross Check'!Z$4,'Final FTE BGBP'!$C65:$BW65)='Final FTE By Grade'!K65</f>
        <v>1</v>
      </c>
      <c r="AA65" s="4" t="b">
        <f>SUMIF('Final FTE BGBP'!$C$3:$BW$3,'Cross Check'!AA$4,'Final FTE BGBP'!$C65:$BW65)='Final FTE By Grade'!L65</f>
        <v>1</v>
      </c>
      <c r="AB65" s="4" t="b">
        <f>SUMIF('Final FTE BGBP'!$C$3:$BW$3,'Cross Check'!AB$4,'Final FTE BGBP'!$C65:$BW65)='Final FTE By Grade'!M65</f>
        <v>1</v>
      </c>
      <c r="AC65" s="4" t="b">
        <f>SUMIF('Final FTE BGBP'!$C$3:$BW$3,'Cross Check'!AC$4,'Final FTE BGBP'!$C65:$BW65)='Final FTE By Grade'!N65</f>
        <v>1</v>
      </c>
      <c r="AD65" s="4" t="b">
        <f>SUMIF('Final FTE BGBP'!$C$3:$BW$3,'Cross Check'!AD$4,'Final FTE BGBP'!$C65:$BW65)='Final FTE By Grade'!O65</f>
        <v>1</v>
      </c>
      <c r="AE65" s="4" t="b">
        <f>SUMIF('Final FTE BGBP'!$C$3:$BW$3,'Cross Check'!AE$4,'Final FTE BGBP'!$C65:$BW65)='Final FTE By Grade'!P65</f>
        <v>1</v>
      </c>
      <c r="AK65" s="48"/>
    </row>
    <row r="66" spans="1:37" ht="15">
      <c r="A66">
        <v>62</v>
      </c>
      <c r="B66" t="s">
        <v>73</v>
      </c>
      <c r="C66" s="1" t="b">
        <f>'Final FTE By Grade'!Q66='Final FTE By Prog'!M66</f>
        <v>1</v>
      </c>
      <c r="D66" s="1" t="b">
        <f>'Final FTE By Prog'!M66='Final FTE BGBP'!BX66</f>
        <v>1</v>
      </c>
      <c r="E66" s="1" t="b">
        <f>'Final FTE By Grade'!Q66='Final FTE BGBP'!BX66</f>
        <v>1</v>
      </c>
      <c r="G66" t="b">
        <f>SUMIF('Final FTE BGBP'!$C$2:$BW$2,'Cross Check'!G$4,'Final FTE BGBP'!$C66:$BW66)='Final FTE By Prog'!C66</f>
        <v>1</v>
      </c>
      <c r="H66" t="b">
        <f>SUMIF('Final FTE BGBP'!$C$2:$BW$2,'Cross Check'!H$4,'Final FTE BGBP'!$C66:$BW66)='Final FTE By Prog'!D66</f>
        <v>1</v>
      </c>
      <c r="I66" t="b">
        <f>SUMIF('Final FTE BGBP'!$C$2:$BW$2,'Cross Check'!I$4,'Final FTE BGBP'!$C66:$BW66)='Final FTE By Prog'!E66</f>
        <v>1</v>
      </c>
      <c r="J66" t="b">
        <f>SUMIF('Final FTE BGBP'!$C$2:$BW$2,'Cross Check'!J$4,'Final FTE BGBP'!$C66:$BW66)='Final FTE By Prog'!F66</f>
        <v>1</v>
      </c>
      <c r="K66" t="b">
        <f>SUMIF('Final FTE BGBP'!$C$2:$BW$2,'Cross Check'!K$4,'Final FTE BGBP'!$C66:$BW66)='Final FTE By Prog'!G66</f>
        <v>1</v>
      </c>
      <c r="L66" t="b">
        <f>SUMIF('Final FTE BGBP'!$C$2:$BW$2,'Cross Check'!L$4,'Final FTE BGBP'!$C66:$BW66)='Final FTE By Prog'!H66</f>
        <v>1</v>
      </c>
      <c r="M66" t="b">
        <f>SUMIF('Final FTE BGBP'!$C$2:$BW$2,'Cross Check'!M$4,'Final FTE BGBP'!$C66:$BW66)='Final FTE By Prog'!I66</f>
        <v>1</v>
      </c>
      <c r="N66" t="b">
        <f>SUMIF('Final FTE BGBP'!$C$2:$BW$2,'Cross Check'!N$4,'Final FTE BGBP'!$C66:$BW66)='Final FTE By Prog'!J66</f>
        <v>1</v>
      </c>
      <c r="O66" t="b">
        <f>SUMIF('Final FTE BGBP'!$C$2:$BW$2,'Cross Check'!O$4,'Final FTE BGBP'!$C66:$BW66)='Final FTE By Prog'!K66</f>
        <v>1</v>
      </c>
      <c r="P66" t="b">
        <f>SUMIF('Final FTE BGBP'!$C$2:$BW$2,'Cross Check'!P$4,'Final FTE BGBP'!$C66:$BW66)='Final FTE By Prog'!L66</f>
        <v>1</v>
      </c>
      <c r="R66" s="4" t="b">
        <f>SUMIF('Final FTE BGBP'!$C$3:$BW$3,'Cross Check'!R$4,'Final FTE BGBP'!$C66:$BW66)='Final FTE By Grade'!C66</f>
        <v>1</v>
      </c>
      <c r="S66" s="4" t="b">
        <f>SUMIF('Final FTE BGBP'!$C$3:$BW$3,'Cross Check'!S$4,'Final FTE BGBP'!$C66:$BW66)='Final FTE By Grade'!D66</f>
        <v>1</v>
      </c>
      <c r="T66" s="4" t="b">
        <f>SUMIF('Final FTE BGBP'!$C$3:$BW$3,'Cross Check'!T$4,'Final FTE BGBP'!$C66:$BW66)='Final FTE By Grade'!E66</f>
        <v>1</v>
      </c>
      <c r="U66" s="4" t="b">
        <f>SUMIF('Final FTE BGBP'!$C$3:$BW$3,'Cross Check'!U$4,'Final FTE BGBP'!$C66:$BW66)='Final FTE By Grade'!F66</f>
        <v>1</v>
      </c>
      <c r="V66" s="4" t="b">
        <f>SUMIF('Final FTE BGBP'!$C$3:$BW$3,'Cross Check'!V$4,'Final FTE BGBP'!$C66:$BW66)='Final FTE By Grade'!G66</f>
        <v>1</v>
      </c>
      <c r="W66" s="4" t="b">
        <f>SUMIF('Final FTE BGBP'!$C$3:$BW$3,'Cross Check'!W$4,'Final FTE BGBP'!$C66:$BW66)='Final FTE By Grade'!H66</f>
        <v>1</v>
      </c>
      <c r="X66" s="4" t="b">
        <f>SUMIF('Final FTE BGBP'!$C$3:$BW$3,'Cross Check'!X$4,'Final FTE BGBP'!$C66:$BW66)='Final FTE By Grade'!I66</f>
        <v>1</v>
      </c>
      <c r="Y66" s="4" t="b">
        <f>SUMIF('Final FTE BGBP'!$C$3:$BW$3,'Cross Check'!Y$4,'Final FTE BGBP'!$C66:$BW66)='Final FTE By Grade'!J66</f>
        <v>1</v>
      </c>
      <c r="Z66" s="4" t="b">
        <f>SUMIF('Final FTE BGBP'!$C$3:$BW$3,'Cross Check'!Z$4,'Final FTE BGBP'!$C66:$BW66)='Final FTE By Grade'!K66</f>
        <v>1</v>
      </c>
      <c r="AA66" s="4" t="b">
        <f>SUMIF('Final FTE BGBP'!$C$3:$BW$3,'Cross Check'!AA$4,'Final FTE BGBP'!$C66:$BW66)='Final FTE By Grade'!L66</f>
        <v>1</v>
      </c>
      <c r="AB66" s="4" t="b">
        <f>SUMIF('Final FTE BGBP'!$C$3:$BW$3,'Cross Check'!AB$4,'Final FTE BGBP'!$C66:$BW66)='Final FTE By Grade'!M66</f>
        <v>1</v>
      </c>
      <c r="AC66" s="4" t="b">
        <f>SUMIF('Final FTE BGBP'!$C$3:$BW$3,'Cross Check'!AC$4,'Final FTE BGBP'!$C66:$BW66)='Final FTE By Grade'!N66</f>
        <v>1</v>
      </c>
      <c r="AD66" s="4" t="b">
        <f>SUMIF('Final FTE BGBP'!$C$3:$BW$3,'Cross Check'!AD$4,'Final FTE BGBP'!$C66:$BW66)='Final FTE By Grade'!O66</f>
        <v>1</v>
      </c>
      <c r="AE66" s="4" t="b">
        <f>SUMIF('Final FTE BGBP'!$C$3:$BW$3,'Cross Check'!AE$4,'Final FTE BGBP'!$C66:$BW66)='Final FTE By Grade'!P66</f>
        <v>1</v>
      </c>
      <c r="AK66" s="48"/>
    </row>
    <row r="67" spans="1:37" ht="15">
      <c r="A67">
        <v>63</v>
      </c>
      <c r="B67" t="s">
        <v>74</v>
      </c>
      <c r="C67" s="1" t="b">
        <f>'Final FTE By Grade'!Q67='Final FTE By Prog'!M67</f>
        <v>1</v>
      </c>
      <c r="D67" s="1" t="b">
        <f>'Final FTE By Prog'!M67='Final FTE BGBP'!BX67</f>
        <v>1</v>
      </c>
      <c r="E67" s="1" t="b">
        <f>'Final FTE By Grade'!Q67='Final FTE BGBP'!BX67</f>
        <v>1</v>
      </c>
      <c r="G67" t="b">
        <f>SUMIF('Final FTE BGBP'!$C$2:$BW$2,'Cross Check'!G$4,'Final FTE BGBP'!$C67:$BW67)='Final FTE By Prog'!C67</f>
        <v>1</v>
      </c>
      <c r="H67" t="b">
        <f>SUMIF('Final FTE BGBP'!$C$2:$BW$2,'Cross Check'!H$4,'Final FTE BGBP'!$C67:$BW67)='Final FTE By Prog'!D67</f>
        <v>1</v>
      </c>
      <c r="I67" t="b">
        <f>SUMIF('Final FTE BGBP'!$C$2:$BW$2,'Cross Check'!I$4,'Final FTE BGBP'!$C67:$BW67)='Final FTE By Prog'!E67</f>
        <v>1</v>
      </c>
      <c r="J67" t="b">
        <f>SUMIF('Final FTE BGBP'!$C$2:$BW$2,'Cross Check'!J$4,'Final FTE BGBP'!$C67:$BW67)='Final FTE By Prog'!F67</f>
        <v>1</v>
      </c>
      <c r="K67" t="b">
        <f>SUMIF('Final FTE BGBP'!$C$2:$BW$2,'Cross Check'!K$4,'Final FTE BGBP'!$C67:$BW67)='Final FTE By Prog'!G67</f>
        <v>1</v>
      </c>
      <c r="L67" t="b">
        <f>SUMIF('Final FTE BGBP'!$C$2:$BW$2,'Cross Check'!L$4,'Final FTE BGBP'!$C67:$BW67)='Final FTE By Prog'!H67</f>
        <v>1</v>
      </c>
      <c r="M67" t="b">
        <f>SUMIF('Final FTE BGBP'!$C$2:$BW$2,'Cross Check'!M$4,'Final FTE BGBP'!$C67:$BW67)='Final FTE By Prog'!I67</f>
        <v>1</v>
      </c>
      <c r="N67" t="b">
        <f>SUMIF('Final FTE BGBP'!$C$2:$BW$2,'Cross Check'!N$4,'Final FTE BGBP'!$C67:$BW67)='Final FTE By Prog'!J67</f>
        <v>1</v>
      </c>
      <c r="O67" t="b">
        <f>SUMIF('Final FTE BGBP'!$C$2:$BW$2,'Cross Check'!O$4,'Final FTE BGBP'!$C67:$BW67)='Final FTE By Prog'!K67</f>
        <v>1</v>
      </c>
      <c r="P67" t="b">
        <f>SUMIF('Final FTE BGBP'!$C$2:$BW$2,'Cross Check'!P$4,'Final FTE BGBP'!$C67:$BW67)='Final FTE By Prog'!L67</f>
        <v>1</v>
      </c>
      <c r="R67" s="4" t="b">
        <f>SUMIF('Final FTE BGBP'!$C$3:$BW$3,'Cross Check'!R$4,'Final FTE BGBP'!$C67:$BW67)='Final FTE By Grade'!C67</f>
        <v>1</v>
      </c>
      <c r="S67" s="4" t="b">
        <f>SUMIF('Final FTE BGBP'!$C$3:$BW$3,'Cross Check'!S$4,'Final FTE BGBP'!$C67:$BW67)='Final FTE By Grade'!D67</f>
        <v>1</v>
      </c>
      <c r="T67" s="4" t="b">
        <f>SUMIF('Final FTE BGBP'!$C$3:$BW$3,'Cross Check'!T$4,'Final FTE BGBP'!$C67:$BW67)='Final FTE By Grade'!E67</f>
        <v>1</v>
      </c>
      <c r="U67" s="4" t="b">
        <f>SUMIF('Final FTE BGBP'!$C$3:$BW$3,'Cross Check'!U$4,'Final FTE BGBP'!$C67:$BW67)='Final FTE By Grade'!F67</f>
        <v>1</v>
      </c>
      <c r="V67" s="4" t="b">
        <f>SUMIF('Final FTE BGBP'!$C$3:$BW$3,'Cross Check'!V$4,'Final FTE BGBP'!$C67:$BW67)='Final FTE By Grade'!G67</f>
        <v>1</v>
      </c>
      <c r="W67" s="4" t="b">
        <f>SUMIF('Final FTE BGBP'!$C$3:$BW$3,'Cross Check'!W$4,'Final FTE BGBP'!$C67:$BW67)='Final FTE By Grade'!H67</f>
        <v>1</v>
      </c>
      <c r="X67" s="4" t="b">
        <f>SUMIF('Final FTE BGBP'!$C$3:$BW$3,'Cross Check'!X$4,'Final FTE BGBP'!$C67:$BW67)='Final FTE By Grade'!I67</f>
        <v>1</v>
      </c>
      <c r="Y67" s="4" t="b">
        <f>SUMIF('Final FTE BGBP'!$C$3:$BW$3,'Cross Check'!Y$4,'Final FTE BGBP'!$C67:$BW67)='Final FTE By Grade'!J67</f>
        <v>1</v>
      </c>
      <c r="Z67" s="4" t="b">
        <f>SUMIF('Final FTE BGBP'!$C$3:$BW$3,'Cross Check'!Z$4,'Final FTE BGBP'!$C67:$BW67)='Final FTE By Grade'!K67</f>
        <v>1</v>
      </c>
      <c r="AA67" s="4" t="b">
        <f>SUMIF('Final FTE BGBP'!$C$3:$BW$3,'Cross Check'!AA$4,'Final FTE BGBP'!$C67:$BW67)='Final FTE By Grade'!L67</f>
        <v>1</v>
      </c>
      <c r="AB67" s="4" t="b">
        <f>SUMIF('Final FTE BGBP'!$C$3:$BW$3,'Cross Check'!AB$4,'Final FTE BGBP'!$C67:$BW67)='Final FTE By Grade'!M67</f>
        <v>1</v>
      </c>
      <c r="AC67" s="4" t="b">
        <f>SUMIF('Final FTE BGBP'!$C$3:$BW$3,'Cross Check'!AC$4,'Final FTE BGBP'!$C67:$BW67)='Final FTE By Grade'!N67</f>
        <v>1</v>
      </c>
      <c r="AD67" s="4" t="b">
        <f>SUMIF('Final FTE BGBP'!$C$3:$BW$3,'Cross Check'!AD$4,'Final FTE BGBP'!$C67:$BW67)='Final FTE By Grade'!O67</f>
        <v>1</v>
      </c>
      <c r="AE67" s="4" t="b">
        <f>SUMIF('Final FTE BGBP'!$C$3:$BW$3,'Cross Check'!AE$4,'Final FTE BGBP'!$C67:$BW67)='Final FTE By Grade'!P67</f>
        <v>1</v>
      </c>
      <c r="AK67" s="48"/>
    </row>
    <row r="68" spans="1:37" ht="15">
      <c r="A68">
        <v>64</v>
      </c>
      <c r="B68" t="s">
        <v>75</v>
      </c>
      <c r="C68" s="1" t="b">
        <f>'Final FTE By Grade'!Q68='Final FTE By Prog'!M68</f>
        <v>1</v>
      </c>
      <c r="D68" s="1" t="b">
        <f>'Final FTE By Prog'!M68='Final FTE BGBP'!BX68</f>
        <v>1</v>
      </c>
      <c r="E68" s="1" t="b">
        <f>'Final FTE By Grade'!Q68='Final FTE BGBP'!BX68</f>
        <v>1</v>
      </c>
      <c r="G68" t="b">
        <f>SUMIF('Final FTE BGBP'!$C$2:$BW$2,'Cross Check'!G$4,'Final FTE BGBP'!$C68:$BW68)='Final FTE By Prog'!C68</f>
        <v>1</v>
      </c>
      <c r="H68" t="b">
        <f>SUMIF('Final FTE BGBP'!$C$2:$BW$2,'Cross Check'!H$4,'Final FTE BGBP'!$C68:$BW68)='Final FTE By Prog'!D68</f>
        <v>1</v>
      </c>
      <c r="I68" t="b">
        <f>SUMIF('Final FTE BGBP'!$C$2:$BW$2,'Cross Check'!I$4,'Final FTE BGBP'!$C68:$BW68)='Final FTE By Prog'!E68</f>
        <v>1</v>
      </c>
      <c r="J68" t="b">
        <f>SUMIF('Final FTE BGBP'!$C$2:$BW$2,'Cross Check'!J$4,'Final FTE BGBP'!$C68:$BW68)='Final FTE By Prog'!F68</f>
        <v>1</v>
      </c>
      <c r="K68" t="b">
        <f>SUMIF('Final FTE BGBP'!$C$2:$BW$2,'Cross Check'!K$4,'Final FTE BGBP'!$C68:$BW68)='Final FTE By Prog'!G68</f>
        <v>1</v>
      </c>
      <c r="L68" t="b">
        <f>SUMIF('Final FTE BGBP'!$C$2:$BW$2,'Cross Check'!L$4,'Final FTE BGBP'!$C68:$BW68)='Final FTE By Prog'!H68</f>
        <v>1</v>
      </c>
      <c r="M68" t="b">
        <f>SUMIF('Final FTE BGBP'!$C$2:$BW$2,'Cross Check'!M$4,'Final FTE BGBP'!$C68:$BW68)='Final FTE By Prog'!I68</f>
        <v>1</v>
      </c>
      <c r="N68" t="b">
        <f>SUMIF('Final FTE BGBP'!$C$2:$BW$2,'Cross Check'!N$4,'Final FTE BGBP'!$C68:$BW68)='Final FTE By Prog'!J68</f>
        <v>1</v>
      </c>
      <c r="O68" t="b">
        <f>SUMIF('Final FTE BGBP'!$C$2:$BW$2,'Cross Check'!O$4,'Final FTE BGBP'!$C68:$BW68)='Final FTE By Prog'!K68</f>
        <v>1</v>
      </c>
      <c r="P68" t="b">
        <f>SUMIF('Final FTE BGBP'!$C$2:$BW$2,'Cross Check'!P$4,'Final FTE BGBP'!$C68:$BW68)='Final FTE By Prog'!L68</f>
        <v>1</v>
      </c>
      <c r="R68" s="4" t="b">
        <f>SUMIF('Final FTE BGBP'!$C$3:$BW$3,'Cross Check'!R$4,'Final FTE BGBP'!$C68:$BW68)='Final FTE By Grade'!C68</f>
        <v>1</v>
      </c>
      <c r="S68" s="4" t="b">
        <f>SUMIF('Final FTE BGBP'!$C$3:$BW$3,'Cross Check'!S$4,'Final FTE BGBP'!$C68:$BW68)='Final FTE By Grade'!D68</f>
        <v>1</v>
      </c>
      <c r="T68" s="4" t="b">
        <f>SUMIF('Final FTE BGBP'!$C$3:$BW$3,'Cross Check'!T$4,'Final FTE BGBP'!$C68:$BW68)='Final FTE By Grade'!E68</f>
        <v>1</v>
      </c>
      <c r="U68" s="4" t="b">
        <f>SUMIF('Final FTE BGBP'!$C$3:$BW$3,'Cross Check'!U$4,'Final FTE BGBP'!$C68:$BW68)='Final FTE By Grade'!F68</f>
        <v>1</v>
      </c>
      <c r="V68" s="4" t="b">
        <f>SUMIF('Final FTE BGBP'!$C$3:$BW$3,'Cross Check'!V$4,'Final FTE BGBP'!$C68:$BW68)='Final FTE By Grade'!G68</f>
        <v>1</v>
      </c>
      <c r="W68" s="4" t="b">
        <f>SUMIF('Final FTE BGBP'!$C$3:$BW$3,'Cross Check'!W$4,'Final FTE BGBP'!$C68:$BW68)='Final FTE By Grade'!H68</f>
        <v>1</v>
      </c>
      <c r="X68" s="4" t="b">
        <f>SUMIF('Final FTE BGBP'!$C$3:$BW$3,'Cross Check'!X$4,'Final FTE BGBP'!$C68:$BW68)='Final FTE By Grade'!I68</f>
        <v>1</v>
      </c>
      <c r="Y68" s="4" t="b">
        <f>SUMIF('Final FTE BGBP'!$C$3:$BW$3,'Cross Check'!Y$4,'Final FTE BGBP'!$C68:$BW68)='Final FTE By Grade'!J68</f>
        <v>1</v>
      </c>
      <c r="Z68" s="4" t="b">
        <f>SUMIF('Final FTE BGBP'!$C$3:$BW$3,'Cross Check'!Z$4,'Final FTE BGBP'!$C68:$BW68)='Final FTE By Grade'!K68</f>
        <v>1</v>
      </c>
      <c r="AA68" s="4" t="b">
        <f>SUMIF('Final FTE BGBP'!$C$3:$BW$3,'Cross Check'!AA$4,'Final FTE BGBP'!$C68:$BW68)='Final FTE By Grade'!L68</f>
        <v>1</v>
      </c>
      <c r="AB68" s="4" t="b">
        <f>SUMIF('Final FTE BGBP'!$C$3:$BW$3,'Cross Check'!AB$4,'Final FTE BGBP'!$C68:$BW68)='Final FTE By Grade'!M68</f>
        <v>1</v>
      </c>
      <c r="AC68" s="4" t="b">
        <f>SUMIF('Final FTE BGBP'!$C$3:$BW$3,'Cross Check'!AC$4,'Final FTE BGBP'!$C68:$BW68)='Final FTE By Grade'!N68</f>
        <v>1</v>
      </c>
      <c r="AD68" s="4" t="b">
        <f>SUMIF('Final FTE BGBP'!$C$3:$BW$3,'Cross Check'!AD$4,'Final FTE BGBP'!$C68:$BW68)='Final FTE By Grade'!O68</f>
        <v>1</v>
      </c>
      <c r="AE68" s="4" t="b">
        <f>SUMIF('Final FTE BGBP'!$C$3:$BW$3,'Cross Check'!AE$4,'Final FTE BGBP'!$C68:$BW68)='Final FTE By Grade'!P68</f>
        <v>1</v>
      </c>
      <c r="AK68" s="48"/>
    </row>
    <row r="69" spans="1:37" ht="15">
      <c r="A69">
        <v>65</v>
      </c>
      <c r="B69" t="s">
        <v>76</v>
      </c>
      <c r="C69" s="1" t="b">
        <f>'Final FTE By Grade'!Q69='Final FTE By Prog'!M69</f>
        <v>1</v>
      </c>
      <c r="D69" s="1" t="b">
        <f>'Final FTE By Prog'!M69='Final FTE BGBP'!BX69</f>
        <v>1</v>
      </c>
      <c r="E69" s="1" t="b">
        <f>'Final FTE By Grade'!Q69='Final FTE BGBP'!BX69</f>
        <v>1</v>
      </c>
      <c r="G69" t="b">
        <f>SUMIF('Final FTE BGBP'!$C$2:$BW$2,'Cross Check'!G$4,'Final FTE BGBP'!$C69:$BW69)='Final FTE By Prog'!C69</f>
        <v>1</v>
      </c>
      <c r="H69" t="b">
        <f>SUMIF('Final FTE BGBP'!$C$2:$BW$2,'Cross Check'!H$4,'Final FTE BGBP'!$C69:$BW69)='Final FTE By Prog'!D69</f>
        <v>1</v>
      </c>
      <c r="I69" t="b">
        <f>SUMIF('Final FTE BGBP'!$C$2:$BW$2,'Cross Check'!I$4,'Final FTE BGBP'!$C69:$BW69)='Final FTE By Prog'!E69</f>
        <v>1</v>
      </c>
      <c r="J69" t="b">
        <f>SUMIF('Final FTE BGBP'!$C$2:$BW$2,'Cross Check'!J$4,'Final FTE BGBP'!$C69:$BW69)='Final FTE By Prog'!F69</f>
        <v>1</v>
      </c>
      <c r="K69" t="b">
        <f>SUMIF('Final FTE BGBP'!$C$2:$BW$2,'Cross Check'!K$4,'Final FTE BGBP'!$C69:$BW69)='Final FTE By Prog'!G69</f>
        <v>1</v>
      </c>
      <c r="L69" t="b">
        <f>SUMIF('Final FTE BGBP'!$C$2:$BW$2,'Cross Check'!L$4,'Final FTE BGBP'!$C69:$BW69)='Final FTE By Prog'!H69</f>
        <v>1</v>
      </c>
      <c r="M69" t="b">
        <f>SUMIF('Final FTE BGBP'!$C$2:$BW$2,'Cross Check'!M$4,'Final FTE BGBP'!$C69:$BW69)='Final FTE By Prog'!I69</f>
        <v>1</v>
      </c>
      <c r="N69" t="b">
        <f>SUMIF('Final FTE BGBP'!$C$2:$BW$2,'Cross Check'!N$4,'Final FTE BGBP'!$C69:$BW69)='Final FTE By Prog'!J69</f>
        <v>1</v>
      </c>
      <c r="O69" t="b">
        <f>SUMIF('Final FTE BGBP'!$C$2:$BW$2,'Cross Check'!O$4,'Final FTE BGBP'!$C69:$BW69)='Final FTE By Prog'!K69</f>
        <v>1</v>
      </c>
      <c r="P69" t="b">
        <f>SUMIF('Final FTE BGBP'!$C$2:$BW$2,'Cross Check'!P$4,'Final FTE BGBP'!$C69:$BW69)='Final FTE By Prog'!L69</f>
        <v>1</v>
      </c>
      <c r="R69" s="4" t="b">
        <f>SUMIF('Final FTE BGBP'!$C$3:$BW$3,'Cross Check'!R$4,'Final FTE BGBP'!$C69:$BW69)='Final FTE By Grade'!C69</f>
        <v>1</v>
      </c>
      <c r="S69" s="4" t="b">
        <f>SUMIF('Final FTE BGBP'!$C$3:$BW$3,'Cross Check'!S$4,'Final FTE BGBP'!$C69:$BW69)='Final FTE By Grade'!D69</f>
        <v>1</v>
      </c>
      <c r="T69" s="4" t="b">
        <f>SUMIF('Final FTE BGBP'!$C$3:$BW$3,'Cross Check'!T$4,'Final FTE BGBP'!$C69:$BW69)='Final FTE By Grade'!E69</f>
        <v>1</v>
      </c>
      <c r="U69" s="4" t="b">
        <f>SUMIF('Final FTE BGBP'!$C$3:$BW$3,'Cross Check'!U$4,'Final FTE BGBP'!$C69:$BW69)='Final FTE By Grade'!F69</f>
        <v>1</v>
      </c>
      <c r="V69" s="4" t="b">
        <f>SUMIF('Final FTE BGBP'!$C$3:$BW$3,'Cross Check'!V$4,'Final FTE BGBP'!$C69:$BW69)='Final FTE By Grade'!G69</f>
        <v>1</v>
      </c>
      <c r="W69" s="4" t="b">
        <f>SUMIF('Final FTE BGBP'!$C$3:$BW$3,'Cross Check'!W$4,'Final FTE BGBP'!$C69:$BW69)='Final FTE By Grade'!H69</f>
        <v>1</v>
      </c>
      <c r="X69" s="4" t="b">
        <f>SUMIF('Final FTE BGBP'!$C$3:$BW$3,'Cross Check'!X$4,'Final FTE BGBP'!$C69:$BW69)='Final FTE By Grade'!I69</f>
        <v>1</v>
      </c>
      <c r="Y69" s="4" t="b">
        <f>SUMIF('Final FTE BGBP'!$C$3:$BW$3,'Cross Check'!Y$4,'Final FTE BGBP'!$C69:$BW69)='Final FTE By Grade'!J69</f>
        <v>1</v>
      </c>
      <c r="Z69" s="4" t="b">
        <f>SUMIF('Final FTE BGBP'!$C$3:$BW$3,'Cross Check'!Z$4,'Final FTE BGBP'!$C69:$BW69)='Final FTE By Grade'!K69</f>
        <v>1</v>
      </c>
      <c r="AA69" s="4" t="b">
        <f>SUMIF('Final FTE BGBP'!$C$3:$BW$3,'Cross Check'!AA$4,'Final FTE BGBP'!$C69:$BW69)='Final FTE By Grade'!L69</f>
        <v>1</v>
      </c>
      <c r="AB69" s="4" t="b">
        <f>SUMIF('Final FTE BGBP'!$C$3:$BW$3,'Cross Check'!AB$4,'Final FTE BGBP'!$C69:$BW69)='Final FTE By Grade'!M69</f>
        <v>1</v>
      </c>
      <c r="AC69" s="4" t="b">
        <f>SUMIF('Final FTE BGBP'!$C$3:$BW$3,'Cross Check'!AC$4,'Final FTE BGBP'!$C69:$BW69)='Final FTE By Grade'!N69</f>
        <v>1</v>
      </c>
      <c r="AD69" s="4" t="b">
        <f>SUMIF('Final FTE BGBP'!$C$3:$BW$3,'Cross Check'!AD$4,'Final FTE BGBP'!$C69:$BW69)='Final FTE By Grade'!O69</f>
        <v>1</v>
      </c>
      <c r="AE69" s="4" t="b">
        <f>SUMIF('Final FTE BGBP'!$C$3:$BW$3,'Cross Check'!AE$4,'Final FTE BGBP'!$C69:$BW69)='Final FTE By Grade'!P69</f>
        <v>1</v>
      </c>
      <c r="AK69" s="48"/>
    </row>
    <row r="70" spans="1:37" ht="15">
      <c r="A70">
        <v>66</v>
      </c>
      <c r="B70" t="s">
        <v>77</v>
      </c>
      <c r="C70" s="1" t="b">
        <f>'Final FTE By Grade'!Q70='Final FTE By Prog'!M70</f>
        <v>1</v>
      </c>
      <c r="D70" s="1" t="b">
        <f>'Final FTE By Prog'!M70='Final FTE BGBP'!BX70</f>
        <v>1</v>
      </c>
      <c r="E70" s="1" t="b">
        <f>'Final FTE By Grade'!Q70='Final FTE BGBP'!BX70</f>
        <v>1</v>
      </c>
      <c r="G70" t="b">
        <f>SUMIF('Final FTE BGBP'!$C$2:$BW$2,'Cross Check'!G$4,'Final FTE BGBP'!$C70:$BW70)='Final FTE By Prog'!C70</f>
        <v>1</v>
      </c>
      <c r="H70" t="b">
        <f>SUMIF('Final FTE BGBP'!$C$2:$BW$2,'Cross Check'!H$4,'Final FTE BGBP'!$C70:$BW70)='Final FTE By Prog'!D70</f>
        <v>1</v>
      </c>
      <c r="I70" t="b">
        <f>SUMIF('Final FTE BGBP'!$C$2:$BW$2,'Cross Check'!I$4,'Final FTE BGBP'!$C70:$BW70)='Final FTE By Prog'!E70</f>
        <v>1</v>
      </c>
      <c r="J70" t="b">
        <f>SUMIF('Final FTE BGBP'!$C$2:$BW$2,'Cross Check'!J$4,'Final FTE BGBP'!$C70:$BW70)='Final FTE By Prog'!F70</f>
        <v>1</v>
      </c>
      <c r="K70" t="b">
        <f>SUMIF('Final FTE BGBP'!$C$2:$BW$2,'Cross Check'!K$4,'Final FTE BGBP'!$C70:$BW70)='Final FTE By Prog'!G70</f>
        <v>1</v>
      </c>
      <c r="L70" t="b">
        <f>SUMIF('Final FTE BGBP'!$C$2:$BW$2,'Cross Check'!L$4,'Final FTE BGBP'!$C70:$BW70)='Final FTE By Prog'!H70</f>
        <v>1</v>
      </c>
      <c r="M70" t="b">
        <f>SUMIF('Final FTE BGBP'!$C$2:$BW$2,'Cross Check'!M$4,'Final FTE BGBP'!$C70:$BW70)='Final FTE By Prog'!I70</f>
        <v>1</v>
      </c>
      <c r="N70" t="b">
        <f>SUMIF('Final FTE BGBP'!$C$2:$BW$2,'Cross Check'!N$4,'Final FTE BGBP'!$C70:$BW70)='Final FTE By Prog'!J70</f>
        <v>1</v>
      </c>
      <c r="O70" t="b">
        <f>SUMIF('Final FTE BGBP'!$C$2:$BW$2,'Cross Check'!O$4,'Final FTE BGBP'!$C70:$BW70)='Final FTE By Prog'!K70</f>
        <v>1</v>
      </c>
      <c r="P70" t="b">
        <f>SUMIF('Final FTE BGBP'!$C$2:$BW$2,'Cross Check'!P$4,'Final FTE BGBP'!$C70:$BW70)='Final FTE By Prog'!L70</f>
        <v>1</v>
      </c>
      <c r="R70" s="4" t="b">
        <f>SUMIF('Final FTE BGBP'!$C$3:$BW$3,'Cross Check'!R$4,'Final FTE BGBP'!$C70:$BW70)='Final FTE By Grade'!C70</f>
        <v>1</v>
      </c>
      <c r="S70" s="4" t="b">
        <f>SUMIF('Final FTE BGBP'!$C$3:$BW$3,'Cross Check'!S$4,'Final FTE BGBP'!$C70:$BW70)='Final FTE By Grade'!D70</f>
        <v>1</v>
      </c>
      <c r="T70" s="4" t="b">
        <f>SUMIF('Final FTE BGBP'!$C$3:$BW$3,'Cross Check'!T$4,'Final FTE BGBP'!$C70:$BW70)='Final FTE By Grade'!E70</f>
        <v>1</v>
      </c>
      <c r="U70" s="4" t="b">
        <f>SUMIF('Final FTE BGBP'!$C$3:$BW$3,'Cross Check'!U$4,'Final FTE BGBP'!$C70:$BW70)='Final FTE By Grade'!F70</f>
        <v>1</v>
      </c>
      <c r="V70" s="4" t="b">
        <f>SUMIF('Final FTE BGBP'!$C$3:$BW$3,'Cross Check'!V$4,'Final FTE BGBP'!$C70:$BW70)='Final FTE By Grade'!G70</f>
        <v>1</v>
      </c>
      <c r="W70" s="4" t="b">
        <f>SUMIF('Final FTE BGBP'!$C$3:$BW$3,'Cross Check'!W$4,'Final FTE BGBP'!$C70:$BW70)='Final FTE By Grade'!H70</f>
        <v>1</v>
      </c>
      <c r="X70" s="4" t="b">
        <f>SUMIF('Final FTE BGBP'!$C$3:$BW$3,'Cross Check'!X$4,'Final FTE BGBP'!$C70:$BW70)='Final FTE By Grade'!I70</f>
        <v>1</v>
      </c>
      <c r="Y70" s="4" t="b">
        <f>SUMIF('Final FTE BGBP'!$C$3:$BW$3,'Cross Check'!Y$4,'Final FTE BGBP'!$C70:$BW70)='Final FTE By Grade'!J70</f>
        <v>1</v>
      </c>
      <c r="Z70" s="4" t="b">
        <f>SUMIF('Final FTE BGBP'!$C$3:$BW$3,'Cross Check'!Z$4,'Final FTE BGBP'!$C70:$BW70)='Final FTE By Grade'!K70</f>
        <v>1</v>
      </c>
      <c r="AA70" s="4" t="b">
        <f>SUMIF('Final FTE BGBP'!$C$3:$BW$3,'Cross Check'!AA$4,'Final FTE BGBP'!$C70:$BW70)='Final FTE By Grade'!L70</f>
        <v>1</v>
      </c>
      <c r="AB70" s="4" t="b">
        <f>SUMIF('Final FTE BGBP'!$C$3:$BW$3,'Cross Check'!AB$4,'Final FTE BGBP'!$C70:$BW70)='Final FTE By Grade'!M70</f>
        <v>1</v>
      </c>
      <c r="AC70" s="4" t="b">
        <f>SUMIF('Final FTE BGBP'!$C$3:$BW$3,'Cross Check'!AC$4,'Final FTE BGBP'!$C70:$BW70)='Final FTE By Grade'!N70</f>
        <v>1</v>
      </c>
      <c r="AD70" s="4" t="b">
        <f>SUMIF('Final FTE BGBP'!$C$3:$BW$3,'Cross Check'!AD$4,'Final FTE BGBP'!$C70:$BW70)='Final FTE By Grade'!O70</f>
        <v>1</v>
      </c>
      <c r="AE70" s="4" t="b">
        <f>SUMIF('Final FTE BGBP'!$C$3:$BW$3,'Cross Check'!AE$4,'Final FTE BGBP'!$C70:$BW70)='Final FTE By Grade'!P70</f>
        <v>1</v>
      </c>
      <c r="AK70" s="48"/>
    </row>
    <row r="71" spans="1:37" ht="15">
      <c r="A71">
        <v>67</v>
      </c>
      <c r="B71" t="s">
        <v>78</v>
      </c>
      <c r="C71" s="1" t="b">
        <f>'Final FTE By Grade'!Q71='Final FTE By Prog'!M71</f>
        <v>1</v>
      </c>
      <c r="D71" s="1" t="b">
        <f>'Final FTE By Prog'!M71='Final FTE BGBP'!BX71</f>
        <v>1</v>
      </c>
      <c r="E71" s="1" t="b">
        <f>'Final FTE By Grade'!Q71='Final FTE BGBP'!BX71</f>
        <v>1</v>
      </c>
      <c r="G71" t="b">
        <f>SUMIF('Final FTE BGBP'!$C$2:$BW$2,'Cross Check'!G$4,'Final FTE BGBP'!$C71:$BW71)='Final FTE By Prog'!C71</f>
        <v>1</v>
      </c>
      <c r="H71" t="b">
        <f>SUMIF('Final FTE BGBP'!$C$2:$BW$2,'Cross Check'!H$4,'Final FTE BGBP'!$C71:$BW71)='Final FTE By Prog'!D71</f>
        <v>1</v>
      </c>
      <c r="I71" t="b">
        <f>SUMIF('Final FTE BGBP'!$C$2:$BW$2,'Cross Check'!I$4,'Final FTE BGBP'!$C71:$BW71)='Final FTE By Prog'!E71</f>
        <v>1</v>
      </c>
      <c r="J71" t="b">
        <f>SUMIF('Final FTE BGBP'!$C$2:$BW$2,'Cross Check'!J$4,'Final FTE BGBP'!$C71:$BW71)='Final FTE By Prog'!F71</f>
        <v>1</v>
      </c>
      <c r="K71" t="b">
        <f>SUMIF('Final FTE BGBP'!$C$2:$BW$2,'Cross Check'!K$4,'Final FTE BGBP'!$C71:$BW71)='Final FTE By Prog'!G71</f>
        <v>1</v>
      </c>
      <c r="L71" t="b">
        <f>SUMIF('Final FTE BGBP'!$C$2:$BW$2,'Cross Check'!L$4,'Final FTE BGBP'!$C71:$BW71)='Final FTE By Prog'!H71</f>
        <v>1</v>
      </c>
      <c r="M71" t="b">
        <f>SUMIF('Final FTE BGBP'!$C$2:$BW$2,'Cross Check'!M$4,'Final FTE BGBP'!$C71:$BW71)='Final FTE By Prog'!I71</f>
        <v>1</v>
      </c>
      <c r="N71" t="b">
        <f>SUMIF('Final FTE BGBP'!$C$2:$BW$2,'Cross Check'!N$4,'Final FTE BGBP'!$C71:$BW71)='Final FTE By Prog'!J71</f>
        <v>1</v>
      </c>
      <c r="O71" t="b">
        <f>SUMIF('Final FTE BGBP'!$C$2:$BW$2,'Cross Check'!O$4,'Final FTE BGBP'!$C71:$BW71)='Final FTE By Prog'!K71</f>
        <v>1</v>
      </c>
      <c r="P71" t="b">
        <f>SUMIF('Final FTE BGBP'!$C$2:$BW$2,'Cross Check'!P$4,'Final FTE BGBP'!$C71:$BW71)='Final FTE By Prog'!L71</f>
        <v>1</v>
      </c>
      <c r="R71" s="4" t="b">
        <f>SUMIF('Final FTE BGBP'!$C$3:$BW$3,'Cross Check'!R$4,'Final FTE BGBP'!$C71:$BW71)='Final FTE By Grade'!C71</f>
        <v>1</v>
      </c>
      <c r="S71" s="4" t="b">
        <f>SUMIF('Final FTE BGBP'!$C$3:$BW$3,'Cross Check'!S$4,'Final FTE BGBP'!$C71:$BW71)='Final FTE By Grade'!D71</f>
        <v>1</v>
      </c>
      <c r="T71" s="4" t="b">
        <f>SUMIF('Final FTE BGBP'!$C$3:$BW$3,'Cross Check'!T$4,'Final FTE BGBP'!$C71:$BW71)='Final FTE By Grade'!E71</f>
        <v>1</v>
      </c>
      <c r="U71" s="4" t="b">
        <f>SUMIF('Final FTE BGBP'!$C$3:$BW$3,'Cross Check'!U$4,'Final FTE BGBP'!$C71:$BW71)='Final FTE By Grade'!F71</f>
        <v>1</v>
      </c>
      <c r="V71" s="4" t="b">
        <f>SUMIF('Final FTE BGBP'!$C$3:$BW$3,'Cross Check'!V$4,'Final FTE BGBP'!$C71:$BW71)='Final FTE By Grade'!G71</f>
        <v>1</v>
      </c>
      <c r="W71" s="4" t="b">
        <f>SUMIF('Final FTE BGBP'!$C$3:$BW$3,'Cross Check'!W$4,'Final FTE BGBP'!$C71:$BW71)='Final FTE By Grade'!H71</f>
        <v>1</v>
      </c>
      <c r="X71" s="4" t="b">
        <f>SUMIF('Final FTE BGBP'!$C$3:$BW$3,'Cross Check'!X$4,'Final FTE BGBP'!$C71:$BW71)='Final FTE By Grade'!I71</f>
        <v>1</v>
      </c>
      <c r="Y71" s="4" t="b">
        <f>SUMIF('Final FTE BGBP'!$C$3:$BW$3,'Cross Check'!Y$4,'Final FTE BGBP'!$C71:$BW71)='Final FTE By Grade'!J71</f>
        <v>1</v>
      </c>
      <c r="Z71" s="4" t="b">
        <f>SUMIF('Final FTE BGBP'!$C$3:$BW$3,'Cross Check'!Z$4,'Final FTE BGBP'!$C71:$BW71)='Final FTE By Grade'!K71</f>
        <v>1</v>
      </c>
      <c r="AA71" s="4" t="b">
        <f>SUMIF('Final FTE BGBP'!$C$3:$BW$3,'Cross Check'!AA$4,'Final FTE BGBP'!$C71:$BW71)='Final FTE By Grade'!L71</f>
        <v>1</v>
      </c>
      <c r="AB71" s="4" t="b">
        <f>SUMIF('Final FTE BGBP'!$C$3:$BW$3,'Cross Check'!AB$4,'Final FTE BGBP'!$C71:$BW71)='Final FTE By Grade'!M71</f>
        <v>1</v>
      </c>
      <c r="AC71" s="4" t="b">
        <f>SUMIF('Final FTE BGBP'!$C$3:$BW$3,'Cross Check'!AC$4,'Final FTE BGBP'!$C71:$BW71)='Final FTE By Grade'!N71</f>
        <v>1</v>
      </c>
      <c r="AD71" s="4" t="b">
        <f>SUMIF('Final FTE BGBP'!$C$3:$BW$3,'Cross Check'!AD$4,'Final FTE BGBP'!$C71:$BW71)='Final FTE By Grade'!O71</f>
        <v>1</v>
      </c>
      <c r="AE71" s="4" t="b">
        <f>SUMIF('Final FTE BGBP'!$C$3:$BW$3,'Cross Check'!AE$4,'Final FTE BGBP'!$C71:$BW71)='Final FTE By Grade'!P71</f>
        <v>1</v>
      </c>
      <c r="AK71" s="48"/>
    </row>
    <row r="72" spans="1:37" ht="15">
      <c r="A72">
        <v>68</v>
      </c>
      <c r="B72" s="3" t="s">
        <v>79</v>
      </c>
      <c r="C72" s="1" t="b">
        <f>'Final FTE By Grade'!Q72='Final FTE By Prog'!M72</f>
        <v>1</v>
      </c>
      <c r="D72" s="1" t="b">
        <f>'Final FTE By Prog'!M72='Final FTE BGBP'!BX72</f>
        <v>1</v>
      </c>
      <c r="E72" s="1" t="b">
        <f>'Final FTE By Grade'!Q72='Final FTE BGBP'!BX72</f>
        <v>1</v>
      </c>
      <c r="G72" t="b">
        <f>SUMIF('Final FTE BGBP'!$C$2:$BW$2,'Cross Check'!G$4,'Final FTE BGBP'!$C72:$BW72)='Final FTE By Prog'!C72</f>
        <v>1</v>
      </c>
      <c r="H72" t="b">
        <f>SUMIF('Final FTE BGBP'!$C$2:$BW$2,'Cross Check'!H$4,'Final FTE BGBP'!$C72:$BW72)='Final FTE By Prog'!D72</f>
        <v>1</v>
      </c>
      <c r="I72" t="b">
        <f>SUMIF('Final FTE BGBP'!$C$2:$BW$2,'Cross Check'!I$4,'Final FTE BGBP'!$C72:$BW72)='Final FTE By Prog'!E72</f>
        <v>1</v>
      </c>
      <c r="J72" t="b">
        <f>SUMIF('Final FTE BGBP'!$C$2:$BW$2,'Cross Check'!J$4,'Final FTE BGBP'!$C72:$BW72)='Final FTE By Prog'!F72</f>
        <v>1</v>
      </c>
      <c r="K72" t="b">
        <f>SUMIF('Final FTE BGBP'!$C$2:$BW$2,'Cross Check'!K$4,'Final FTE BGBP'!$C72:$BW72)='Final FTE By Prog'!G72</f>
        <v>1</v>
      </c>
      <c r="L72" t="b">
        <f>SUMIF('Final FTE BGBP'!$C$2:$BW$2,'Cross Check'!L$4,'Final FTE BGBP'!$C72:$BW72)='Final FTE By Prog'!H72</f>
        <v>1</v>
      </c>
      <c r="M72" t="b">
        <f>SUMIF('Final FTE BGBP'!$C$2:$BW$2,'Cross Check'!M$4,'Final FTE BGBP'!$C72:$BW72)='Final FTE By Prog'!I72</f>
        <v>1</v>
      </c>
      <c r="N72" t="b">
        <f>SUMIF('Final FTE BGBP'!$C$2:$BW$2,'Cross Check'!N$4,'Final FTE BGBP'!$C72:$BW72)='Final FTE By Prog'!J72</f>
        <v>1</v>
      </c>
      <c r="O72" t="b">
        <f>SUMIF('Final FTE BGBP'!$C$2:$BW$2,'Cross Check'!O$4,'Final FTE BGBP'!$C72:$BW72)='Final FTE By Prog'!K72</f>
        <v>1</v>
      </c>
      <c r="P72" t="b">
        <f>SUMIF('Final FTE BGBP'!$C$2:$BW$2,'Cross Check'!P$4,'Final FTE BGBP'!$C72:$BW72)='Final FTE By Prog'!L72</f>
        <v>1</v>
      </c>
      <c r="R72" s="4" t="b">
        <f>SUMIF('Final FTE BGBP'!$C$3:$BW$3,'Cross Check'!R$4,'Final FTE BGBP'!$C72:$BW72)='Final FTE By Grade'!C72</f>
        <v>1</v>
      </c>
      <c r="S72" s="4" t="b">
        <f>SUMIF('Final FTE BGBP'!$C$3:$BW$3,'Cross Check'!S$4,'Final FTE BGBP'!$C72:$BW72)='Final FTE By Grade'!D72</f>
        <v>1</v>
      </c>
      <c r="T72" s="4" t="b">
        <f>SUMIF('Final FTE BGBP'!$C$3:$BW$3,'Cross Check'!T$4,'Final FTE BGBP'!$C72:$BW72)='Final FTE By Grade'!E72</f>
        <v>1</v>
      </c>
      <c r="U72" s="4" t="b">
        <f>SUMIF('Final FTE BGBP'!$C$3:$BW$3,'Cross Check'!U$4,'Final FTE BGBP'!$C72:$BW72)='Final FTE By Grade'!F72</f>
        <v>1</v>
      </c>
      <c r="V72" s="4" t="b">
        <f>SUMIF('Final FTE BGBP'!$C$3:$BW$3,'Cross Check'!V$4,'Final FTE BGBP'!$C72:$BW72)='Final FTE By Grade'!G72</f>
        <v>1</v>
      </c>
      <c r="W72" s="4" t="b">
        <f>SUMIF('Final FTE BGBP'!$C$3:$BW$3,'Cross Check'!W$4,'Final FTE BGBP'!$C72:$BW72)='Final FTE By Grade'!H72</f>
        <v>1</v>
      </c>
      <c r="X72" s="4" t="b">
        <f>SUMIF('Final FTE BGBP'!$C$3:$BW$3,'Cross Check'!X$4,'Final FTE BGBP'!$C72:$BW72)='Final FTE By Grade'!I72</f>
        <v>1</v>
      </c>
      <c r="Y72" s="4" t="b">
        <f>SUMIF('Final FTE BGBP'!$C$3:$BW$3,'Cross Check'!Y$4,'Final FTE BGBP'!$C72:$BW72)='Final FTE By Grade'!J72</f>
        <v>1</v>
      </c>
      <c r="Z72" s="4" t="b">
        <f>SUMIF('Final FTE BGBP'!$C$3:$BW$3,'Cross Check'!Z$4,'Final FTE BGBP'!$C72:$BW72)='Final FTE By Grade'!K72</f>
        <v>1</v>
      </c>
      <c r="AA72" s="4" t="b">
        <f>SUMIF('Final FTE BGBP'!$C$3:$BW$3,'Cross Check'!AA$4,'Final FTE BGBP'!$C72:$BW72)='Final FTE By Grade'!L72</f>
        <v>1</v>
      </c>
      <c r="AB72" s="4" t="b">
        <f>SUMIF('Final FTE BGBP'!$C$3:$BW$3,'Cross Check'!AB$4,'Final FTE BGBP'!$C72:$BW72)='Final FTE By Grade'!M72</f>
        <v>1</v>
      </c>
      <c r="AC72" s="4" t="b">
        <f>SUMIF('Final FTE BGBP'!$C$3:$BW$3,'Cross Check'!AC$4,'Final FTE BGBP'!$C72:$BW72)='Final FTE By Grade'!N72</f>
        <v>1</v>
      </c>
      <c r="AD72" s="4" t="b">
        <f>SUMIF('Final FTE BGBP'!$C$3:$BW$3,'Cross Check'!AD$4,'Final FTE BGBP'!$C72:$BW72)='Final FTE By Grade'!O72</f>
        <v>1</v>
      </c>
      <c r="AE72" s="4" t="b">
        <f>SUMIF('Final FTE BGBP'!$C$3:$BW$3,'Cross Check'!AE$4,'Final FTE BGBP'!$C72:$BW72)='Final FTE By Grade'!P72</f>
        <v>1</v>
      </c>
      <c r="AK72" s="48"/>
    </row>
    <row r="73" spans="1:37" ht="15">
      <c r="A73">
        <v>69</v>
      </c>
      <c r="B73" s="3" t="s">
        <v>80</v>
      </c>
      <c r="C73" s="1" t="b">
        <f>'Final FTE By Grade'!Q73='Final FTE By Prog'!M73</f>
        <v>1</v>
      </c>
      <c r="D73" s="1" t="b">
        <f>'Final FTE By Prog'!M73='Final FTE BGBP'!BX73</f>
        <v>1</v>
      </c>
      <c r="E73" s="1" t="b">
        <f>'Final FTE By Grade'!Q73='Final FTE BGBP'!BX73</f>
        <v>1</v>
      </c>
      <c r="G73" t="b">
        <f>SUMIF('Final FTE BGBP'!$C$2:$BW$2,'Cross Check'!G$4,'Final FTE BGBP'!$C73:$BW73)='Final FTE By Prog'!C73</f>
        <v>1</v>
      </c>
      <c r="H73" t="b">
        <f>SUMIF('Final FTE BGBP'!$C$2:$BW$2,'Cross Check'!H$4,'Final FTE BGBP'!$C73:$BW73)='Final FTE By Prog'!D73</f>
        <v>1</v>
      </c>
      <c r="I73" t="b">
        <f>SUMIF('Final FTE BGBP'!$C$2:$BW$2,'Cross Check'!I$4,'Final FTE BGBP'!$C73:$BW73)='Final FTE By Prog'!E73</f>
        <v>1</v>
      </c>
      <c r="J73" t="b">
        <f>SUMIF('Final FTE BGBP'!$C$2:$BW$2,'Cross Check'!J$4,'Final FTE BGBP'!$C73:$BW73)='Final FTE By Prog'!F73</f>
        <v>1</v>
      </c>
      <c r="K73" t="b">
        <f>SUMIF('Final FTE BGBP'!$C$2:$BW$2,'Cross Check'!K$4,'Final FTE BGBP'!$C73:$BW73)='Final FTE By Prog'!G73</f>
        <v>1</v>
      </c>
      <c r="L73" t="b">
        <f>SUMIF('Final FTE BGBP'!$C$2:$BW$2,'Cross Check'!L$4,'Final FTE BGBP'!$C73:$BW73)='Final FTE By Prog'!H73</f>
        <v>1</v>
      </c>
      <c r="M73" t="b">
        <f>SUMIF('Final FTE BGBP'!$C$2:$BW$2,'Cross Check'!M$4,'Final FTE BGBP'!$C73:$BW73)='Final FTE By Prog'!I73</f>
        <v>1</v>
      </c>
      <c r="N73" t="b">
        <f>SUMIF('Final FTE BGBP'!$C$2:$BW$2,'Cross Check'!N$4,'Final FTE BGBP'!$C73:$BW73)='Final FTE By Prog'!J73</f>
        <v>1</v>
      </c>
      <c r="O73" t="b">
        <f>SUMIF('Final FTE BGBP'!$C$2:$BW$2,'Cross Check'!O$4,'Final FTE BGBP'!$C73:$BW73)='Final FTE By Prog'!K73</f>
        <v>1</v>
      </c>
      <c r="P73" t="b">
        <f>SUMIF('Final FTE BGBP'!$C$2:$BW$2,'Cross Check'!P$4,'Final FTE BGBP'!$C73:$BW73)='Final FTE By Prog'!L73</f>
        <v>1</v>
      </c>
      <c r="R73" s="4" t="b">
        <f>SUMIF('Final FTE BGBP'!$C$3:$BW$3,'Cross Check'!R$4,'Final FTE BGBP'!$C73:$BW73)='Final FTE By Grade'!C73</f>
        <v>1</v>
      </c>
      <c r="S73" s="4" t="b">
        <f>SUMIF('Final FTE BGBP'!$C$3:$BW$3,'Cross Check'!S$4,'Final FTE BGBP'!$C73:$BW73)='Final FTE By Grade'!D73</f>
        <v>1</v>
      </c>
      <c r="T73" s="4" t="b">
        <f>SUMIF('Final FTE BGBP'!$C$3:$BW$3,'Cross Check'!T$4,'Final FTE BGBP'!$C73:$BW73)='Final FTE By Grade'!E73</f>
        <v>1</v>
      </c>
      <c r="U73" s="4" t="b">
        <f>SUMIF('Final FTE BGBP'!$C$3:$BW$3,'Cross Check'!U$4,'Final FTE BGBP'!$C73:$BW73)='Final FTE By Grade'!F73</f>
        <v>1</v>
      </c>
      <c r="V73" s="4" t="b">
        <f>SUMIF('Final FTE BGBP'!$C$3:$BW$3,'Cross Check'!V$4,'Final FTE BGBP'!$C73:$BW73)='Final FTE By Grade'!G73</f>
        <v>1</v>
      </c>
      <c r="W73" s="4" t="b">
        <f>SUMIF('Final FTE BGBP'!$C$3:$BW$3,'Cross Check'!W$4,'Final FTE BGBP'!$C73:$BW73)='Final FTE By Grade'!H73</f>
        <v>1</v>
      </c>
      <c r="X73" s="4" t="b">
        <f>SUMIF('Final FTE BGBP'!$C$3:$BW$3,'Cross Check'!X$4,'Final FTE BGBP'!$C73:$BW73)='Final FTE By Grade'!I73</f>
        <v>1</v>
      </c>
      <c r="Y73" s="4" t="b">
        <f>SUMIF('Final FTE BGBP'!$C$3:$BW$3,'Cross Check'!Y$4,'Final FTE BGBP'!$C73:$BW73)='Final FTE By Grade'!J73</f>
        <v>1</v>
      </c>
      <c r="Z73" s="4" t="b">
        <f>SUMIF('Final FTE BGBP'!$C$3:$BW$3,'Cross Check'!Z$4,'Final FTE BGBP'!$C73:$BW73)='Final FTE By Grade'!K73</f>
        <v>1</v>
      </c>
      <c r="AA73" s="4" t="b">
        <f>SUMIF('Final FTE BGBP'!$C$3:$BW$3,'Cross Check'!AA$4,'Final FTE BGBP'!$C73:$BW73)='Final FTE By Grade'!L73</f>
        <v>1</v>
      </c>
      <c r="AB73" s="4" t="b">
        <f>SUMIF('Final FTE BGBP'!$C$3:$BW$3,'Cross Check'!AB$4,'Final FTE BGBP'!$C73:$BW73)='Final FTE By Grade'!M73</f>
        <v>1</v>
      </c>
      <c r="AC73" s="4" t="b">
        <f>SUMIF('Final FTE BGBP'!$C$3:$BW$3,'Cross Check'!AC$4,'Final FTE BGBP'!$C73:$BW73)='Final FTE By Grade'!N73</f>
        <v>1</v>
      </c>
      <c r="AD73" s="4" t="b">
        <f>SUMIF('Final FTE BGBP'!$C$3:$BW$3,'Cross Check'!AD$4,'Final FTE BGBP'!$C73:$BW73)='Final FTE By Grade'!O73</f>
        <v>1</v>
      </c>
      <c r="AE73" s="4" t="b">
        <f>SUMIF('Final FTE BGBP'!$C$3:$BW$3,'Cross Check'!AE$4,'Final FTE BGBP'!$C73:$BW73)='Final FTE By Grade'!P73</f>
        <v>1</v>
      </c>
      <c r="AK73" s="48"/>
    </row>
    <row r="74" spans="1:37" ht="15">
      <c r="A74">
        <v>70</v>
      </c>
      <c r="B74" s="3" t="s">
        <v>84</v>
      </c>
      <c r="C74" s="2" t="b">
        <f>'Final FTE By Grade'!Q74='Final FTE By Prog'!M74</f>
        <v>1</v>
      </c>
      <c r="D74" s="2" t="b">
        <f>'Final FTE By Prog'!M74='Final FTE BGBP'!BX74</f>
        <v>1</v>
      </c>
      <c r="E74" s="5" t="b">
        <f>'Final FTE By Grade'!Q74='Final FTE BGBP'!BX74</f>
        <v>1</v>
      </c>
      <c r="G74" t="b">
        <f>SUMIF('Final FTE BGBP'!$C$2:$BW$2,'Cross Check'!G$4,'Final FTE BGBP'!$C74:$BW74)='Final FTE By Prog'!C74</f>
        <v>1</v>
      </c>
      <c r="H74" t="b">
        <f>SUMIF('Final FTE BGBP'!$C$2:$BW$2,'Cross Check'!H$4,'Final FTE BGBP'!$C74:$BW74)='Final FTE By Prog'!D74</f>
        <v>1</v>
      </c>
      <c r="I74" t="b">
        <f>SUMIF('Final FTE BGBP'!$C$2:$BW$2,'Cross Check'!I$4,'Final FTE BGBP'!$C74:$BW74)='Final FTE By Prog'!E74</f>
        <v>1</v>
      </c>
      <c r="J74" t="b">
        <f>SUMIF('Final FTE BGBP'!$C$2:$BW$2,'Cross Check'!J$4,'Final FTE BGBP'!$C74:$BW74)='Final FTE By Prog'!F74</f>
        <v>1</v>
      </c>
      <c r="K74" t="b">
        <f>SUMIF('Final FTE BGBP'!$C$2:$BW$2,'Cross Check'!K$4,'Final FTE BGBP'!$C74:$BW74)='Final FTE By Prog'!G74</f>
        <v>1</v>
      </c>
      <c r="L74" t="b">
        <f>SUMIF('Final FTE BGBP'!$C$2:$BW$2,'Cross Check'!L$4,'Final FTE BGBP'!$C74:$BW74)='Final FTE By Prog'!H74</f>
        <v>1</v>
      </c>
      <c r="M74" t="b">
        <f>SUMIF('Final FTE BGBP'!$C$2:$BW$2,'Cross Check'!M$4,'Final FTE BGBP'!$C74:$BW74)='Final FTE By Prog'!I74</f>
        <v>1</v>
      </c>
      <c r="N74" t="b">
        <f>SUMIF('Final FTE BGBP'!$C$2:$BW$2,'Cross Check'!N$4,'Final FTE BGBP'!$C74:$BW74)='Final FTE By Prog'!J74</f>
        <v>1</v>
      </c>
      <c r="O74" t="b">
        <f>SUMIF('Final FTE BGBP'!$C$2:$BW$2,'Cross Check'!O$4,'Final FTE BGBP'!$C74:$BW74)='Final FTE By Prog'!K74</f>
        <v>1</v>
      </c>
      <c r="P74" t="b">
        <f>SUMIF('Final FTE BGBP'!$C$2:$BW$2,'Cross Check'!P$4,'Final FTE BGBP'!$C74:$BW74)='Final FTE By Prog'!L74</f>
        <v>1</v>
      </c>
      <c r="R74" s="4" t="b">
        <f>SUMIF('Final FTE BGBP'!$C$3:$BW$3,'Cross Check'!R$4,'Final FTE BGBP'!$C74:$BW74)='Final FTE By Grade'!C74</f>
        <v>1</v>
      </c>
      <c r="S74" s="4" t="b">
        <f>SUMIF('Final FTE BGBP'!$C$3:$BW$3,'Cross Check'!S$4,'Final FTE BGBP'!$C74:$BW74)='Final FTE By Grade'!D74</f>
        <v>1</v>
      </c>
      <c r="T74" s="4" t="b">
        <f>SUMIF('Final FTE BGBP'!$C$3:$BW$3,'Cross Check'!T$4,'Final FTE BGBP'!$C74:$BW74)='Final FTE By Grade'!E74</f>
        <v>1</v>
      </c>
      <c r="U74" s="4" t="b">
        <f>SUMIF('Final FTE BGBP'!$C$3:$BW$3,'Cross Check'!U$4,'Final FTE BGBP'!$C74:$BW74)='Final FTE By Grade'!F74</f>
        <v>1</v>
      </c>
      <c r="V74" s="4" t="b">
        <f>SUMIF('Final FTE BGBP'!$C$3:$BW$3,'Cross Check'!V$4,'Final FTE BGBP'!$C74:$BW74)='Final FTE By Grade'!G74</f>
        <v>1</v>
      </c>
      <c r="W74" s="4" t="b">
        <f>SUMIF('Final FTE BGBP'!$C$3:$BW$3,'Cross Check'!W$4,'Final FTE BGBP'!$C74:$BW74)='Final FTE By Grade'!H74</f>
        <v>1</v>
      </c>
      <c r="X74" s="4" t="b">
        <f>SUMIF('Final FTE BGBP'!$C$3:$BW$3,'Cross Check'!X$4,'Final FTE BGBP'!$C74:$BW74)='Final FTE By Grade'!I74</f>
        <v>1</v>
      </c>
      <c r="Y74" s="4" t="b">
        <f>SUMIF('Final FTE BGBP'!$C$3:$BW$3,'Cross Check'!Y$4,'Final FTE BGBP'!$C74:$BW74)='Final FTE By Grade'!J74</f>
        <v>1</v>
      </c>
      <c r="Z74" s="4" t="b">
        <f>SUMIF('Final FTE BGBP'!$C$3:$BW$3,'Cross Check'!Z$4,'Final FTE BGBP'!$C74:$BW74)='Final FTE By Grade'!K74</f>
        <v>1</v>
      </c>
      <c r="AA74" s="4" t="b">
        <f>SUMIF('Final FTE BGBP'!$C$3:$BW$3,'Cross Check'!AA$4,'Final FTE BGBP'!$C74:$BW74)='Final FTE By Grade'!L74</f>
        <v>1</v>
      </c>
      <c r="AB74" s="4" t="b">
        <f>SUMIF('Final FTE BGBP'!$C$3:$BW$3,'Cross Check'!AB$4,'Final FTE BGBP'!$C74:$BW74)='Final FTE By Grade'!M74</f>
        <v>1</v>
      </c>
      <c r="AC74" s="4" t="b">
        <f>SUMIF('Final FTE BGBP'!$C$3:$BW$3,'Cross Check'!AC$4,'Final FTE BGBP'!$C74:$BW74)='Final FTE By Grade'!N74</f>
        <v>1</v>
      </c>
      <c r="AD74" s="4" t="b">
        <f>SUMIF('Final FTE BGBP'!$C$3:$BW$3,'Cross Check'!AD$4,'Final FTE BGBP'!$C74:$BW74)='Final FTE By Grade'!O74</f>
        <v>1</v>
      </c>
      <c r="AE74" s="4" t="b">
        <f>SUMIF('Final FTE BGBP'!$C$3:$BW$3,'Cross Check'!AE$4,'Final FTE BGBP'!$C74:$BW74)='Final FTE By Grade'!P74</f>
        <v>1</v>
      </c>
      <c r="AK74" s="48"/>
    </row>
    <row r="75" spans="1:37" ht="15">
      <c r="A75">
        <v>71</v>
      </c>
      <c r="B75" s="3" t="s">
        <v>85</v>
      </c>
      <c r="C75" s="2" t="b">
        <f>'Final FTE By Grade'!Q75='Final FTE By Prog'!M75</f>
        <v>1</v>
      </c>
      <c r="D75" s="2" t="b">
        <f>'Final FTE By Prog'!M75='Final FTE BGBP'!BX75</f>
        <v>1</v>
      </c>
      <c r="E75" s="5" t="b">
        <f>'Final FTE By Grade'!Q75='Final FTE BGBP'!BX75</f>
        <v>1</v>
      </c>
      <c r="G75" t="b">
        <f>SUMIF('Final FTE BGBP'!$C$2:$BW$2,'Cross Check'!G$4,'Final FTE BGBP'!$C75:$BW75)='Final FTE By Prog'!C75</f>
        <v>1</v>
      </c>
      <c r="H75" t="b">
        <f>SUMIF('Final FTE BGBP'!$C$2:$BW$2,'Cross Check'!H$4,'Final FTE BGBP'!$C75:$BW75)='Final FTE By Prog'!D75</f>
        <v>1</v>
      </c>
      <c r="I75" t="b">
        <f>SUMIF('Final FTE BGBP'!$C$2:$BW$2,'Cross Check'!I$4,'Final FTE BGBP'!$C75:$BW75)='Final FTE By Prog'!E75</f>
        <v>1</v>
      </c>
      <c r="J75" t="b">
        <f>SUMIF('Final FTE BGBP'!$C$2:$BW$2,'Cross Check'!J$4,'Final FTE BGBP'!$C75:$BW75)='Final FTE By Prog'!F75</f>
        <v>1</v>
      </c>
      <c r="K75" t="b">
        <f>SUMIF('Final FTE BGBP'!$C$2:$BW$2,'Cross Check'!K$4,'Final FTE BGBP'!$C75:$BW75)='Final FTE By Prog'!G75</f>
        <v>1</v>
      </c>
      <c r="L75" t="b">
        <f>SUMIF('Final FTE BGBP'!$C$2:$BW$2,'Cross Check'!L$4,'Final FTE BGBP'!$C75:$BW75)='Final FTE By Prog'!H75</f>
        <v>1</v>
      </c>
      <c r="M75" t="b">
        <f>SUMIF('Final FTE BGBP'!$C$2:$BW$2,'Cross Check'!M$4,'Final FTE BGBP'!$C75:$BW75)='Final FTE By Prog'!I75</f>
        <v>1</v>
      </c>
      <c r="N75" t="b">
        <f>SUMIF('Final FTE BGBP'!$C$2:$BW$2,'Cross Check'!N$4,'Final FTE BGBP'!$C75:$BW75)='Final FTE By Prog'!J75</f>
        <v>1</v>
      </c>
      <c r="O75" t="b">
        <f>SUMIF('Final FTE BGBP'!$C$2:$BW$2,'Cross Check'!O$4,'Final FTE BGBP'!$C75:$BW75)='Final FTE By Prog'!K75</f>
        <v>1</v>
      </c>
      <c r="P75" t="b">
        <f>SUMIF('Final FTE BGBP'!$C$2:$BW$2,'Cross Check'!P$4,'Final FTE BGBP'!$C75:$BW75)='Final FTE By Prog'!L75</f>
        <v>1</v>
      </c>
      <c r="R75" s="4" t="b">
        <f>SUMIF('Final FTE BGBP'!$C$3:$BW$3,'Cross Check'!R$4,'Final FTE BGBP'!$C75:$BW75)='Final FTE By Grade'!C75</f>
        <v>1</v>
      </c>
      <c r="S75" s="4" t="b">
        <f>SUMIF('Final FTE BGBP'!$C$3:$BW$3,'Cross Check'!S$4,'Final FTE BGBP'!$C75:$BW75)='Final FTE By Grade'!D75</f>
        <v>1</v>
      </c>
      <c r="T75" s="4" t="b">
        <f>SUMIF('Final FTE BGBP'!$C$3:$BW$3,'Cross Check'!T$4,'Final FTE BGBP'!$C75:$BW75)='Final FTE By Grade'!E75</f>
        <v>1</v>
      </c>
      <c r="U75" s="4" t="b">
        <f>SUMIF('Final FTE BGBP'!$C$3:$BW$3,'Cross Check'!U$4,'Final FTE BGBP'!$C75:$BW75)='Final FTE By Grade'!F75</f>
        <v>1</v>
      </c>
      <c r="V75" s="4" t="b">
        <f>SUMIF('Final FTE BGBP'!$C$3:$BW$3,'Cross Check'!V$4,'Final FTE BGBP'!$C75:$BW75)='Final FTE By Grade'!G75</f>
        <v>1</v>
      </c>
      <c r="W75" s="4" t="b">
        <f>SUMIF('Final FTE BGBP'!$C$3:$BW$3,'Cross Check'!W$4,'Final FTE BGBP'!$C75:$BW75)='Final FTE By Grade'!H75</f>
        <v>1</v>
      </c>
      <c r="X75" s="4" t="b">
        <f>SUMIF('Final FTE BGBP'!$C$3:$BW$3,'Cross Check'!X$4,'Final FTE BGBP'!$C75:$BW75)='Final FTE By Grade'!I75</f>
        <v>1</v>
      </c>
      <c r="Y75" s="4" t="b">
        <f>SUMIF('Final FTE BGBP'!$C$3:$BW$3,'Cross Check'!Y$4,'Final FTE BGBP'!$C75:$BW75)='Final FTE By Grade'!J75</f>
        <v>1</v>
      </c>
      <c r="Z75" s="4" t="b">
        <f>SUMIF('Final FTE BGBP'!$C$3:$BW$3,'Cross Check'!Z$4,'Final FTE BGBP'!$C75:$BW75)='Final FTE By Grade'!K75</f>
        <v>1</v>
      </c>
      <c r="AA75" s="4" t="b">
        <f>SUMIF('Final FTE BGBP'!$C$3:$BW$3,'Cross Check'!AA$4,'Final FTE BGBP'!$C75:$BW75)='Final FTE By Grade'!L75</f>
        <v>1</v>
      </c>
      <c r="AB75" s="4" t="b">
        <f>SUMIF('Final FTE BGBP'!$C$3:$BW$3,'Cross Check'!AB$4,'Final FTE BGBP'!$C75:$BW75)='Final FTE By Grade'!M75</f>
        <v>1</v>
      </c>
      <c r="AC75" s="4" t="b">
        <f>SUMIF('Final FTE BGBP'!$C$3:$BW$3,'Cross Check'!AC$4,'Final FTE BGBP'!$C75:$BW75)='Final FTE By Grade'!N75</f>
        <v>1</v>
      </c>
      <c r="AD75" s="4" t="b">
        <f>SUMIF('Final FTE BGBP'!$C$3:$BW$3,'Cross Check'!AD$4,'Final FTE BGBP'!$C75:$BW75)='Final FTE By Grade'!O75</f>
        <v>1</v>
      </c>
      <c r="AE75" s="4" t="b">
        <f>SUMIF('Final FTE BGBP'!$C$3:$BW$3,'Cross Check'!AE$4,'Final FTE BGBP'!$C75:$BW75)='Final FTE By Grade'!P75</f>
        <v>1</v>
      </c>
      <c r="AK75" s="48"/>
    </row>
    <row r="76" spans="1:37" ht="15">
      <c r="A76">
        <v>72</v>
      </c>
      <c r="B76" s="3" t="s">
        <v>86</v>
      </c>
      <c r="C76" s="2" t="b">
        <f>'Final FTE By Grade'!Q76='Final FTE By Prog'!M76</f>
        <v>1</v>
      </c>
      <c r="D76" s="2" t="b">
        <f>'Final FTE By Prog'!M76='Final FTE BGBP'!BX76</f>
        <v>1</v>
      </c>
      <c r="E76" s="5" t="b">
        <f>'Final FTE By Grade'!Q76='Final FTE BGBP'!BX76</f>
        <v>1</v>
      </c>
      <c r="G76" t="b">
        <f>SUMIF('Final FTE BGBP'!$C$2:$BW$2,'Cross Check'!G$4,'Final FTE BGBP'!$C76:$BW76)='Final FTE By Prog'!C76</f>
        <v>1</v>
      </c>
      <c r="H76" t="b">
        <f>SUMIF('Final FTE BGBP'!$C$2:$BW$2,'Cross Check'!H$4,'Final FTE BGBP'!$C76:$BW76)='Final FTE By Prog'!D76</f>
        <v>1</v>
      </c>
      <c r="I76" t="b">
        <f>SUMIF('Final FTE BGBP'!$C$2:$BW$2,'Cross Check'!I$4,'Final FTE BGBP'!$C76:$BW76)='Final FTE By Prog'!E76</f>
        <v>1</v>
      </c>
      <c r="J76" t="b">
        <f>SUMIF('Final FTE BGBP'!$C$2:$BW$2,'Cross Check'!J$4,'Final FTE BGBP'!$C76:$BW76)='Final FTE By Prog'!F76</f>
        <v>1</v>
      </c>
      <c r="K76" t="b">
        <f>SUMIF('Final FTE BGBP'!$C$2:$BW$2,'Cross Check'!K$4,'Final FTE BGBP'!$C76:$BW76)='Final FTE By Prog'!G76</f>
        <v>1</v>
      </c>
      <c r="L76" t="b">
        <f>SUMIF('Final FTE BGBP'!$C$2:$BW$2,'Cross Check'!L$4,'Final FTE BGBP'!$C76:$BW76)='Final FTE By Prog'!H76</f>
        <v>1</v>
      </c>
      <c r="M76" t="b">
        <f>SUMIF('Final FTE BGBP'!$C$2:$BW$2,'Cross Check'!M$4,'Final FTE BGBP'!$C76:$BW76)='Final FTE By Prog'!I76</f>
        <v>1</v>
      </c>
      <c r="N76" t="b">
        <f>SUMIF('Final FTE BGBP'!$C$2:$BW$2,'Cross Check'!N$4,'Final FTE BGBP'!$C76:$BW76)='Final FTE By Prog'!J76</f>
        <v>1</v>
      </c>
      <c r="O76" t="b">
        <f>SUMIF('Final FTE BGBP'!$C$2:$BW$2,'Cross Check'!O$4,'Final FTE BGBP'!$C76:$BW76)='Final FTE By Prog'!K76</f>
        <v>1</v>
      </c>
      <c r="P76" t="b">
        <f>SUMIF('Final FTE BGBP'!$C$2:$BW$2,'Cross Check'!P$4,'Final FTE BGBP'!$C76:$BW76)='Final FTE By Prog'!L76</f>
        <v>1</v>
      </c>
      <c r="R76" s="4" t="b">
        <f>SUMIF('Final FTE BGBP'!$C$3:$BW$3,'Cross Check'!R$4,'Final FTE BGBP'!$C76:$BW76)='Final FTE By Grade'!C76</f>
        <v>1</v>
      </c>
      <c r="S76" s="4" t="b">
        <f>SUMIF('Final FTE BGBP'!$C$3:$BW$3,'Cross Check'!S$4,'Final FTE BGBP'!$C76:$BW76)='Final FTE By Grade'!D76</f>
        <v>1</v>
      </c>
      <c r="T76" s="4" t="b">
        <f>SUMIF('Final FTE BGBP'!$C$3:$BW$3,'Cross Check'!T$4,'Final FTE BGBP'!$C76:$BW76)='Final FTE By Grade'!E76</f>
        <v>1</v>
      </c>
      <c r="U76" s="4" t="b">
        <f>SUMIF('Final FTE BGBP'!$C$3:$BW$3,'Cross Check'!U$4,'Final FTE BGBP'!$C76:$BW76)='Final FTE By Grade'!F76</f>
        <v>1</v>
      </c>
      <c r="V76" s="4" t="b">
        <f>SUMIF('Final FTE BGBP'!$C$3:$BW$3,'Cross Check'!V$4,'Final FTE BGBP'!$C76:$BW76)='Final FTE By Grade'!G76</f>
        <v>1</v>
      </c>
      <c r="W76" s="4" t="b">
        <f>SUMIF('Final FTE BGBP'!$C$3:$BW$3,'Cross Check'!W$4,'Final FTE BGBP'!$C76:$BW76)='Final FTE By Grade'!H76</f>
        <v>1</v>
      </c>
      <c r="X76" s="4" t="b">
        <f>SUMIF('Final FTE BGBP'!$C$3:$BW$3,'Cross Check'!X$4,'Final FTE BGBP'!$C76:$BW76)='Final FTE By Grade'!I76</f>
        <v>1</v>
      </c>
      <c r="Y76" s="4" t="b">
        <f>SUMIF('Final FTE BGBP'!$C$3:$BW$3,'Cross Check'!Y$4,'Final FTE BGBP'!$C76:$BW76)='Final FTE By Grade'!J76</f>
        <v>1</v>
      </c>
      <c r="Z76" s="4" t="b">
        <f>SUMIF('Final FTE BGBP'!$C$3:$BW$3,'Cross Check'!Z$4,'Final FTE BGBP'!$C76:$BW76)='Final FTE By Grade'!K76</f>
        <v>1</v>
      </c>
      <c r="AA76" s="4" t="b">
        <f>SUMIF('Final FTE BGBP'!$C$3:$BW$3,'Cross Check'!AA$4,'Final FTE BGBP'!$C76:$BW76)='Final FTE By Grade'!L76</f>
        <v>1</v>
      </c>
      <c r="AB76" s="4" t="b">
        <f>SUMIF('Final FTE BGBP'!$C$3:$BW$3,'Cross Check'!AB$4,'Final FTE BGBP'!$C76:$BW76)='Final FTE By Grade'!M76</f>
        <v>1</v>
      </c>
      <c r="AC76" s="4" t="b">
        <f>SUMIF('Final FTE BGBP'!$C$3:$BW$3,'Cross Check'!AC$4,'Final FTE BGBP'!$C76:$BW76)='Final FTE By Grade'!N76</f>
        <v>1</v>
      </c>
      <c r="AD76" s="4" t="b">
        <f>SUMIF('Final FTE BGBP'!$C$3:$BW$3,'Cross Check'!AD$4,'Final FTE BGBP'!$C76:$BW76)='Final FTE By Grade'!O76</f>
        <v>1</v>
      </c>
      <c r="AE76" s="4" t="b">
        <f>SUMIF('Final FTE BGBP'!$C$3:$BW$3,'Cross Check'!AE$4,'Final FTE BGBP'!$C76:$BW76)='Final FTE By Grade'!P76</f>
        <v>1</v>
      </c>
      <c r="AK76" s="48"/>
    </row>
    <row r="77" spans="1:37" ht="15">
      <c r="A77">
        <v>73</v>
      </c>
      <c r="B77" s="3" t="s">
        <v>87</v>
      </c>
      <c r="C77" s="5" t="b">
        <f>'Final FTE By Grade'!Q77='Final FTE By Prog'!M77</f>
        <v>1</v>
      </c>
      <c r="D77" s="5" t="b">
        <f>'Final FTE By Prog'!M77='Final FTE BGBP'!BX77</f>
        <v>1</v>
      </c>
      <c r="E77" s="5" t="b">
        <f>'Final FTE By Grade'!Q77='Final FTE BGBP'!BX77</f>
        <v>1</v>
      </c>
      <c r="G77" t="b">
        <f>SUMIF('Final FTE BGBP'!$C$2:$BW$2,'Cross Check'!G$4,'Final FTE BGBP'!$C77:$BW77)='Final FTE By Prog'!C77</f>
        <v>1</v>
      </c>
      <c r="H77" t="b">
        <f>SUMIF('Final FTE BGBP'!$C$2:$BW$2,'Cross Check'!H$4,'Final FTE BGBP'!$C77:$BW77)='Final FTE By Prog'!D77</f>
        <v>1</v>
      </c>
      <c r="I77" t="b">
        <f>SUMIF('Final FTE BGBP'!$C$2:$BW$2,'Cross Check'!I$4,'Final FTE BGBP'!$C77:$BW77)='Final FTE By Prog'!E77</f>
        <v>1</v>
      </c>
      <c r="J77" t="b">
        <f>SUMIF('Final FTE BGBP'!$C$2:$BW$2,'Cross Check'!J$4,'Final FTE BGBP'!$C77:$BW77)='Final FTE By Prog'!F77</f>
        <v>1</v>
      </c>
      <c r="K77" t="b">
        <f>SUMIF('Final FTE BGBP'!$C$2:$BW$2,'Cross Check'!K$4,'Final FTE BGBP'!$C77:$BW77)='Final FTE By Prog'!G77</f>
        <v>1</v>
      </c>
      <c r="L77" t="b">
        <f>SUMIF('Final FTE BGBP'!$C$2:$BW$2,'Cross Check'!L$4,'Final FTE BGBP'!$C77:$BW77)='Final FTE By Prog'!H77</f>
        <v>1</v>
      </c>
      <c r="M77" t="b">
        <f>SUMIF('Final FTE BGBP'!$C$2:$BW$2,'Cross Check'!M$4,'Final FTE BGBP'!$C77:$BW77)='Final FTE By Prog'!I77</f>
        <v>1</v>
      </c>
      <c r="N77" t="b">
        <f>SUMIF('Final FTE BGBP'!$C$2:$BW$2,'Cross Check'!N$4,'Final FTE BGBP'!$C77:$BW77)='Final FTE By Prog'!J77</f>
        <v>1</v>
      </c>
      <c r="O77" t="b">
        <f>SUMIF('Final FTE BGBP'!$C$2:$BW$2,'Cross Check'!O$4,'Final FTE BGBP'!$C77:$BW77)='Final FTE By Prog'!K77</f>
        <v>1</v>
      </c>
      <c r="P77" t="b">
        <f>SUMIF('Final FTE BGBP'!$C$2:$BW$2,'Cross Check'!P$4,'Final FTE BGBP'!$C77:$BW77)='Final FTE By Prog'!L77</f>
        <v>1</v>
      </c>
      <c r="R77" s="4" t="b">
        <f>SUMIF('Final FTE BGBP'!$C$3:$BW$3,'Cross Check'!R$4,'Final FTE BGBP'!$C77:$BW77)='Final FTE By Grade'!C77</f>
        <v>1</v>
      </c>
      <c r="S77" s="4" t="b">
        <f>SUMIF('Final FTE BGBP'!$C$3:$BW$3,'Cross Check'!S$4,'Final FTE BGBP'!$C77:$BW77)='Final FTE By Grade'!D77</f>
        <v>1</v>
      </c>
      <c r="T77" s="4" t="b">
        <f>SUMIF('Final FTE BGBP'!$C$3:$BW$3,'Cross Check'!T$4,'Final FTE BGBP'!$C77:$BW77)='Final FTE By Grade'!E77</f>
        <v>1</v>
      </c>
      <c r="U77" s="4" t="b">
        <f>SUMIF('Final FTE BGBP'!$C$3:$BW$3,'Cross Check'!U$4,'Final FTE BGBP'!$C77:$BW77)='Final FTE By Grade'!F77</f>
        <v>1</v>
      </c>
      <c r="V77" s="4" t="b">
        <f>SUMIF('Final FTE BGBP'!$C$3:$BW$3,'Cross Check'!V$4,'Final FTE BGBP'!$C77:$BW77)='Final FTE By Grade'!G77</f>
        <v>1</v>
      </c>
      <c r="W77" s="4" t="b">
        <f>SUMIF('Final FTE BGBP'!$C$3:$BW$3,'Cross Check'!W$4,'Final FTE BGBP'!$C77:$BW77)='Final FTE By Grade'!H77</f>
        <v>1</v>
      </c>
      <c r="X77" s="4" t="b">
        <f>SUMIF('Final FTE BGBP'!$C$3:$BW$3,'Cross Check'!X$4,'Final FTE BGBP'!$C77:$BW77)='Final FTE By Grade'!I77</f>
        <v>1</v>
      </c>
      <c r="Y77" s="4" t="b">
        <f>SUMIF('Final FTE BGBP'!$C$3:$BW$3,'Cross Check'!Y$4,'Final FTE BGBP'!$C77:$BW77)='Final FTE By Grade'!J77</f>
        <v>1</v>
      </c>
      <c r="Z77" s="4" t="b">
        <f>SUMIF('Final FTE BGBP'!$C$3:$BW$3,'Cross Check'!Z$4,'Final FTE BGBP'!$C77:$BW77)='Final FTE By Grade'!K77</f>
        <v>1</v>
      </c>
      <c r="AA77" s="4" t="b">
        <f>SUMIF('Final FTE BGBP'!$C$3:$BW$3,'Cross Check'!AA$4,'Final FTE BGBP'!$C77:$BW77)='Final FTE By Grade'!L77</f>
        <v>1</v>
      </c>
      <c r="AB77" s="4" t="b">
        <f>SUMIF('Final FTE BGBP'!$C$3:$BW$3,'Cross Check'!AB$4,'Final FTE BGBP'!$C77:$BW77)='Final FTE By Grade'!M77</f>
        <v>1</v>
      </c>
      <c r="AC77" s="4" t="b">
        <f>SUMIF('Final FTE BGBP'!$C$3:$BW$3,'Cross Check'!AC$4,'Final FTE BGBP'!$C77:$BW77)='Final FTE By Grade'!N77</f>
        <v>1</v>
      </c>
      <c r="AD77" s="4" t="b">
        <f>SUMIF('Final FTE BGBP'!$C$3:$BW$3,'Cross Check'!AD$4,'Final FTE BGBP'!$C77:$BW77)='Final FTE By Grade'!O77</f>
        <v>1</v>
      </c>
      <c r="AE77" s="4" t="b">
        <f>SUMIF('Final FTE BGBP'!$C$3:$BW$3,'Cross Check'!AE$4,'Final FTE BGBP'!$C77:$BW77)='Final FTE By Grade'!P77</f>
        <v>1</v>
      </c>
      <c r="AK77" s="48"/>
    </row>
    <row r="78" spans="1:37" ht="15">
      <c r="A78">
        <v>74</v>
      </c>
      <c r="B78" s="3" t="s">
        <v>88</v>
      </c>
      <c r="C78" s="5" t="b">
        <f>'Final FTE By Grade'!Q78='Final FTE By Prog'!M78</f>
        <v>1</v>
      </c>
      <c r="D78" s="5" t="b">
        <f>'Final FTE By Prog'!M78='Final FTE BGBP'!BX78</f>
        <v>1</v>
      </c>
      <c r="E78" s="5" t="b">
        <f>'Final FTE By Grade'!Q78='Final FTE BGBP'!BX78</f>
        <v>1</v>
      </c>
      <c r="G78" t="b">
        <f>SUMIF('Final FTE BGBP'!$C$2:$BW$2,'Cross Check'!G$4,'Final FTE BGBP'!$C78:$BW78)='Final FTE By Prog'!C78</f>
        <v>1</v>
      </c>
      <c r="H78" t="b">
        <f>SUMIF('Final FTE BGBP'!$C$2:$BW$2,'Cross Check'!H$4,'Final FTE BGBP'!$C78:$BW78)='Final FTE By Prog'!D78</f>
        <v>1</v>
      </c>
      <c r="I78" t="b">
        <f>SUMIF('Final FTE BGBP'!$C$2:$BW$2,'Cross Check'!I$4,'Final FTE BGBP'!$C78:$BW78)='Final FTE By Prog'!E78</f>
        <v>1</v>
      </c>
      <c r="J78" t="b">
        <f>SUMIF('Final FTE BGBP'!$C$2:$BW$2,'Cross Check'!J$4,'Final FTE BGBP'!$C78:$BW78)='Final FTE By Prog'!F78</f>
        <v>1</v>
      </c>
      <c r="K78" t="b">
        <f>SUMIF('Final FTE BGBP'!$C$2:$BW$2,'Cross Check'!K$4,'Final FTE BGBP'!$C78:$BW78)='Final FTE By Prog'!G78</f>
        <v>1</v>
      </c>
      <c r="L78" t="b">
        <f>SUMIF('Final FTE BGBP'!$C$2:$BW$2,'Cross Check'!L$4,'Final FTE BGBP'!$C78:$BW78)='Final FTE By Prog'!H78</f>
        <v>1</v>
      </c>
      <c r="M78" t="b">
        <f>SUMIF('Final FTE BGBP'!$C$2:$BW$2,'Cross Check'!M$4,'Final FTE BGBP'!$C78:$BW78)='Final FTE By Prog'!I78</f>
        <v>1</v>
      </c>
      <c r="N78" t="b">
        <f>SUMIF('Final FTE BGBP'!$C$2:$BW$2,'Cross Check'!N$4,'Final FTE BGBP'!$C78:$BW78)='Final FTE By Prog'!J78</f>
        <v>1</v>
      </c>
      <c r="O78" t="b">
        <f>SUMIF('Final FTE BGBP'!$C$2:$BW$2,'Cross Check'!O$4,'Final FTE BGBP'!$C78:$BW78)='Final FTE By Prog'!K78</f>
        <v>1</v>
      </c>
      <c r="P78" t="b">
        <f>SUMIF('Final FTE BGBP'!$C$2:$BW$2,'Cross Check'!P$4,'Final FTE BGBP'!$C78:$BW78)='Final FTE By Prog'!L78</f>
        <v>1</v>
      </c>
      <c r="R78" s="4" t="b">
        <f>SUMIF('Final FTE BGBP'!$C$3:$BW$3,'Cross Check'!R$4,'Final FTE BGBP'!$C78:$BW78)='Final FTE By Grade'!C78</f>
        <v>1</v>
      </c>
      <c r="S78" s="4" t="b">
        <f>SUMIF('Final FTE BGBP'!$C$3:$BW$3,'Cross Check'!S$4,'Final FTE BGBP'!$C78:$BW78)='Final FTE By Grade'!D78</f>
        <v>1</v>
      </c>
      <c r="T78" s="4" t="b">
        <f>SUMIF('Final FTE BGBP'!$C$3:$BW$3,'Cross Check'!T$4,'Final FTE BGBP'!$C78:$BW78)='Final FTE By Grade'!E78</f>
        <v>1</v>
      </c>
      <c r="U78" s="4" t="b">
        <f>SUMIF('Final FTE BGBP'!$C$3:$BW$3,'Cross Check'!U$4,'Final FTE BGBP'!$C78:$BW78)='Final FTE By Grade'!F78</f>
        <v>1</v>
      </c>
      <c r="V78" s="4" t="b">
        <f>SUMIF('Final FTE BGBP'!$C$3:$BW$3,'Cross Check'!V$4,'Final FTE BGBP'!$C78:$BW78)='Final FTE By Grade'!G78</f>
        <v>1</v>
      </c>
      <c r="W78" s="4" t="b">
        <f>SUMIF('Final FTE BGBP'!$C$3:$BW$3,'Cross Check'!W$4,'Final FTE BGBP'!$C78:$BW78)='Final FTE By Grade'!H78</f>
        <v>1</v>
      </c>
      <c r="X78" s="4" t="b">
        <f>SUMIF('Final FTE BGBP'!$C$3:$BW$3,'Cross Check'!X$4,'Final FTE BGBP'!$C78:$BW78)='Final FTE By Grade'!I78</f>
        <v>1</v>
      </c>
      <c r="Y78" s="4" t="b">
        <f>SUMIF('Final FTE BGBP'!$C$3:$BW$3,'Cross Check'!Y$4,'Final FTE BGBP'!$C78:$BW78)='Final FTE By Grade'!J78</f>
        <v>1</v>
      </c>
      <c r="Z78" s="4" t="b">
        <f>SUMIF('Final FTE BGBP'!$C$3:$BW$3,'Cross Check'!Z$4,'Final FTE BGBP'!$C78:$BW78)='Final FTE By Grade'!K78</f>
        <v>1</v>
      </c>
      <c r="AA78" s="4" t="b">
        <f>SUMIF('Final FTE BGBP'!$C$3:$BW$3,'Cross Check'!AA$4,'Final FTE BGBP'!$C78:$BW78)='Final FTE By Grade'!L78</f>
        <v>1</v>
      </c>
      <c r="AB78" s="4" t="b">
        <f>SUMIF('Final FTE BGBP'!$C$3:$BW$3,'Cross Check'!AB$4,'Final FTE BGBP'!$C78:$BW78)='Final FTE By Grade'!M78</f>
        <v>1</v>
      </c>
      <c r="AC78" s="4" t="b">
        <f>SUMIF('Final FTE BGBP'!$C$3:$BW$3,'Cross Check'!AC$4,'Final FTE BGBP'!$C78:$BW78)='Final FTE By Grade'!N78</f>
        <v>1</v>
      </c>
      <c r="AD78" s="4" t="b">
        <f>SUMIF('Final FTE BGBP'!$C$3:$BW$3,'Cross Check'!AD$4,'Final FTE BGBP'!$C78:$BW78)='Final FTE By Grade'!O78</f>
        <v>1</v>
      </c>
      <c r="AE78" s="4" t="b">
        <f>SUMIF('Final FTE BGBP'!$C$3:$BW$3,'Cross Check'!AE$4,'Final FTE BGBP'!$C78:$BW78)='Final FTE By Grade'!P78</f>
        <v>1</v>
      </c>
      <c r="AK78" s="48"/>
    </row>
  </sheetData>
  <sheetProtection/>
  <mergeCells count="4">
    <mergeCell ref="C3:E3"/>
    <mergeCell ref="G3:P3"/>
    <mergeCell ref="R3:AE3"/>
    <mergeCell ref="AG3:AP3"/>
  </mergeCells>
  <conditionalFormatting sqref="C5:AP78">
    <cfRule type="cellIs" priority="1" dxfId="0" operator="equal" stopIfTrue="1">
      <formula>FALSE</formula>
    </cfRule>
  </conditionalFormatting>
  <printOptions/>
  <pageMargins left="0.75" right="0.75" top="1" bottom="1" header="0.5" footer="0.5"/>
  <pageSetup horizontalDpi="300" verticalDpi="300" orientation="landscape" scale="73" r:id="rId1"/>
  <colBreaks count="2" manualBreakCount="2">
    <brk id="1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Edcuation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kirk.hudson</dc:creator>
  <cp:keywords/>
  <dc:description/>
  <cp:lastModifiedBy>lines.beth</cp:lastModifiedBy>
  <cp:lastPrinted>2006-07-28T19:38:50Z</cp:lastPrinted>
  <dcterms:created xsi:type="dcterms:W3CDTF">2005-02-28T13:55:05Z</dcterms:created>
  <dcterms:modified xsi:type="dcterms:W3CDTF">2007-07-27T18:32:49Z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